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431" windowWidth="19320" windowHeight="8025" tabRatio="906" activeTab="1"/>
  </bookViews>
  <sheets>
    <sheet name="Contenido" sheetId="1" r:id="rId1"/>
    <sheet name="C1 Parte 1" sheetId="2" r:id="rId2"/>
    <sheet name="C1 Parte 2 " sheetId="3" r:id="rId3"/>
    <sheet name="C1 Parte 3" sheetId="4" r:id="rId4"/>
    <sheet name="C1-1 Parte 1" sheetId="5" r:id="rId5"/>
    <sheet name="C1-1 Parte 2" sheetId="6" r:id="rId6"/>
    <sheet name="C1-2" sheetId="7" r:id="rId7"/>
    <sheet name="C1-3" sheetId="8" r:id="rId8"/>
    <sheet name="C1-4" sheetId="9" r:id="rId9"/>
    <sheet name="C2" sheetId="10" state="hidden" r:id="rId10"/>
    <sheet name="C2-1" sheetId="11" state="hidden" r:id="rId11"/>
    <sheet name="C2-2" sheetId="12" state="hidden" r:id="rId12"/>
    <sheet name="C2-3" sheetId="13" state="hidden" r:id="rId13"/>
    <sheet name="C2-4" sheetId="14" state="hidden" r:id="rId14"/>
    <sheet name="Notas" sheetId="15" r:id="rId15"/>
  </sheets>
  <definedNames>
    <definedName name="_xlnm.Print_Area" localSheetId="1">'C1 Parte 1'!$A$1:$Q$106</definedName>
    <definedName name="_xlnm.Print_Area" localSheetId="2">'C1 Parte 2 '!$A$1:$M$106</definedName>
    <definedName name="_xlnm.Print_Area" localSheetId="3">'C1 Parte 3'!$A$1:$AB$106</definedName>
    <definedName name="_xlnm.Print_Area" localSheetId="4">'C1-1 Parte 1'!$A$1:$S$106</definedName>
    <definedName name="_xlnm.Print_Area" localSheetId="5">'C1-1 Parte 2'!$A$1:$Z$108</definedName>
    <definedName name="_xlnm.Print_Area" localSheetId="6">'C1-2'!$A$1:$Y$107</definedName>
    <definedName name="_xlnm.Print_Area" localSheetId="7">'C1-3'!$A$1:$S$106</definedName>
    <definedName name="_xlnm.Print_Area" localSheetId="8">'C1-4'!$A$1:$S$106</definedName>
    <definedName name="_xlnm.Print_Area" localSheetId="9">'C2'!$B$1:$P$117</definedName>
    <definedName name="_xlnm.Print_Area" localSheetId="10">'C2-1'!$B$14:$V$114</definedName>
    <definedName name="_xlnm.Print_Area" localSheetId="11">'C2-2'!$B$15:$V$114</definedName>
    <definedName name="_xlnm.Print_Area" localSheetId="12">'C2-3'!$B$14:$S$114</definedName>
    <definedName name="_xlnm.Print_Area" localSheetId="13">'C2-4'!$B$1:$V$115</definedName>
    <definedName name="_xlnm.Print_Area" localSheetId="0">'Contenido'!$A$1:$A$22</definedName>
    <definedName name="_xlnm.Print_Area" localSheetId="14">'Notas'!$A$1:$A$40</definedName>
    <definedName name="IDX" localSheetId="1">'C1 Parte 1'!#REF!</definedName>
    <definedName name="IDX" localSheetId="2">'C1 Parte 2 '!#REF!</definedName>
    <definedName name="IDX" localSheetId="3">'C1 Parte 3'!#REF!</definedName>
    <definedName name="IDX" localSheetId="4">'C1-1 Parte 1'!#REF!</definedName>
    <definedName name="IDX" localSheetId="6">'C1-2'!#REF!</definedName>
    <definedName name="IDX" localSheetId="9">'C2'!#REF!</definedName>
    <definedName name="IDX" localSheetId="10">'C2-1'!#REF!</definedName>
    <definedName name="IDX" localSheetId="11">'C2-2'!#REF!</definedName>
    <definedName name="IDX" localSheetId="12">'C2-3'!#REF!</definedName>
    <definedName name="IDX" localSheetId="13">'C2-4'!#REF!</definedName>
    <definedName name="_xlnm.Print_Titles" localSheetId="1">'C1 Parte 1'!$A:$B,'C1 Parte 1'!$1:$13</definedName>
    <definedName name="_xlnm.Print_Titles" localSheetId="2">'C1 Parte 2 '!$A:$B,'C1 Parte 2 '!$1:$13</definedName>
    <definedName name="_xlnm.Print_Titles" localSheetId="3">'C1 Parte 3'!$A:$B,'C1 Parte 3'!$1:$12</definedName>
    <definedName name="_xlnm.Print_Titles" localSheetId="4">'C1-1 Parte 1'!$B:$B,'C1-1 Parte 1'!$2:$12</definedName>
    <definedName name="_xlnm.Print_Titles" localSheetId="5">'C1-1 Parte 2'!$B:$B,'C1-1 Parte 2'!$2:$12</definedName>
    <definedName name="_xlnm.Print_Titles" localSheetId="6">'C1-2'!$B:$B,'C1-2'!$2:$13</definedName>
    <definedName name="_xlnm.Print_Titles" localSheetId="7">'C1-3'!$B:$B,'C1-3'!$2:$13</definedName>
    <definedName name="_xlnm.Print_Titles" localSheetId="8">'C1-4'!$B:$B,'C1-4'!$2:$13</definedName>
    <definedName name="_xlnm.Print_Titles" localSheetId="9">'C2'!$B:$B,'C2'!$2:$13</definedName>
    <definedName name="_xlnm.Print_Titles" localSheetId="10">'C2-1'!$B:$B,'C2-1'!$2:$13</definedName>
    <definedName name="_xlnm.Print_Titles" localSheetId="11">'C2-2'!$B:$B,'C2-2'!$2:$13</definedName>
    <definedName name="_xlnm.Print_Titles" localSheetId="12">'C2-3'!$B:$B,'C2-3'!$2:$13</definedName>
    <definedName name="_xlnm.Print_Titles" localSheetId="13">'C2-4'!$B:$B,'C2-4'!$2:$13</definedName>
    <definedName name="_xlnm.Print_Titles" localSheetId="14">'Notas'!$1:$1</definedName>
  </definedNames>
  <calcPr fullCalcOnLoad="1"/>
</workbook>
</file>

<file path=xl/sharedStrings.xml><?xml version="1.0" encoding="utf-8"?>
<sst xmlns="http://schemas.openxmlformats.org/spreadsheetml/2006/main" count="1937" uniqueCount="221">
  <si>
    <t>Actividades de postales y correos</t>
  </si>
  <si>
    <t>Telecomunicaciones</t>
  </si>
  <si>
    <t>Informática y actividades conexas</t>
  </si>
  <si>
    <t xml:space="preserve">Educación superior privada (8050) </t>
  </si>
  <si>
    <t>Actividades de ajencias de viajes</t>
  </si>
  <si>
    <t>I4</t>
  </si>
  <si>
    <t>Publicidad</t>
  </si>
  <si>
    <t>K5</t>
  </si>
  <si>
    <t>nd No disponible el personal para educación .</t>
  </si>
  <si>
    <r>
      <t>Actividades empresariales</t>
    </r>
    <r>
      <rPr>
        <b/>
        <vertAlign val="superscript"/>
        <sz val="9"/>
        <rFont val="Arial"/>
        <family val="2"/>
      </rPr>
      <t>13</t>
    </r>
  </si>
  <si>
    <r>
      <t>Otras actividades empresariales</t>
    </r>
    <r>
      <rPr>
        <b/>
        <vertAlign val="superscript"/>
        <sz val="9"/>
        <rFont val="Arial"/>
        <family val="2"/>
      </rPr>
      <t>14</t>
    </r>
  </si>
  <si>
    <r>
      <t>Actividades de radio y televisión y a gencias de noticias</t>
    </r>
    <r>
      <rPr>
        <b/>
        <vertAlign val="superscript"/>
        <sz val="9"/>
        <rFont val="Arial"/>
        <family val="2"/>
      </rPr>
      <t>15</t>
    </r>
  </si>
  <si>
    <t>Alojamiento en hoteles, campamentos y otro tipo de hospedaje no permanente</t>
  </si>
  <si>
    <t>Expendio de alimentos y bebidas</t>
  </si>
  <si>
    <r>
      <t>Otras actividades de servicios</t>
    </r>
    <r>
      <rPr>
        <b/>
        <vertAlign val="superscript"/>
        <sz val="9"/>
        <rFont val="Arial"/>
        <family val="2"/>
      </rPr>
      <t>16</t>
    </r>
  </si>
  <si>
    <r>
      <t xml:space="preserve">Total temporal contratado directamente por la empresa </t>
    </r>
    <r>
      <rPr>
        <b/>
        <vertAlign val="superscript"/>
        <sz val="9"/>
        <rFont val="Arial"/>
        <family val="2"/>
      </rPr>
      <t>26</t>
    </r>
  </si>
  <si>
    <r>
      <t xml:space="preserve">Total temporal en misión </t>
    </r>
    <r>
      <rPr>
        <b/>
        <vertAlign val="superscript"/>
        <sz val="9"/>
        <rFont val="Arial"/>
        <family val="2"/>
      </rPr>
      <t>27</t>
    </r>
  </si>
  <si>
    <r>
      <t xml:space="preserve">Total aprendiz o estudiantes por convenio </t>
    </r>
    <r>
      <rPr>
        <b/>
        <vertAlign val="superscript"/>
        <sz val="9"/>
        <rFont val="Arial"/>
        <family val="2"/>
      </rPr>
      <t>28</t>
    </r>
  </si>
  <si>
    <r>
      <t xml:space="preserve">Total personal con agencias </t>
    </r>
    <r>
      <rPr>
        <b/>
        <vertAlign val="superscript"/>
        <sz val="9"/>
        <rFont val="Arial"/>
        <family val="2"/>
      </rPr>
      <t>29</t>
    </r>
  </si>
  <si>
    <r>
      <t>Inversión Neta</t>
    </r>
    <r>
      <rPr>
        <vertAlign val="superscript"/>
        <sz val="10"/>
        <color indexed="63"/>
        <rFont val="Arial"/>
        <family val="2"/>
      </rPr>
      <t>21</t>
    </r>
  </si>
  <si>
    <r>
      <t>Total adquisiciones y traslados recibidos</t>
    </r>
    <r>
      <rPr>
        <b/>
        <vertAlign val="superscript"/>
        <sz val="11"/>
        <color indexed="63"/>
        <rFont val="Arial"/>
        <family val="2"/>
      </rPr>
      <t>35</t>
    </r>
  </si>
  <si>
    <r>
      <t>Total ventas, retiros y traslados enviados</t>
    </r>
    <r>
      <rPr>
        <b/>
        <vertAlign val="superscript"/>
        <sz val="11"/>
        <color indexed="63"/>
        <rFont val="Arial"/>
        <family val="2"/>
      </rPr>
      <t>36</t>
    </r>
  </si>
  <si>
    <r>
      <t>Inversión Bruta</t>
    </r>
    <r>
      <rPr>
        <b/>
        <vertAlign val="superscript"/>
        <sz val="9"/>
        <rFont val="Arial"/>
        <family val="2"/>
      </rPr>
      <t>37</t>
    </r>
  </si>
  <si>
    <r>
      <t>37</t>
    </r>
    <r>
      <rPr>
        <sz val="9"/>
        <rFont val="Arial"/>
        <family val="2"/>
      </rPr>
      <t xml:space="preserve"> Inversión bruta es igual a las adquisiciones más traslados de cuenta recibidos más mejoras y reformas, menos: ventas, retiros, traslados enviados.</t>
    </r>
  </si>
  <si>
    <t>Notas</t>
  </si>
  <si>
    <r>
      <t>1</t>
    </r>
    <r>
      <rPr>
        <sz val="11"/>
        <rFont val="Arial"/>
        <family val="2"/>
      </rPr>
      <t xml:space="preserve"> Corresponde a las empresas de servicios, con las siguientes características y dedicadas, según la clasificación CIIU Rev. 3.0 A.C., a las actividades de:                                                                                                                                      
Hoteles (Grupo 551); Restaurantes, bares y similares (Grupo 552); Actividades complementarias y auxiliares al transporte (divisón 63, excepto clase 6340); Agencias de viajes (Clase 6340); Actividades postales y de correo (Grupo 641); Telecomunicaciones (Grupo 652) con personal ocupado igual o mayor a  40  personas o ingresos anuales iguales o superiores a $3 000 millones de pesos
Actividades inmobiliarias, Alquiler de maquinaria y equipo sin operarios y de efectos personales y enseres domésticos (Divisiones 70 y 71); Informática y actividades conexas (Divisón 72); Servicios empresariales (Clases 7491, 7492 y 7493); Publicidad (Clase 7430); Otros servicios empresariales (División 73, Grupos 741, 742 y Clases 7494, 7495, y 7499)   con personal ocupado igual o mayor a  75  personas o ingresos anuales iguales o superiores a $3 000 millones de pesos
Educación superior (actividad 8050) con personal ocupado igual o mayor a  20  personas o ingresos anuales iguales o superiores a $1 000 millones de pesos
Actividades relacionadas con la salud humana (actividad 851) con personal ocupado igual o mayor a  40  personas o ingresos anuales iguales o superiores
 a $3 000 millones de pesos
Actividades de radio y televisión y actividades de agencias de noticias (Clases 9213 y 9220); y otros servicios (Clases 9211, 9212, 9214, 9219 y Grupo 930) con personal ocupado igual o mayor a  40  personas o ingresos anuales iguales o superiores a $2 000 millones de pesos </t>
    </r>
  </si>
  <si>
    <r>
      <t>2</t>
    </r>
    <r>
      <rPr>
        <sz val="11"/>
        <rFont val="Arial"/>
        <family val="2"/>
      </rPr>
      <t xml:space="preserve"> Incluye propietarios, socios y familiares, personal permanente, temporal contratadas directamente por la empresa,  personal temporal en misión en otras empresas (sólo para empresas temporales) y aprendices o estudiantes por convenio. Para educación superior privada, no hay dato disponibles de personal, se presenta a partir de la EAS 2009.</t>
    </r>
  </si>
  <si>
    <r>
      <t>3</t>
    </r>
    <r>
      <rPr>
        <sz val="11"/>
        <rFont val="Arial"/>
        <family val="2"/>
      </rPr>
      <t xml:space="preserve"> Incluye personal permanente, temporal contratadas directamente por la empresa,  personal temporal en misión en otras empresas (sólo para empresas temporales) y aprendices o estudiantes por convenio. Para educación superior privada, no hay dato disponibles de personal, se presenta a partir de la EAS 2009.</t>
    </r>
  </si>
  <si>
    <r>
      <t xml:space="preserve">4 </t>
    </r>
    <r>
      <rPr>
        <sz val="11"/>
        <rFont val="Arial"/>
        <family val="2"/>
      </rPr>
      <t>Dentro del total de personal ocupado no se contempla el personal contratado a través de agencias especiales para evitar duplicidad de los datos. Ver nota 29</t>
    </r>
  </si>
  <si>
    <r>
      <t>5</t>
    </r>
    <r>
      <rPr>
        <sz val="11"/>
        <rFont val="Arial"/>
        <family val="2"/>
      </rPr>
      <t xml:space="preserve"> Sueldos y salarios más prestaciones del personal remunerado. Para el personal permanente, los sueldos y salarios pueden ser en dinero o en especie, horas extras, dominicales, comisiones por ventas, viáticos permanentes; y las prestaciones incluyen vacaciones, primas legales y extralegales, cesantías e intereses sobre cesantías.</t>
    </r>
  </si>
  <si>
    <r>
      <t>6</t>
    </r>
    <r>
      <rPr>
        <sz val="11"/>
        <rFont val="Arial"/>
        <family val="2"/>
      </rPr>
      <t xml:space="preserve"> Remuneración laboral promedio = total remuneración / personal remunerado. En este cálculo no se incluye el personal contratado a través de agencias especializadas.</t>
    </r>
  </si>
  <si>
    <r>
      <t xml:space="preserve">7 </t>
    </r>
    <r>
      <rPr>
        <sz val="11"/>
        <rFont val="Arial"/>
        <family val="2"/>
      </rPr>
      <t>Dentro de Otro tipo de organización jurídica se incluyen: entidades sin ánimo de lucro, organizaciones de economía solidaria, personas naturales, empresas unipersonales, sociedades en comandita simple,  sociedades en comandita por acciones, sociedades de economía mixta, sucursales de sociedades extranjeras, sociedades de hecho y otras. En la sección H no se contemplan entidades sin ánimo de lucro.</t>
    </r>
  </si>
  <si>
    <r>
      <t>8</t>
    </r>
    <r>
      <rPr>
        <sz val="11"/>
        <rFont val="Arial"/>
        <family val="2"/>
      </rPr>
      <t xml:space="preserve"> Dentro de Otro tipo de organización jurídica se incluyen: organizaciones de economía solidaria, sucursales de sociedades extranjeras, sociedades en comandita simple, sociedades de economía mixta, empresas unipersonales, sociedades en comandita por acciones, entidades sin ánimo de lucro, empresas industriales y comerciales del estado y otras.</t>
    </r>
  </si>
  <si>
    <r>
      <t xml:space="preserve">9 </t>
    </r>
    <r>
      <rPr>
        <sz val="11"/>
        <rFont val="Arial"/>
        <family val="2"/>
      </rPr>
      <t>Dentro de otro tipo de organización jurídica se incluye:  organizaciones de economía solidaría, sociedades limitadas, organizaciones de economía solidaria y otras.</t>
    </r>
  </si>
  <si>
    <r>
      <t xml:space="preserve">10 </t>
    </r>
    <r>
      <rPr>
        <sz val="11"/>
        <rFont val="Arial"/>
        <family val="2"/>
      </rPr>
      <t>Dentro de otro tipo de organización jurídica se incluye:  organizaciones de economía solidaria,  empresas unipersonales, sociedades en comandita simple, empresas industriales y comerciales del estado, personas naturales y otras.</t>
    </r>
  </si>
  <si>
    <r>
      <t xml:space="preserve">11 </t>
    </r>
    <r>
      <rPr>
        <sz val="11"/>
        <rFont val="Arial"/>
        <family val="2"/>
      </rPr>
      <t>Esta actividad incluye: actividades complementarias y auxiliares al transporte, no incluye actividades de agencias de viaje, correo ni telecomunicaciones.Esta actividad no incluye información de empresas con actividades complementarias y auxiliares al transporte pertenecientes al sector público.</t>
    </r>
  </si>
  <si>
    <r>
      <t>12</t>
    </r>
    <r>
      <rPr>
        <sz val="11"/>
        <rFont val="Arial"/>
        <family val="2"/>
      </rPr>
      <t xml:space="preserve"> Esta actividad incluye: actividades inmobiliarias; actividades de alquiler de maquinaria y equipo sin operario y de efectos personales y enseres domésticos.</t>
    </r>
  </si>
  <si>
    <r>
      <t>13</t>
    </r>
    <r>
      <rPr>
        <sz val="11"/>
        <rFont val="Arial"/>
        <family val="2"/>
      </rPr>
      <t xml:space="preserve"> Esta actividad incluye: obtención y suministro de personal; actividades de investigación y seguridad; y actividades de limpieza de edificios</t>
    </r>
  </si>
  <si>
    <r>
      <t>14</t>
    </r>
    <r>
      <rPr>
        <sz val="11"/>
        <rFont val="Arial"/>
        <family val="2"/>
      </rPr>
      <t xml:space="preserve"> Otras actividades empresariales incluye: investigación y desarrollo; actividades jurídicas y de contabilidada, teneduría de libros y auditoría, asesoramiento en materia de impuestos, estudio de mercado y realización de encuestas de opinión pública, asesoramiento empresarial y en materia de gestión.</t>
    </r>
  </si>
  <si>
    <r>
      <t>15</t>
    </r>
    <r>
      <rPr>
        <sz val="11"/>
        <rFont val="Arial"/>
        <family val="2"/>
      </rPr>
      <t xml:space="preserve"> Esta actividad incluye: actividades de radio y televisión y de  agencias de noticias.</t>
    </r>
  </si>
  <si>
    <r>
      <t>16</t>
    </r>
    <r>
      <rPr>
        <sz val="11"/>
        <rFont val="Arial"/>
        <family val="2"/>
      </rPr>
      <t xml:space="preserve"> Esta actividad incluye: actividades de entretenimiento, excepto radio y televisión; y otras actividades de servicios dentro de las que se encuentran lavado y limpieza de prendas de tela y piel, peluquería y otros tratamientos de belleza, pompas fúnebres y actividades conexas, y otras actividades.</t>
    </r>
  </si>
  <si>
    <r>
      <t>17</t>
    </r>
    <r>
      <rPr>
        <sz val="11"/>
        <rFont val="Arial"/>
        <family val="2"/>
      </rPr>
      <t xml:space="preserve"> Hace referencia a los sueldos y salarios del personal permanente, temporal contratado  directamente por la empresa, temporal en misión en otras empresas (sólo para empresas temporales) y aprendices o estudiantes por convenio. Para personal temporal, el salario integral se calcula de acuerdo a la normatividad vigente, ya que las empresas rinden esta información en forma conjunta.</t>
    </r>
  </si>
  <si>
    <r>
      <t>18</t>
    </r>
    <r>
      <rPr>
        <sz val="11"/>
        <rFont val="Arial"/>
        <family val="2"/>
      </rPr>
      <t xml:space="preserve"> Incluye cotizaciones patronales obligatorias de salud, pensión, aportes a cajas de compensación, aportes voluntarios de salud y seguros de vida del personal permanente y temporal contratado directamente por la empresa.</t>
    </r>
  </si>
  <si>
    <r>
      <t>19</t>
    </r>
    <r>
      <rPr>
        <sz val="11"/>
        <rFont val="Arial"/>
        <family val="2"/>
      </rPr>
      <t xml:space="preserve"> Incluye aportes al SENA, ICBF y otros gastos de personal.</t>
    </r>
  </si>
  <si>
    <r>
      <t>20</t>
    </r>
    <r>
      <rPr>
        <sz val="11"/>
        <rFont val="Arial"/>
        <family val="2"/>
      </rPr>
      <t xml:space="preserve">  No incluye impuestos indirectos.</t>
    </r>
  </si>
  <si>
    <r>
      <t>21</t>
    </r>
    <r>
      <rPr>
        <sz val="11"/>
        <rFont val="Arial"/>
        <family val="2"/>
      </rPr>
      <t xml:space="preserve"> Inversión neta es igual a las adquisiciones más traslados de cuenta recibidos más mejoras y reformas, menos: ventas, retiros, traslados enviados y la depreciación causada.</t>
    </r>
  </si>
  <si>
    <r>
      <t xml:space="preserve">22 </t>
    </r>
    <r>
      <rPr>
        <sz val="11"/>
        <rFont val="Arial"/>
        <family val="2"/>
      </rPr>
      <t>Productividad total (relación) = Ingresos / (consumo intermedio + total gastos de personal).</t>
    </r>
  </si>
  <si>
    <r>
      <t>23</t>
    </r>
    <r>
      <rPr>
        <sz val="11"/>
        <rFont val="Arial"/>
        <family val="2"/>
      </rPr>
      <t xml:space="preserve"> Productividad laboral por persona ocupada = valor agregado / total de personal ocupado. Para este cálculo no se incluye personal contratado a través de agencias especializadas.</t>
    </r>
  </si>
  <si>
    <r>
      <t>24</t>
    </r>
    <r>
      <rPr>
        <sz val="11"/>
        <rFont val="Arial"/>
        <family val="2"/>
      </rPr>
      <t xml:space="preserve">  Son propietarios y socios quienes trabajan en la empresa sin percibir, por su actividad, un salario determinado y que derivan sus ingresos de las ganancias.</t>
    </r>
  </si>
  <si>
    <r>
      <t>25</t>
    </r>
    <r>
      <rPr>
        <sz val="11"/>
        <rFont val="Arial"/>
        <family val="2"/>
      </rPr>
      <t xml:space="preserve">  Personal permanente son las personas contratadas para desempeñar labores por tiempo indefinido, para desarrollar actividades de servicios, exclusivamente.</t>
    </r>
  </si>
  <si>
    <r>
      <t>26</t>
    </r>
    <r>
      <rPr>
        <sz val="11"/>
        <rFont val="Arial"/>
        <family val="2"/>
      </rPr>
      <t xml:space="preserve"> Corresponde al promedio anual de las personas ocupadas, clasificadas por sexo, utilizando el mismo cálculo del promedio del año. </t>
    </r>
  </si>
  <si>
    <r>
      <t>27</t>
    </r>
    <r>
      <rPr>
        <sz val="11"/>
        <rFont val="Arial"/>
        <family val="2"/>
      </rPr>
      <t xml:space="preserve"> Corresponde al personal temporal de las empresas especializadas en este servicio, quienes van a prestar su fuerza de trabajo a entidades usuarias del servicio.</t>
    </r>
  </si>
  <si>
    <r>
      <t>28</t>
    </r>
    <r>
      <rPr>
        <sz val="11"/>
        <rFont val="Arial"/>
        <family val="2"/>
      </rPr>
      <t xml:space="preserve">  Se refiere a los empleados vinculados a través de contrato de aprendizaje, por tiempo definido, no mayor a dos años.</t>
    </r>
  </si>
  <si>
    <r>
      <t>29</t>
    </r>
    <r>
      <rPr>
        <sz val="11"/>
        <rFont val="Arial"/>
        <family val="2"/>
      </rPr>
      <t xml:space="preserve">  Se refiere a los empleados temporales contratados a través de agencias especializadas en el suministro de personal, cuyo propósito sea desempeñar labores relacionadas con la actividad de las empresas prestadoras de servicios, por tiempo definido y por una remuneración pactada. Esta categoría de personal no se incluye dentro del total de personal ocupado para evitar la duplicación del dato.</t>
    </r>
  </si>
  <si>
    <r>
      <t>30</t>
    </r>
    <r>
      <rPr>
        <sz val="11"/>
        <rFont val="Arial"/>
        <family val="2"/>
      </rPr>
      <t xml:space="preserve">  Comprende los sueldos, salarios y prestaciones del personal aprendiz o estudiantes por convenio.</t>
    </r>
  </si>
  <si>
    <r>
      <t xml:space="preserve">31  </t>
    </r>
    <r>
      <rPr>
        <sz val="11"/>
        <rFont val="Arial"/>
        <family val="2"/>
      </rPr>
      <t>Incluye gastos de arrendamiento de bienes muebles e inmuebles, contribuciones y afiliaciones,  útiles, papelería y fotocopias, publicidad, servicios públicos, gastos de comunicaciones, seguros, mantenimientos, servicios de aseo y vigilancia, entre otros.</t>
    </r>
  </si>
  <si>
    <r>
      <t xml:space="preserve">32  </t>
    </r>
    <r>
      <rPr>
        <sz val="11"/>
        <rFont val="Arial"/>
        <family val="2"/>
      </rPr>
      <t>En estos gastos no se contempla las remuneraciones del personal contratado a través de agencias especializadas ya que se incluyen en consumo intermedio.</t>
    </r>
  </si>
  <si>
    <r>
      <t xml:space="preserve">33  </t>
    </r>
    <r>
      <rPr>
        <sz val="11"/>
        <rFont val="Arial"/>
        <family val="2"/>
      </rPr>
      <t>Incluye costos de mercancías vendidas asociadas a la prestación del servicio y otras mercancías</t>
    </r>
  </si>
  <si>
    <r>
      <t xml:space="preserve">34  </t>
    </r>
    <r>
      <rPr>
        <sz val="11"/>
        <rFont val="Arial"/>
        <family val="2"/>
      </rPr>
      <t>Incluye gastos en depreciación causada, amortizaciones en intangibles y otros.</t>
    </r>
  </si>
  <si>
    <r>
      <t>35</t>
    </r>
    <r>
      <rPr>
        <sz val="11"/>
        <rFont val="Arial"/>
        <family val="2"/>
      </rPr>
      <t xml:space="preserve">  Corresponde a la entrada de activos fijos por compras y recibidos por traslado de cuentas. </t>
    </r>
  </si>
  <si>
    <r>
      <t>36</t>
    </r>
    <r>
      <rPr>
        <sz val="11"/>
        <rFont val="Arial"/>
        <family val="2"/>
      </rPr>
      <t xml:space="preserve">  Corresponde al monto de activos fijos que hayan sido retirados o vendidos antes de la fecha de cierre y ciclo contable a 31 de diciembre</t>
    </r>
  </si>
  <si>
    <t>Gastos personal temporal suministrado por otras empresas</t>
  </si>
  <si>
    <t>Total temporal contratado directamente por la empresa mujeres</t>
  </si>
  <si>
    <t>Total personal con agencias Mujeres</t>
  </si>
  <si>
    <t>SECCION</t>
  </si>
  <si>
    <r>
      <t>1-1. Colombia. Personal ocupado por tipo de contratación y sexo,  de los servicios investigados</t>
    </r>
    <r>
      <rPr>
        <b/>
        <vertAlign val="superscript"/>
        <sz val="11"/>
        <color indexed="63"/>
        <rFont val="Arial"/>
        <family val="2"/>
      </rPr>
      <t>1</t>
    </r>
    <r>
      <rPr>
        <b/>
        <sz val="11"/>
        <color indexed="63"/>
        <rFont val="Arial"/>
        <family val="2"/>
      </rPr>
      <t xml:space="preserve"> </t>
    </r>
  </si>
  <si>
    <t>según actividad económica y organización jurídica</t>
  </si>
  <si>
    <t xml:space="preserve">Total </t>
  </si>
  <si>
    <t>Remuneraciones del personal permanente</t>
  </si>
  <si>
    <t>Sueldos y salarios</t>
  </si>
  <si>
    <t>Prestaciones</t>
  </si>
  <si>
    <t>Remuneraciones personal contratado directamente por la empresa</t>
  </si>
  <si>
    <t>Remuneraciones del personal en misión</t>
  </si>
  <si>
    <t>Adquisiciones y traslados recibidos</t>
  </si>
  <si>
    <t>No depreciables</t>
  </si>
  <si>
    <t>Construcciones y edificaciones</t>
  </si>
  <si>
    <t>Maquinaria y equipo</t>
  </si>
  <si>
    <t>Muebles y equipo de oficina</t>
  </si>
  <si>
    <t>Equipo de computo y comunicación</t>
  </si>
  <si>
    <t>Otros activos fijos depreciables</t>
  </si>
  <si>
    <t>Ventas, retiros y tralados enviados</t>
  </si>
  <si>
    <t>Total no depreciables</t>
  </si>
  <si>
    <t>Construcciones</t>
  </si>
  <si>
    <t>Maquinaria</t>
  </si>
  <si>
    <t>Muebles</t>
  </si>
  <si>
    <t>Equipo de computación</t>
  </si>
  <si>
    <t>Depreciación causada en el año</t>
  </si>
  <si>
    <t>Equipo de computación y comunicación</t>
  </si>
  <si>
    <t>%</t>
  </si>
  <si>
    <t>Total depreciación causada en el año</t>
  </si>
  <si>
    <t>Inversion bruta Otros depreciables</t>
  </si>
  <si>
    <t>Total</t>
  </si>
  <si>
    <t>Empresas</t>
  </si>
  <si>
    <t>Número</t>
  </si>
  <si>
    <t>Productividad</t>
  </si>
  <si>
    <t>Fuente: DANE - Encuesta Anual de Servicios</t>
  </si>
  <si>
    <t>Total mejoras y reformas</t>
  </si>
  <si>
    <t>Propietarios, socios y familiares sin remuneración mujeres</t>
  </si>
  <si>
    <t xml:space="preserve">FUENTE: DANE - Encuesta Anual de Servicios. </t>
  </si>
  <si>
    <t xml:space="preserve">FUENTE: DANE - Encuesta Anual de Servicios.  </t>
  </si>
  <si>
    <t>FUENTE: DANE - Encuesta Anual de Servicios.</t>
  </si>
  <si>
    <t>FUENTE: DANE - Encuesta Anual de Servicios</t>
  </si>
  <si>
    <t>Gastos de personal</t>
  </si>
  <si>
    <t>Valor</t>
  </si>
  <si>
    <r>
      <t>2. Colombia. Inversión neta en activos fijos de los servicios investigados</t>
    </r>
    <r>
      <rPr>
        <b/>
        <vertAlign val="superscript"/>
        <sz val="11"/>
        <color indexed="63"/>
        <rFont val="Arial"/>
        <family val="2"/>
      </rPr>
      <t>1</t>
    </r>
    <r>
      <rPr>
        <b/>
        <sz val="11"/>
        <color indexed="63"/>
        <rFont val="Arial"/>
        <family val="2"/>
      </rPr>
      <t>,</t>
    </r>
  </si>
  <si>
    <r>
      <t>2-1. Colombia. Adquisiciones y traslados recibidos por clase de activos fijos de los servicios investigados</t>
    </r>
    <r>
      <rPr>
        <b/>
        <vertAlign val="superscript"/>
        <sz val="11"/>
        <color indexed="63"/>
        <rFont val="Arial"/>
        <family val="2"/>
      </rPr>
      <t>1</t>
    </r>
  </si>
  <si>
    <r>
      <t>2-2. Colombia. Ventas, retiros, traslados enviados por clase de activos fijos de los servicios investigados</t>
    </r>
    <r>
      <rPr>
        <b/>
        <vertAlign val="superscript"/>
        <sz val="11"/>
        <color indexed="63"/>
        <rFont val="Arial"/>
        <family val="2"/>
      </rPr>
      <t>1</t>
    </r>
  </si>
  <si>
    <r>
      <t>2-3. Colombia. Valor de la depreciación  por clase de activos fijos de los servicios investigados</t>
    </r>
    <r>
      <rPr>
        <b/>
        <vertAlign val="superscript"/>
        <sz val="11"/>
        <color indexed="63"/>
        <rFont val="Arial"/>
        <family val="2"/>
      </rPr>
      <t>1</t>
    </r>
  </si>
  <si>
    <r>
      <t>2-4. Colombia. Valor de la inversión bruta por clase de activos fijos de los servicios investigados</t>
    </r>
    <r>
      <rPr>
        <b/>
        <vertAlign val="superscript"/>
        <sz val="11"/>
        <color indexed="63"/>
        <rFont val="Arial"/>
        <family val="2"/>
      </rPr>
      <t>1</t>
    </r>
  </si>
  <si>
    <t>Impuestos de industria y comercio</t>
  </si>
  <si>
    <t>Otros impuestos</t>
  </si>
  <si>
    <t>Gastos para provision de cartera y otros</t>
  </si>
  <si>
    <t>Total Consumo intermedio</t>
  </si>
  <si>
    <t>Costos relacionados con la prestación del servicio</t>
  </si>
  <si>
    <t>Gastos causados por servicios prestados por terceros</t>
  </si>
  <si>
    <t>Regalias</t>
  </si>
  <si>
    <t xml:space="preserve">Valor </t>
  </si>
  <si>
    <t>Descripción actividad económica</t>
  </si>
  <si>
    <t>M</t>
  </si>
  <si>
    <t>N</t>
  </si>
  <si>
    <t>Sociedad Anónima</t>
  </si>
  <si>
    <t>Sociedad Limitada</t>
  </si>
  <si>
    <t>Entidades sin ánimo de lucro</t>
  </si>
  <si>
    <t>Total Remuneración</t>
  </si>
  <si>
    <t>Actividades relacionadas con la salud humana - privada (851)</t>
  </si>
  <si>
    <t>Valor  *</t>
  </si>
  <si>
    <t>(conclusión)</t>
  </si>
  <si>
    <t>(Conclusión)</t>
  </si>
  <si>
    <r>
      <t>Otro tipo de organización jurídica</t>
    </r>
    <r>
      <rPr>
        <vertAlign val="superscript"/>
        <sz val="9"/>
        <rFont val="Arial"/>
        <family val="2"/>
      </rPr>
      <t>7</t>
    </r>
  </si>
  <si>
    <t>Personal ocupado</t>
  </si>
  <si>
    <t>Total Mujeres</t>
  </si>
  <si>
    <t>Permanente mujeres</t>
  </si>
  <si>
    <r>
      <t>Otro tipo de organización jurídica</t>
    </r>
    <r>
      <rPr>
        <vertAlign val="superscript"/>
        <sz val="9"/>
        <rFont val="Arial"/>
        <family val="2"/>
      </rPr>
      <t>8</t>
    </r>
  </si>
  <si>
    <r>
      <t>Otro tipo de organización jurídica</t>
    </r>
    <r>
      <rPr>
        <vertAlign val="superscript"/>
        <sz val="9"/>
        <rFont val="Arial"/>
        <family val="2"/>
      </rPr>
      <t>9</t>
    </r>
  </si>
  <si>
    <r>
      <t>Otro tipo de organización jurídica</t>
    </r>
    <r>
      <rPr>
        <vertAlign val="superscript"/>
        <sz val="9"/>
        <rFont val="Arial"/>
        <family val="2"/>
      </rPr>
      <t>10</t>
    </r>
  </si>
  <si>
    <t>Aprendiz o estudiantes por convenio mujeres</t>
  </si>
  <si>
    <t>Temporal en misión mujeres</t>
  </si>
  <si>
    <t>Total nacional 2008</t>
  </si>
  <si>
    <t>Valores en miles de pesos</t>
  </si>
  <si>
    <t>H1</t>
  </si>
  <si>
    <t>H2</t>
  </si>
  <si>
    <t>I1</t>
  </si>
  <si>
    <r>
      <t>Actividades complementarias y auxiliares al transporte</t>
    </r>
    <r>
      <rPr>
        <b/>
        <vertAlign val="superscript"/>
        <sz val="10"/>
        <rFont val="Arial"/>
        <family val="2"/>
      </rPr>
      <t>11</t>
    </r>
  </si>
  <si>
    <t>I2</t>
  </si>
  <si>
    <t>I3</t>
  </si>
  <si>
    <t>K1</t>
  </si>
  <si>
    <r>
      <t>Actividades inmobiliarias</t>
    </r>
    <r>
      <rPr>
        <b/>
        <vertAlign val="superscript"/>
        <sz val="9"/>
        <rFont val="Arial"/>
        <family val="2"/>
      </rPr>
      <t>12</t>
    </r>
  </si>
  <si>
    <t>K2</t>
  </si>
  <si>
    <t>K3</t>
  </si>
  <si>
    <t>K4</t>
  </si>
  <si>
    <t>O1</t>
  </si>
  <si>
    <t>O2</t>
  </si>
  <si>
    <t>Tabla de contenido</t>
  </si>
  <si>
    <t>Cuadro 1 Parte 1. Variables principales, remuneración promedio y productividad de los servicios investigados</t>
  </si>
  <si>
    <t>Cuadro 1 Parte 2. Variables principales, gastos de personal</t>
  </si>
  <si>
    <t>Cuadro 1 Parte 3. Variables principales: producción bruta, consumo intermedio, valor agregado, inversión neta</t>
  </si>
  <si>
    <t>Cuadro 1-1 Parte 1. Variables principales: personal ocupado</t>
  </si>
  <si>
    <t>Cuadro 1-1 Parte 2. Variables principales: personal ocupado (Conclusión)</t>
  </si>
  <si>
    <t>Cuadro 1-2. Variables principales: remuneraciones del personal</t>
  </si>
  <si>
    <t>Cuadro 1-3. Variables principales: componentes del consumo intermedio</t>
  </si>
  <si>
    <t>Cuadro 1-4. Variables principales: Otros costos y gastos no componentes del consumo intermedio</t>
  </si>
  <si>
    <t>Encuesta Anual de Servicios EAS 2008</t>
  </si>
  <si>
    <t>Cuadro 2. Inversión neta en activos fijos de los servicios investigados</t>
  </si>
  <si>
    <t>Cuadro 2-1. Adquisiciones y traslados recibidos por clase de activos fijos de los servicios investigados</t>
  </si>
  <si>
    <t>Cuadro 2-2. Ventas, retiros, traslados enviados por clase de activos fijos de los servicios investigados</t>
  </si>
  <si>
    <t>Cuadro 2-3. Valor de la depreciación  por clase de activos fijos de los servicios investigados</t>
  </si>
  <si>
    <t>Cuadro 2-4.  Valor de la inversión bruta por clase de activos fijos de los servicios investigados</t>
  </si>
  <si>
    <t>N. D.: No Disponible</t>
  </si>
  <si>
    <r>
      <t>1. Colombia. Variables principales, remuneración promedio y productividad de los servicios investigados</t>
    </r>
    <r>
      <rPr>
        <b/>
        <vertAlign val="superscript"/>
        <sz val="11"/>
        <color indexed="8"/>
        <rFont val="Arial"/>
        <family val="2"/>
      </rPr>
      <t>1</t>
    </r>
    <r>
      <rPr>
        <b/>
        <sz val="11"/>
        <color indexed="8"/>
        <rFont val="Arial"/>
        <family val="2"/>
      </rPr>
      <t xml:space="preserve">, </t>
    </r>
  </si>
  <si>
    <r>
      <t xml:space="preserve">Personal ocupado </t>
    </r>
    <r>
      <rPr>
        <b/>
        <vertAlign val="superscript"/>
        <sz val="11"/>
        <color indexed="8"/>
        <rFont val="Arial"/>
        <family val="2"/>
      </rPr>
      <t>2</t>
    </r>
  </si>
  <si>
    <r>
      <t>Personal temporal contratado a través de agencias</t>
    </r>
    <r>
      <rPr>
        <b/>
        <vertAlign val="superscript"/>
        <sz val="11"/>
        <color indexed="8"/>
        <rFont val="Arial"/>
        <family val="2"/>
      </rPr>
      <t>4</t>
    </r>
  </si>
  <si>
    <r>
      <t>Total remuneración</t>
    </r>
    <r>
      <rPr>
        <b/>
        <vertAlign val="superscript"/>
        <sz val="11"/>
        <color indexed="8"/>
        <rFont val="Arial"/>
        <family val="2"/>
      </rPr>
      <t>5</t>
    </r>
  </si>
  <si>
    <r>
      <t>Remuneración laboral promedio</t>
    </r>
    <r>
      <rPr>
        <b/>
        <vertAlign val="superscript"/>
        <sz val="11"/>
        <color indexed="8"/>
        <rFont val="Arial"/>
        <family val="2"/>
      </rPr>
      <t>6</t>
    </r>
  </si>
  <si>
    <r>
      <t>Remunerado</t>
    </r>
    <r>
      <rPr>
        <b/>
        <vertAlign val="superscript"/>
        <sz val="11"/>
        <color indexed="8"/>
        <rFont val="Arial"/>
        <family val="2"/>
      </rPr>
      <t>3</t>
    </r>
  </si>
  <si>
    <r>
      <t>Otro tipo de organización jurídica</t>
    </r>
    <r>
      <rPr>
        <vertAlign val="superscript"/>
        <sz val="9"/>
        <color indexed="8"/>
        <rFont val="Arial"/>
        <family val="2"/>
      </rPr>
      <t>7</t>
    </r>
  </si>
  <si>
    <r>
      <t>Actividades complementarias y auxiliares al transporte</t>
    </r>
    <r>
      <rPr>
        <b/>
        <vertAlign val="superscript"/>
        <sz val="10"/>
        <color indexed="8"/>
        <rFont val="Arial"/>
        <family val="2"/>
      </rPr>
      <t>11</t>
    </r>
  </si>
  <si>
    <r>
      <t>Otro tipo de organización jurídica</t>
    </r>
    <r>
      <rPr>
        <vertAlign val="superscript"/>
        <sz val="9"/>
        <color indexed="8"/>
        <rFont val="Arial"/>
        <family val="2"/>
      </rPr>
      <t>8</t>
    </r>
  </si>
  <si>
    <r>
      <t>Actividades inmobiliarias</t>
    </r>
    <r>
      <rPr>
        <b/>
        <vertAlign val="superscript"/>
        <sz val="9"/>
        <color indexed="8"/>
        <rFont val="Arial"/>
        <family val="2"/>
      </rPr>
      <t>12</t>
    </r>
  </si>
  <si>
    <r>
      <t>Actividades empresariales</t>
    </r>
    <r>
      <rPr>
        <b/>
        <vertAlign val="superscript"/>
        <sz val="9"/>
        <color indexed="8"/>
        <rFont val="Arial"/>
        <family val="2"/>
      </rPr>
      <t>13</t>
    </r>
  </si>
  <si>
    <r>
      <t>Otras actividades empresariales</t>
    </r>
    <r>
      <rPr>
        <b/>
        <vertAlign val="superscript"/>
        <sz val="9"/>
        <color indexed="8"/>
        <rFont val="Arial"/>
        <family val="2"/>
      </rPr>
      <t>14</t>
    </r>
  </si>
  <si>
    <r>
      <t>Otro tipo de organización jurídica</t>
    </r>
    <r>
      <rPr>
        <vertAlign val="superscript"/>
        <sz val="9"/>
        <color indexed="8"/>
        <rFont val="Arial"/>
        <family val="2"/>
      </rPr>
      <t>9</t>
    </r>
  </si>
  <si>
    <r>
      <t>Otro tipo de organización jurídica</t>
    </r>
    <r>
      <rPr>
        <vertAlign val="superscript"/>
        <sz val="9"/>
        <color indexed="8"/>
        <rFont val="Arial"/>
        <family val="2"/>
      </rPr>
      <t>10</t>
    </r>
  </si>
  <si>
    <r>
      <t>Actividades de radio y televisión y a gencias de noticias</t>
    </r>
    <r>
      <rPr>
        <b/>
        <vertAlign val="superscript"/>
        <sz val="9"/>
        <color indexed="8"/>
        <rFont val="Arial"/>
        <family val="2"/>
      </rPr>
      <t>15</t>
    </r>
  </si>
  <si>
    <r>
      <t>Otras actividades de servicios</t>
    </r>
    <r>
      <rPr>
        <b/>
        <vertAlign val="superscript"/>
        <sz val="9"/>
        <color indexed="8"/>
        <rFont val="Arial"/>
        <family val="2"/>
      </rPr>
      <t>16</t>
    </r>
  </si>
  <si>
    <r>
      <t>Sueldos y salarios causados</t>
    </r>
    <r>
      <rPr>
        <b/>
        <vertAlign val="superscript"/>
        <sz val="11"/>
        <color indexed="8"/>
        <rFont val="Arial"/>
        <family val="2"/>
      </rPr>
      <t>17</t>
    </r>
  </si>
  <si>
    <r>
      <t>Prestaciones Causadas</t>
    </r>
    <r>
      <rPr>
        <b/>
        <vertAlign val="superscript"/>
        <sz val="11"/>
        <color indexed="8"/>
        <rFont val="Arial"/>
        <family val="2"/>
      </rPr>
      <t>18</t>
    </r>
  </si>
  <si>
    <r>
      <t>Otros Gastos de Personal</t>
    </r>
    <r>
      <rPr>
        <b/>
        <vertAlign val="superscript"/>
        <sz val="11"/>
        <color indexed="8"/>
        <rFont val="Arial"/>
        <family val="2"/>
      </rPr>
      <t>19</t>
    </r>
  </si>
  <si>
    <r>
      <t>Producción Bruta</t>
    </r>
    <r>
      <rPr>
        <b/>
        <vertAlign val="superscript"/>
        <sz val="11"/>
        <color indexed="8"/>
        <rFont val="Arial"/>
        <family val="2"/>
      </rPr>
      <t>20</t>
    </r>
  </si>
  <si>
    <r>
      <t>Consumo Intermedio</t>
    </r>
    <r>
      <rPr>
        <b/>
        <vertAlign val="superscript"/>
        <sz val="11"/>
        <color indexed="8"/>
        <rFont val="Arial"/>
        <family val="2"/>
      </rPr>
      <t>20</t>
    </r>
  </si>
  <si>
    <r>
      <t>Valor Agregado</t>
    </r>
    <r>
      <rPr>
        <b/>
        <vertAlign val="superscript"/>
        <sz val="11"/>
        <color indexed="8"/>
        <rFont val="Arial"/>
        <family val="2"/>
      </rPr>
      <t>20</t>
    </r>
  </si>
  <si>
    <r>
      <t>Inversión Neta</t>
    </r>
    <r>
      <rPr>
        <b/>
        <vertAlign val="superscript"/>
        <sz val="11"/>
        <color indexed="8"/>
        <rFont val="Arial"/>
        <family val="2"/>
      </rPr>
      <t>21</t>
    </r>
  </si>
  <si>
    <r>
      <t>Total</t>
    </r>
    <r>
      <rPr>
        <b/>
        <vertAlign val="superscript"/>
        <sz val="11"/>
        <color indexed="8"/>
        <rFont val="Arial"/>
        <family val="2"/>
      </rPr>
      <t>22</t>
    </r>
    <r>
      <rPr>
        <b/>
        <sz val="9"/>
        <color indexed="8"/>
        <rFont val="Arial"/>
        <family val="2"/>
      </rPr>
      <t xml:space="preserve"> (Relación)</t>
    </r>
  </si>
  <si>
    <r>
      <t>Laboral por pesona ocupada</t>
    </r>
    <r>
      <rPr>
        <vertAlign val="superscript"/>
        <sz val="9"/>
        <color indexed="8"/>
        <rFont val="Arial"/>
        <family val="2"/>
      </rPr>
      <t>23</t>
    </r>
  </si>
  <si>
    <r>
      <t>1-1. Colombia. Personal ocupado por tipo de contratación y sexo,  de los servicios investigados</t>
    </r>
    <r>
      <rPr>
        <b/>
        <vertAlign val="superscript"/>
        <sz val="11"/>
        <color indexed="8"/>
        <rFont val="Arial"/>
        <family val="2"/>
      </rPr>
      <t>1</t>
    </r>
    <r>
      <rPr>
        <b/>
        <sz val="11"/>
        <color indexed="8"/>
        <rFont val="Arial"/>
        <family val="2"/>
      </rPr>
      <t xml:space="preserve"> </t>
    </r>
  </si>
  <si>
    <r>
      <t>Total propietarios socios y familiares sin remuneración</t>
    </r>
    <r>
      <rPr>
        <b/>
        <vertAlign val="superscript"/>
        <sz val="11"/>
        <color indexed="8"/>
        <rFont val="Arial"/>
        <family val="2"/>
      </rPr>
      <t>24</t>
    </r>
  </si>
  <si>
    <r>
      <t>Total permanente</t>
    </r>
    <r>
      <rPr>
        <b/>
        <vertAlign val="superscript"/>
        <sz val="11"/>
        <color indexed="8"/>
        <rFont val="Arial"/>
        <family val="2"/>
      </rPr>
      <t>25</t>
    </r>
  </si>
  <si>
    <t>N. A.: No Aplica</t>
  </si>
  <si>
    <t>N . A.</t>
  </si>
  <si>
    <r>
      <t>1-2. Colombia. Remuneración de asalariados por tipo de contratación de los servicios investigados</t>
    </r>
    <r>
      <rPr>
        <b/>
        <vertAlign val="superscript"/>
        <sz val="11"/>
        <color indexed="8"/>
        <rFont val="Arial"/>
        <family val="2"/>
      </rPr>
      <t>1</t>
    </r>
    <r>
      <rPr>
        <b/>
        <sz val="11"/>
        <color indexed="8"/>
        <rFont val="Arial"/>
        <family val="2"/>
      </rPr>
      <t xml:space="preserve"> </t>
    </r>
  </si>
  <si>
    <r>
      <t>Remuneraciones del personal aprendiz</t>
    </r>
    <r>
      <rPr>
        <b/>
        <vertAlign val="superscript"/>
        <sz val="11"/>
        <color indexed="8"/>
        <rFont val="Arial"/>
        <family val="2"/>
      </rPr>
      <t>30</t>
    </r>
  </si>
  <si>
    <r>
      <t>1-3. Colombia. Componentes del consumo intermedio en las empresas de servicios</t>
    </r>
    <r>
      <rPr>
        <b/>
        <vertAlign val="superscript"/>
        <sz val="9"/>
        <color indexed="8"/>
        <rFont val="Arial"/>
        <family val="2"/>
      </rPr>
      <t>1</t>
    </r>
  </si>
  <si>
    <r>
      <t>Otros costos y gastos</t>
    </r>
    <r>
      <rPr>
        <vertAlign val="superscript"/>
        <sz val="9"/>
        <color indexed="8"/>
        <rFont val="Arial"/>
        <family val="2"/>
      </rPr>
      <t>31</t>
    </r>
  </si>
  <si>
    <r>
      <t>1-4. Colombia</t>
    </r>
    <r>
      <rPr>
        <b/>
        <vertAlign val="superscript"/>
        <sz val="9"/>
        <color indexed="8"/>
        <rFont val="Arial"/>
        <family val="2"/>
      </rPr>
      <t>1</t>
    </r>
    <r>
      <rPr>
        <b/>
        <sz val="9"/>
        <color indexed="8"/>
        <rFont val="Arial"/>
        <family val="2"/>
      </rPr>
      <t xml:space="preserve">. </t>
    </r>
    <r>
      <rPr>
        <b/>
        <sz val="11"/>
        <color indexed="8"/>
        <rFont val="Arial"/>
        <family val="2"/>
      </rPr>
      <t>Otros costos y gastos no componentes del consumo intermedio en las empresas de servicios</t>
    </r>
  </si>
  <si>
    <r>
      <t xml:space="preserve">Gastos del personal ocupado </t>
    </r>
    <r>
      <rPr>
        <vertAlign val="superscript"/>
        <sz val="10"/>
        <color indexed="8"/>
        <rFont val="Arial"/>
        <family val="2"/>
      </rPr>
      <t>32</t>
    </r>
  </si>
  <si>
    <r>
      <t>Costo de mercancias vendidas</t>
    </r>
    <r>
      <rPr>
        <vertAlign val="superscript"/>
        <sz val="10"/>
        <color indexed="8"/>
        <rFont val="Arial"/>
        <family val="2"/>
      </rPr>
      <t>33</t>
    </r>
  </si>
  <si>
    <r>
      <t>Otros costos y gastos</t>
    </r>
    <r>
      <rPr>
        <vertAlign val="superscript"/>
        <sz val="10"/>
        <color indexed="8"/>
        <rFont val="Arial"/>
        <family val="2"/>
      </rPr>
      <t>34</t>
    </r>
  </si>
  <si>
    <t>Total ingresos</t>
  </si>
  <si>
    <t>Ingresos por servicios prestados</t>
  </si>
  <si>
    <t>Otros ingresos operacionales</t>
  </si>
  <si>
    <t>Ingresos por vanta de mercancías*</t>
  </si>
  <si>
    <t>* Incluye los ingresos generados por venta de mercancías relacionadas con la prestación del servicio y otro tipo de mercancías.</t>
  </si>
  <si>
    <t>N.D.</t>
  </si>
  <si>
    <t>N.D. Personal no disponible para educación superior privada.</t>
  </si>
  <si>
    <t>Resultados corrientes</t>
  </si>
  <si>
    <r>
      <t>SECCION</t>
    </r>
    <r>
      <rPr>
        <b/>
        <vertAlign val="superscript"/>
        <sz val="8"/>
        <rFont val="Arial"/>
        <family val="2"/>
      </rPr>
      <t>b</t>
    </r>
  </si>
  <si>
    <t>b La letra corresponde a la sección, según CIIU Revisión 3 AC y el número se asignó como un consecutivo, de acuerdo al grupo de actividades, dentro de la misma sección.</t>
  </si>
  <si>
    <r>
      <t xml:space="preserve">b </t>
    </r>
    <r>
      <rPr>
        <sz val="9"/>
        <color indexed="8"/>
        <rFont val="Arial"/>
        <family val="2"/>
      </rPr>
      <t>La letra corresponde a la sección, según CIIU Revisión 3 AC y el número se asignó como un consecutivo, de acuerdo al grupo de actividades, dentro de la misma sección.</t>
    </r>
  </si>
  <si>
    <r>
      <t xml:space="preserve">b </t>
    </r>
    <r>
      <rPr>
        <sz val="8"/>
        <color indexed="8"/>
        <rFont val="Arial"/>
        <family val="2"/>
      </rPr>
      <t>La letra corresponde a la sección, según CIIU Revisión 3 AC y el número se asignó como un consecutivo, de acuerdo al grupo de actividades, dentro de la misma sección.</t>
    </r>
  </si>
  <si>
    <r>
      <t xml:space="preserve">b </t>
    </r>
    <r>
      <rPr>
        <sz val="8"/>
        <rFont val="Arial"/>
        <family val="2"/>
      </rPr>
      <t>La letra corresponde a la sección, según CIIU Revisión 3 AC y el número se asignó como un consecutivo, de acuerdo al grupo de actividades, dentro de la misma sección.</t>
    </r>
  </si>
  <si>
    <r>
      <t>SECCION</t>
    </r>
    <r>
      <rPr>
        <b/>
        <vertAlign val="superscript"/>
        <sz val="5"/>
        <color indexed="8"/>
        <rFont val="Arial"/>
        <family val="2"/>
      </rPr>
      <t>b</t>
    </r>
  </si>
  <si>
    <r>
      <t>SECCION</t>
    </r>
    <r>
      <rPr>
        <b/>
        <vertAlign val="superscript"/>
        <sz val="5"/>
        <color indexed="63"/>
        <rFont val="Arial"/>
        <family val="2"/>
      </rPr>
      <t>b</t>
    </r>
  </si>
</sst>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Sí&quot;;&quot;Sí&quot;;&quot;No&quot;"/>
    <numFmt numFmtId="173" formatCode="&quot;Verdadero&quot;;&quot;Verdadero&quot;;&quot;Falso&quot;"/>
    <numFmt numFmtId="174" formatCode="&quot;Activado&quot;;&quot;Activado&quot;;&quot;Desactivado&quot;"/>
    <numFmt numFmtId="175" formatCode="0.00000000"/>
    <numFmt numFmtId="176" formatCode="0.0000000"/>
    <numFmt numFmtId="177" formatCode="0.000000"/>
    <numFmt numFmtId="178" formatCode="0.00000"/>
    <numFmt numFmtId="179" formatCode="0.0000"/>
    <numFmt numFmtId="180" formatCode="0.000"/>
    <numFmt numFmtId="181" formatCode="0.0%"/>
    <numFmt numFmtId="182" formatCode="0.000%"/>
    <numFmt numFmtId="183" formatCode="_ * #,##0.0_ ;_ * \-#,##0.0_ ;_ * &quot;-&quot;??_ ;_ @_ "/>
    <numFmt numFmtId="184" formatCode="_ * #,##0_ ;_ * \-#,##0_ ;_ * &quot;-&quot;??_ ;_ @_ "/>
    <numFmt numFmtId="185" formatCode="_-* #,##0.00\ _p_t_a_-;\-* #,##0.00\ _p_t_a_-;_-* &quot;-&quot;??\ _p_t_a_-;_-@_-"/>
    <numFmt numFmtId="186" formatCode="0.0"/>
    <numFmt numFmtId="187" formatCode="[$-240A]hh:mm:ss\ AM/PM"/>
    <numFmt numFmtId="188" formatCode="[$-240A]dddd\,\ dd&quot; de &quot;mmmm&quot; de &quot;yyyy"/>
    <numFmt numFmtId="189" formatCode="#,##0.0"/>
    <numFmt numFmtId="190" formatCode="0.000000000"/>
  </numFmts>
  <fonts count="74">
    <font>
      <sz val="10"/>
      <name val="Arial"/>
      <family val="0"/>
    </font>
    <font>
      <u val="single"/>
      <sz val="10"/>
      <color indexed="30"/>
      <name val="Arial"/>
      <family val="2"/>
    </font>
    <font>
      <u val="single"/>
      <sz val="10"/>
      <color indexed="56"/>
      <name val="Arial"/>
      <family val="2"/>
    </font>
    <font>
      <sz val="12"/>
      <color indexed="18"/>
      <name val="Arial"/>
      <family val="2"/>
    </font>
    <font>
      <sz val="11"/>
      <name val="Arial"/>
      <family val="2"/>
    </font>
    <font>
      <sz val="9"/>
      <name val="Arial"/>
      <family val="2"/>
    </font>
    <font>
      <vertAlign val="superscript"/>
      <sz val="9"/>
      <name val="Arial"/>
      <family val="2"/>
    </font>
    <font>
      <b/>
      <sz val="9"/>
      <name val="Arial"/>
      <family val="2"/>
    </font>
    <font>
      <b/>
      <sz val="9"/>
      <color indexed="63"/>
      <name val="Arial"/>
      <family val="2"/>
    </font>
    <font>
      <sz val="9"/>
      <color indexed="63"/>
      <name val="Arial"/>
      <family val="2"/>
    </font>
    <font>
      <sz val="12"/>
      <color indexed="63"/>
      <name val="Arial"/>
      <family val="2"/>
    </font>
    <font>
      <b/>
      <sz val="11"/>
      <color indexed="63"/>
      <name val="Arial"/>
      <family val="2"/>
    </font>
    <font>
      <sz val="8"/>
      <color indexed="63"/>
      <name val="Arial"/>
      <family val="2"/>
    </font>
    <font>
      <sz val="8"/>
      <name val="Arial"/>
      <family val="2"/>
    </font>
    <font>
      <b/>
      <vertAlign val="superscript"/>
      <sz val="11"/>
      <color indexed="63"/>
      <name val="Arial"/>
      <family val="2"/>
    </font>
    <font>
      <b/>
      <sz val="11"/>
      <name val="Arial"/>
      <family val="2"/>
    </font>
    <font>
      <vertAlign val="superscript"/>
      <sz val="8"/>
      <name val="Arial"/>
      <family val="2"/>
    </font>
    <font>
      <b/>
      <vertAlign val="superscript"/>
      <sz val="9"/>
      <name val="Arial"/>
      <family val="2"/>
    </font>
    <font>
      <b/>
      <sz val="10"/>
      <name val="Arial"/>
      <family val="2"/>
    </font>
    <font>
      <sz val="12"/>
      <color indexed="10"/>
      <name val="Arial"/>
      <family val="2"/>
    </font>
    <font>
      <b/>
      <sz val="9"/>
      <color indexed="10"/>
      <name val="Arial"/>
      <family val="2"/>
    </font>
    <font>
      <b/>
      <sz val="12"/>
      <color indexed="18"/>
      <name val="Arial"/>
      <family val="2"/>
    </font>
    <font>
      <b/>
      <vertAlign val="superscript"/>
      <sz val="10"/>
      <name val="Arial"/>
      <family val="2"/>
    </font>
    <font>
      <sz val="9"/>
      <color indexed="10"/>
      <name val="Arial"/>
      <family val="2"/>
    </font>
    <font>
      <sz val="12"/>
      <name val="Arial"/>
      <family val="2"/>
    </font>
    <font>
      <b/>
      <sz val="5"/>
      <color indexed="63"/>
      <name val="Arial"/>
      <family val="2"/>
    </font>
    <font>
      <b/>
      <sz val="5"/>
      <name val="Arial"/>
      <family val="2"/>
    </font>
    <font>
      <b/>
      <sz val="5"/>
      <color indexed="18"/>
      <name val="Arial"/>
      <family val="2"/>
    </font>
    <font>
      <vertAlign val="superscript"/>
      <sz val="10"/>
      <color indexed="63"/>
      <name val="Arial"/>
      <family val="2"/>
    </font>
    <font>
      <sz val="9"/>
      <color indexed="18"/>
      <name val="Arial"/>
      <family val="2"/>
    </font>
    <font>
      <b/>
      <sz val="8"/>
      <color indexed="63"/>
      <name val="Arial"/>
      <family val="2"/>
    </font>
    <font>
      <b/>
      <sz val="9"/>
      <color indexed="12"/>
      <name val="Arial"/>
      <family val="2"/>
    </font>
    <font>
      <sz val="9"/>
      <color indexed="12"/>
      <name val="Arial"/>
      <family val="2"/>
    </font>
    <font>
      <vertAlign val="superscript"/>
      <sz val="11"/>
      <name val="Arial"/>
      <family val="2"/>
    </font>
    <font>
      <sz val="11"/>
      <color indexed="8"/>
      <name val="Calibri"/>
      <family val="2"/>
    </font>
    <font>
      <sz val="11"/>
      <color indexed="9"/>
      <name val="Calibri"/>
      <family val="2"/>
    </font>
    <font>
      <sz val="11"/>
      <color indexed="17"/>
      <name val="Calibri"/>
      <family val="2"/>
    </font>
    <font>
      <b/>
      <sz val="11"/>
      <color indexed="51"/>
      <name val="Calibri"/>
      <family val="2"/>
    </font>
    <font>
      <b/>
      <sz val="11"/>
      <color indexed="9"/>
      <name val="Calibri"/>
      <family val="2"/>
    </font>
    <font>
      <sz val="11"/>
      <color indexed="51"/>
      <name val="Calibri"/>
      <family val="2"/>
    </font>
    <font>
      <b/>
      <sz val="11"/>
      <color indexed="62"/>
      <name val="Calibri"/>
      <family val="2"/>
    </font>
    <font>
      <sz val="11"/>
      <color indexed="62"/>
      <name val="Calibri"/>
      <family val="2"/>
    </font>
    <font>
      <sz val="11"/>
      <color indexed="36"/>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9"/>
      <color indexed="8"/>
      <name val="Arial"/>
      <family val="2"/>
    </font>
    <font>
      <sz val="11"/>
      <color indexed="8"/>
      <name val="Arial"/>
      <family val="2"/>
    </font>
    <font>
      <b/>
      <sz val="11"/>
      <color indexed="8"/>
      <name val="Arial"/>
      <family val="2"/>
    </font>
    <font>
      <b/>
      <vertAlign val="superscript"/>
      <sz val="11"/>
      <color indexed="8"/>
      <name val="Arial"/>
      <family val="2"/>
    </font>
    <font>
      <sz val="8"/>
      <color indexed="8"/>
      <name val="Arial"/>
      <family val="2"/>
    </font>
    <font>
      <b/>
      <sz val="8"/>
      <color indexed="8"/>
      <name val="Arial"/>
      <family val="2"/>
    </font>
    <font>
      <b/>
      <sz val="9"/>
      <color indexed="8"/>
      <name val="Arial"/>
      <family val="2"/>
    </font>
    <font>
      <sz val="10"/>
      <color indexed="8"/>
      <name val="Arial"/>
      <family val="2"/>
    </font>
    <font>
      <vertAlign val="superscript"/>
      <sz val="9"/>
      <color indexed="8"/>
      <name val="Arial"/>
      <family val="2"/>
    </font>
    <font>
      <b/>
      <vertAlign val="superscript"/>
      <sz val="10"/>
      <color indexed="8"/>
      <name val="Arial"/>
      <family val="2"/>
    </font>
    <font>
      <b/>
      <sz val="12"/>
      <color indexed="8"/>
      <name val="Arial"/>
      <family val="2"/>
    </font>
    <font>
      <sz val="12"/>
      <color indexed="8"/>
      <name val="Arial"/>
      <family val="2"/>
    </font>
    <font>
      <b/>
      <vertAlign val="superscript"/>
      <sz val="9"/>
      <color indexed="8"/>
      <name val="Arial"/>
      <family val="2"/>
    </font>
    <font>
      <b/>
      <sz val="5"/>
      <color indexed="8"/>
      <name val="Arial"/>
      <family val="2"/>
    </font>
    <font>
      <vertAlign val="superscript"/>
      <sz val="8"/>
      <color indexed="8"/>
      <name val="Arial"/>
      <family val="2"/>
    </font>
    <font>
      <sz val="7"/>
      <color indexed="8"/>
      <name val="Arial"/>
      <family val="2"/>
    </font>
    <font>
      <vertAlign val="superscript"/>
      <sz val="10"/>
      <color indexed="8"/>
      <name val="Arial"/>
      <family val="2"/>
    </font>
    <font>
      <b/>
      <sz val="10"/>
      <color indexed="8"/>
      <name val="Arial"/>
      <family val="2"/>
    </font>
    <font>
      <u val="single"/>
      <sz val="10"/>
      <name val="Arial"/>
      <family val="2"/>
    </font>
    <font>
      <b/>
      <sz val="8"/>
      <name val="Arial"/>
      <family val="2"/>
    </font>
    <font>
      <b/>
      <vertAlign val="superscript"/>
      <sz val="8"/>
      <name val="Arial"/>
      <family val="2"/>
    </font>
    <font>
      <b/>
      <vertAlign val="superscript"/>
      <sz val="5"/>
      <color indexed="8"/>
      <name val="Arial"/>
      <family val="2"/>
    </font>
    <font>
      <b/>
      <vertAlign val="superscript"/>
      <sz val="5"/>
      <color indexed="63"/>
      <name val="Arial"/>
      <family val="2"/>
    </font>
  </fonts>
  <fills count="20">
    <fill>
      <patternFill/>
    </fill>
    <fill>
      <patternFill patternType="gray125"/>
    </fill>
    <fill>
      <patternFill patternType="solid">
        <fgColor indexed="45"/>
        <bgColor indexed="64"/>
      </patternFill>
    </fill>
    <fill>
      <patternFill patternType="solid">
        <fgColor indexed="29"/>
        <bgColor indexed="64"/>
      </patternFill>
    </fill>
    <fill>
      <patternFill patternType="solid">
        <fgColor indexed="26"/>
        <bgColor indexed="64"/>
      </patternFill>
    </fill>
    <fill>
      <patternFill patternType="solid">
        <fgColor indexed="15"/>
        <bgColor indexed="64"/>
      </patternFill>
    </fill>
    <fill>
      <patternFill patternType="solid">
        <fgColor indexed="52"/>
        <bgColor indexed="64"/>
      </patternFill>
    </fill>
    <fill>
      <patternFill patternType="solid">
        <fgColor indexed="50"/>
        <bgColor indexed="64"/>
      </patternFill>
    </fill>
    <fill>
      <patternFill patternType="solid">
        <fgColor indexed="22"/>
        <bgColor indexed="64"/>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55"/>
        <bgColor indexed="64"/>
      </patternFill>
    </fill>
    <fill>
      <patternFill patternType="solid">
        <fgColor indexed="62"/>
        <bgColor indexed="64"/>
      </patternFill>
    </fill>
    <fill>
      <patternFill patternType="solid">
        <fgColor indexed="23"/>
        <bgColor indexed="64"/>
      </patternFill>
    </fill>
    <fill>
      <patternFill patternType="solid">
        <fgColor indexed="53"/>
        <bgColor indexed="64"/>
      </patternFill>
    </fill>
    <fill>
      <patternFill patternType="solid">
        <fgColor indexed="61"/>
        <bgColor indexed="64"/>
      </patternFill>
    </fill>
    <fill>
      <patternFill patternType="solid">
        <fgColor indexed="43"/>
        <bgColor indexed="64"/>
      </patternFill>
    </fill>
    <fill>
      <patternFill patternType="solid">
        <fgColor indexed="9"/>
        <bgColor indexed="64"/>
      </patternFill>
    </fill>
    <fill>
      <patternFill patternType="solid">
        <fgColor indexed="65"/>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1"/>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15"/>
      </bottom>
    </border>
    <border>
      <left>
        <color indexed="63"/>
      </left>
      <right>
        <color indexed="63"/>
      </right>
      <top>
        <color indexed="63"/>
      </top>
      <bottom style="medium">
        <color indexed="41"/>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2" borderId="0" applyNumberFormat="0" applyBorder="0" applyAlignment="0" applyProtection="0"/>
    <xf numFmtId="0" fontId="34" fillId="5" borderId="0" applyNumberFormat="0" applyBorder="0" applyAlignment="0" applyProtection="0"/>
    <xf numFmtId="0" fontId="34" fillId="3"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5" borderId="0" applyNumberFormat="0" applyBorder="0" applyAlignment="0" applyProtection="0"/>
    <xf numFmtId="0" fontId="34" fillId="9" borderId="0" applyNumberFormat="0" applyBorder="0" applyAlignment="0" applyProtection="0"/>
    <xf numFmtId="0" fontId="35" fillId="10"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5" borderId="0" applyNumberFormat="0" applyBorder="0" applyAlignment="0" applyProtection="0"/>
    <xf numFmtId="0" fontId="35" fillId="9" borderId="0" applyNumberFormat="0" applyBorder="0" applyAlignment="0" applyProtection="0"/>
    <xf numFmtId="0" fontId="36" fillId="11" borderId="0" applyNumberFormat="0" applyBorder="0" applyAlignment="0" applyProtection="0"/>
    <xf numFmtId="0" fontId="37" fillId="2" borderId="1" applyNumberFormat="0" applyAlignment="0" applyProtection="0"/>
    <xf numFmtId="0" fontId="38" fillId="1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13"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5" borderId="0" applyNumberFormat="0" applyBorder="0" applyAlignment="0" applyProtection="0"/>
    <xf numFmtId="0" fontId="41" fillId="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2" fillId="16"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17"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4" fillId="2"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392">
    <xf numFmtId="0" fontId="0" fillId="0" borderId="0" xfId="0" applyAlignment="1">
      <alignment/>
    </xf>
    <xf numFmtId="0" fontId="3" fillId="18" borderId="0" xfId="0" applyFont="1" applyFill="1" applyAlignment="1">
      <alignment/>
    </xf>
    <xf numFmtId="0" fontId="5" fillId="19" borderId="0" xfId="0" applyFont="1" applyFill="1" applyAlignment="1">
      <alignment/>
    </xf>
    <xf numFmtId="0" fontId="5" fillId="19" borderId="0" xfId="0" applyFont="1" applyFill="1" applyBorder="1" applyAlignment="1">
      <alignment horizontal="center" vertical="center"/>
    </xf>
    <xf numFmtId="0" fontId="5" fillId="19" borderId="0" xfId="0" applyFont="1" applyFill="1" applyBorder="1" applyAlignment="1">
      <alignment horizontal="center" vertical="center" wrapText="1"/>
    </xf>
    <xf numFmtId="0" fontId="5" fillId="19" borderId="0" xfId="0" applyFont="1" applyFill="1" applyBorder="1" applyAlignment="1">
      <alignment horizontal="centerContinuous" vertical="center"/>
    </xf>
    <xf numFmtId="0" fontId="5" fillId="2" borderId="0" xfId="0" applyFont="1" applyFill="1" applyBorder="1" applyAlignment="1">
      <alignment horizontal="center"/>
    </xf>
    <xf numFmtId="0" fontId="7" fillId="19" borderId="0" xfId="0" applyFont="1" applyFill="1" applyBorder="1" applyAlignment="1">
      <alignment/>
    </xf>
    <xf numFmtId="0" fontId="3" fillId="18" borderId="0" xfId="0" applyFont="1" applyFill="1" applyBorder="1" applyAlignment="1">
      <alignment/>
    </xf>
    <xf numFmtId="0" fontId="5" fillId="19" borderId="0" xfId="0" applyFont="1" applyFill="1" applyBorder="1" applyAlignment="1">
      <alignment vertical="center" wrapText="1"/>
    </xf>
    <xf numFmtId="2" fontId="5" fillId="2" borderId="0" xfId="0" applyNumberFormat="1" applyFont="1" applyFill="1" applyBorder="1" applyAlignment="1">
      <alignment horizontal="right"/>
    </xf>
    <xf numFmtId="0" fontId="5" fillId="19" borderId="0" xfId="0" applyFont="1" applyFill="1" applyBorder="1" applyAlignment="1">
      <alignment horizontal="right" vertical="center" wrapText="1"/>
    </xf>
    <xf numFmtId="0" fontId="5" fillId="2" borderId="0" xfId="0" applyFont="1" applyFill="1" applyBorder="1" applyAlignment="1">
      <alignment horizontal="right"/>
    </xf>
    <xf numFmtId="3" fontId="5" fillId="2" borderId="0" xfId="0" applyNumberFormat="1" applyFont="1" applyFill="1" applyBorder="1" applyAlignment="1">
      <alignment horizontal="right"/>
    </xf>
    <xf numFmtId="0" fontId="8" fillId="19" borderId="10" xfId="0" applyFont="1" applyFill="1" applyBorder="1" applyAlignment="1">
      <alignment horizontal="center" vertical="center"/>
    </xf>
    <xf numFmtId="0" fontId="9" fillId="19" borderId="10" xfId="0" applyFont="1" applyFill="1" applyBorder="1" applyAlignment="1">
      <alignment horizontal="center" vertical="center" wrapText="1"/>
    </xf>
    <xf numFmtId="0" fontId="10" fillId="18" borderId="10" xfId="0" applyFont="1" applyFill="1" applyBorder="1" applyAlignment="1">
      <alignment/>
    </xf>
    <xf numFmtId="0" fontId="8" fillId="19" borderId="0" xfId="0" applyFont="1" applyFill="1" applyBorder="1" applyAlignment="1">
      <alignment horizontal="center" vertical="center" wrapText="1"/>
    </xf>
    <xf numFmtId="0" fontId="9" fillId="19" borderId="0" xfId="0" applyFont="1" applyFill="1" applyBorder="1" applyAlignment="1">
      <alignment horizontal="center" vertical="center" wrapText="1"/>
    </xf>
    <xf numFmtId="0" fontId="8" fillId="19" borderId="0" xfId="0" applyFont="1" applyFill="1" applyBorder="1" applyAlignment="1">
      <alignment horizontal="center" vertical="center"/>
    </xf>
    <xf numFmtId="0" fontId="10" fillId="18" borderId="0" xfId="0" applyFont="1" applyFill="1" applyBorder="1" applyAlignment="1">
      <alignment/>
    </xf>
    <xf numFmtId="0" fontId="8" fillId="19" borderId="11" xfId="0" applyFont="1" applyFill="1" applyBorder="1" applyAlignment="1">
      <alignment horizontal="center" vertical="center" wrapText="1"/>
    </xf>
    <xf numFmtId="0" fontId="8" fillId="19" borderId="11" xfId="0" applyFont="1" applyFill="1" applyBorder="1" applyAlignment="1">
      <alignment horizontal="center"/>
    </xf>
    <xf numFmtId="0" fontId="8" fillId="19" borderId="0" xfId="0" applyFont="1" applyFill="1" applyBorder="1" applyAlignment="1">
      <alignment horizontal="center"/>
    </xf>
    <xf numFmtId="0" fontId="11" fillId="19" borderId="0" xfId="0" applyFont="1" applyFill="1" applyAlignment="1">
      <alignment wrapText="1"/>
    </xf>
    <xf numFmtId="0" fontId="12" fillId="19" borderId="0" xfId="0" applyFont="1" applyFill="1" applyBorder="1" applyAlignment="1">
      <alignment/>
    </xf>
    <xf numFmtId="0" fontId="9" fillId="19" borderId="0" xfId="0" applyFont="1" applyFill="1" applyBorder="1" applyAlignment="1">
      <alignment/>
    </xf>
    <xf numFmtId="0" fontId="9" fillId="19" borderId="0" xfId="0" applyFont="1" applyFill="1" applyBorder="1" applyAlignment="1">
      <alignment horizontal="right"/>
    </xf>
    <xf numFmtId="0" fontId="10" fillId="18" borderId="0" xfId="0" applyFont="1" applyFill="1" applyAlignment="1">
      <alignment/>
    </xf>
    <xf numFmtId="0" fontId="9" fillId="18" borderId="0" xfId="0" applyFont="1" applyFill="1" applyAlignment="1">
      <alignment horizontal="right"/>
    </xf>
    <xf numFmtId="2" fontId="5" fillId="0" borderId="0" xfId="0" applyNumberFormat="1" applyFont="1" applyFill="1" applyBorder="1" applyAlignment="1">
      <alignment horizontal="right"/>
    </xf>
    <xf numFmtId="0" fontId="3" fillId="0" borderId="0" xfId="0" applyFont="1" applyFill="1" applyAlignment="1">
      <alignment/>
    </xf>
    <xf numFmtId="0" fontId="16" fillId="18" borderId="0" xfId="0" applyFont="1" applyFill="1" applyAlignment="1">
      <alignment horizontal="justify" vertical="center" wrapText="1"/>
    </xf>
    <xf numFmtId="0" fontId="3" fillId="18" borderId="11" xfId="0" applyFont="1" applyFill="1" applyBorder="1" applyAlignment="1">
      <alignment/>
    </xf>
    <xf numFmtId="0" fontId="18" fillId="0" borderId="0" xfId="0" applyFont="1" applyAlignment="1">
      <alignment/>
    </xf>
    <xf numFmtId="0" fontId="3" fillId="18" borderId="10" xfId="0" applyFont="1" applyFill="1" applyBorder="1" applyAlignment="1">
      <alignment/>
    </xf>
    <xf numFmtId="0" fontId="19" fillId="18" borderId="0" xfId="0" applyFont="1" applyFill="1" applyAlignment="1">
      <alignment/>
    </xf>
    <xf numFmtId="0" fontId="20" fillId="19" borderId="11" xfId="0" applyFont="1" applyFill="1" applyBorder="1" applyAlignment="1">
      <alignment horizontal="center"/>
    </xf>
    <xf numFmtId="0" fontId="20" fillId="19" borderId="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center"/>
    </xf>
    <xf numFmtId="3" fontId="5" fillId="0" borderId="0" xfId="0" applyNumberFormat="1" applyFont="1" applyFill="1" applyBorder="1" applyAlignment="1">
      <alignment horizontal="right"/>
    </xf>
    <xf numFmtId="3" fontId="5" fillId="0" borderId="0" xfId="48" applyNumberFormat="1" applyFont="1" applyFill="1" applyBorder="1" applyAlignment="1">
      <alignment horizontal="right"/>
    </xf>
    <xf numFmtId="0" fontId="5" fillId="0" borderId="0" xfId="0" applyFont="1" applyFill="1" applyBorder="1" applyAlignment="1">
      <alignment horizontal="right"/>
    </xf>
    <xf numFmtId="0" fontId="7" fillId="0" borderId="0" xfId="0" applyFont="1" applyFill="1" applyAlignment="1">
      <alignment/>
    </xf>
    <xf numFmtId="0" fontId="16" fillId="18" borderId="0" xfId="0" applyFont="1" applyFill="1" applyAlignment="1">
      <alignment vertical="center" wrapText="1"/>
    </xf>
    <xf numFmtId="3" fontId="5" fillId="2" borderId="11" xfId="0" applyNumberFormat="1" applyFont="1" applyFill="1" applyBorder="1" applyAlignment="1">
      <alignment horizontal="right"/>
    </xf>
    <xf numFmtId="2" fontId="5" fillId="2" borderId="11" xfId="0" applyNumberFormat="1" applyFont="1" applyFill="1" applyBorder="1" applyAlignment="1">
      <alignment horizontal="right"/>
    </xf>
    <xf numFmtId="0" fontId="5" fillId="2" borderId="11" xfId="0" applyFont="1" applyFill="1" applyBorder="1" applyAlignment="1">
      <alignment horizontal="center"/>
    </xf>
    <xf numFmtId="0" fontId="5" fillId="2" borderId="11" xfId="0" applyFont="1" applyFill="1" applyBorder="1" applyAlignment="1">
      <alignment horizontal="right"/>
    </xf>
    <xf numFmtId="3" fontId="7" fillId="2" borderId="0" xfId="0" applyNumberFormat="1" applyFont="1" applyFill="1" applyBorder="1" applyAlignment="1">
      <alignment horizontal="right"/>
    </xf>
    <xf numFmtId="2" fontId="7" fillId="2" borderId="0" xfId="0" applyNumberFormat="1" applyFont="1" applyFill="1" applyBorder="1" applyAlignment="1">
      <alignment horizontal="right"/>
    </xf>
    <xf numFmtId="0" fontId="7" fillId="2" borderId="0" xfId="0" applyFont="1" applyFill="1" applyBorder="1" applyAlignment="1">
      <alignment horizontal="center"/>
    </xf>
    <xf numFmtId="3" fontId="7" fillId="2" borderId="0" xfId="48" applyNumberFormat="1" applyFont="1" applyFill="1" applyBorder="1" applyAlignment="1">
      <alignment horizontal="right"/>
    </xf>
    <xf numFmtId="0" fontId="7" fillId="2" borderId="0" xfId="0" applyFont="1" applyFill="1" applyBorder="1" applyAlignment="1">
      <alignment horizontal="right"/>
    </xf>
    <xf numFmtId="0" fontId="21" fillId="0" borderId="0" xfId="0" applyFont="1" applyFill="1" applyAlignment="1">
      <alignment/>
    </xf>
    <xf numFmtId="3" fontId="7" fillId="0" borderId="0" xfId="0" applyNumberFormat="1" applyFont="1" applyFill="1" applyBorder="1" applyAlignment="1">
      <alignment horizontal="right"/>
    </xf>
    <xf numFmtId="2" fontId="7" fillId="0" borderId="0" xfId="0" applyNumberFormat="1" applyFont="1" applyFill="1" applyBorder="1" applyAlignment="1">
      <alignment horizontal="right"/>
    </xf>
    <xf numFmtId="0" fontId="7" fillId="0" borderId="0" xfId="0" applyFont="1" applyFill="1" applyBorder="1" applyAlignment="1">
      <alignment horizontal="center"/>
    </xf>
    <xf numFmtId="3" fontId="7" fillId="0" borderId="0" xfId="48" applyNumberFormat="1" applyFont="1" applyFill="1" applyBorder="1" applyAlignment="1">
      <alignment horizontal="right"/>
    </xf>
    <xf numFmtId="0" fontId="7" fillId="0" borderId="0" xfId="0" applyFont="1" applyFill="1" applyBorder="1" applyAlignment="1">
      <alignment horizontal="right"/>
    </xf>
    <xf numFmtId="0" fontId="8" fillId="0" borderId="0" xfId="0" applyFont="1" applyFill="1" applyBorder="1" applyAlignment="1">
      <alignment horizontal="center" vertical="center" wrapText="1"/>
    </xf>
    <xf numFmtId="0" fontId="5" fillId="18" borderId="10" xfId="0" applyFont="1" applyFill="1" applyBorder="1" applyAlignment="1">
      <alignment vertical="center" wrapText="1"/>
    </xf>
    <xf numFmtId="0" fontId="3" fillId="0" borderId="0" xfId="0" applyFont="1" applyFill="1" applyBorder="1" applyAlignment="1">
      <alignment/>
    </xf>
    <xf numFmtId="0" fontId="5" fillId="0" borderId="0" xfId="0" applyFont="1" applyFill="1" applyBorder="1" applyAlignment="1">
      <alignment vertical="center" wrapText="1"/>
    </xf>
    <xf numFmtId="0" fontId="0" fillId="18" borderId="0" xfId="0" applyFont="1" applyFill="1" applyAlignment="1">
      <alignment horizontal="right"/>
    </xf>
    <xf numFmtId="3" fontId="7" fillId="2" borderId="0" xfId="0" applyNumberFormat="1" applyFont="1" applyFill="1" applyBorder="1" applyAlignment="1">
      <alignment horizontal="left"/>
    </xf>
    <xf numFmtId="3" fontId="5" fillId="2" borderId="0" xfId="0" applyNumberFormat="1" applyFont="1" applyFill="1" applyBorder="1" applyAlignment="1">
      <alignment horizontal="left"/>
    </xf>
    <xf numFmtId="3" fontId="7" fillId="2" borderId="0" xfId="0" applyNumberFormat="1" applyFont="1" applyFill="1" applyBorder="1" applyAlignment="1">
      <alignment horizontal="left" wrapText="1"/>
    </xf>
    <xf numFmtId="1" fontId="5" fillId="2" borderId="11" xfId="0" applyNumberFormat="1" applyFont="1" applyFill="1" applyBorder="1" applyAlignment="1">
      <alignment horizontal="right"/>
    </xf>
    <xf numFmtId="3" fontId="5" fillId="0" borderId="0" xfId="0" applyNumberFormat="1" applyFont="1" applyFill="1" applyBorder="1" applyAlignment="1">
      <alignment horizontal="left"/>
    </xf>
    <xf numFmtId="3" fontId="3" fillId="18" borderId="0" xfId="0" applyNumberFormat="1" applyFont="1" applyFill="1" applyAlignment="1">
      <alignment/>
    </xf>
    <xf numFmtId="1" fontId="7" fillId="2" borderId="0" xfId="0" applyNumberFormat="1" applyFont="1" applyFill="1" applyBorder="1" applyAlignment="1">
      <alignment horizontal="right"/>
    </xf>
    <xf numFmtId="0" fontId="24" fillId="18" borderId="0" xfId="0" applyFont="1" applyFill="1" applyAlignment="1">
      <alignment/>
    </xf>
    <xf numFmtId="0" fontId="7" fillId="19" borderId="11" xfId="0" applyFont="1" applyFill="1" applyBorder="1" applyAlignment="1">
      <alignment horizontal="center" vertical="center" wrapText="1"/>
    </xf>
    <xf numFmtId="0" fontId="7" fillId="19" borderId="11" xfId="0" applyFont="1" applyFill="1" applyBorder="1" applyAlignment="1">
      <alignment horizontal="center"/>
    </xf>
    <xf numFmtId="0" fontId="7" fillId="0" borderId="0" xfId="0" applyFont="1" applyFill="1" applyBorder="1" applyAlignment="1">
      <alignment wrapText="1"/>
    </xf>
    <xf numFmtId="0" fontId="7" fillId="0" borderId="11" xfId="0" applyFont="1" applyFill="1" applyBorder="1" applyAlignment="1">
      <alignment/>
    </xf>
    <xf numFmtId="0" fontId="23" fillId="18" borderId="0" xfId="0" applyFont="1" applyFill="1" applyBorder="1" applyAlignment="1">
      <alignment/>
    </xf>
    <xf numFmtId="0" fontId="8" fillId="19" borderId="11" xfId="0" applyFont="1" applyFill="1" applyBorder="1" applyAlignment="1">
      <alignment horizontal="center" vertical="center" wrapText="1"/>
    </xf>
    <xf numFmtId="0" fontId="8" fillId="19" borderId="11" xfId="0" applyFont="1" applyFill="1" applyBorder="1" applyAlignment="1">
      <alignment horizontal="center"/>
    </xf>
    <xf numFmtId="0" fontId="5" fillId="18" borderId="0" xfId="0" applyFont="1" applyFill="1" applyAlignment="1">
      <alignment horizontal="right"/>
    </xf>
    <xf numFmtId="3" fontId="13" fillId="2" borderId="11" xfId="0" applyNumberFormat="1" applyFont="1" applyFill="1" applyBorder="1" applyAlignment="1">
      <alignment horizontal="right"/>
    </xf>
    <xf numFmtId="2" fontId="13" fillId="2" borderId="11" xfId="0" applyNumberFormat="1" applyFont="1" applyFill="1" applyBorder="1" applyAlignment="1">
      <alignment horizontal="right"/>
    </xf>
    <xf numFmtId="0" fontId="13" fillId="2" borderId="11" xfId="0" applyFont="1" applyFill="1" applyBorder="1" applyAlignment="1">
      <alignment horizontal="center"/>
    </xf>
    <xf numFmtId="0" fontId="13" fillId="2" borderId="11" xfId="0" applyFont="1" applyFill="1" applyBorder="1" applyAlignment="1">
      <alignment horizontal="right"/>
    </xf>
    <xf numFmtId="0" fontId="25" fillId="0" borderId="0" xfId="0" applyFont="1" applyFill="1" applyBorder="1" applyAlignment="1">
      <alignment horizontal="center" vertical="center" textRotation="255" wrapText="1"/>
    </xf>
    <xf numFmtId="0" fontId="27" fillId="18" borderId="0" xfId="0" applyFont="1" applyFill="1" applyBorder="1" applyAlignment="1">
      <alignment horizontal="center" textRotation="255"/>
    </xf>
    <xf numFmtId="0" fontId="26" fillId="18" borderId="0" xfId="0" applyFont="1" applyFill="1" applyBorder="1" applyAlignment="1">
      <alignment horizontal="center" textRotation="255" wrapText="1"/>
    </xf>
    <xf numFmtId="0" fontId="27" fillId="18" borderId="0" xfId="0" applyFont="1" applyFill="1" applyBorder="1" applyAlignment="1">
      <alignment horizontal="center" textRotation="255" wrapText="1"/>
    </xf>
    <xf numFmtId="0" fontId="8" fillId="19" borderId="0" xfId="0" applyFont="1" applyFill="1" applyBorder="1" applyAlignment="1">
      <alignment horizontal="center" vertical="center" wrapText="1"/>
    </xf>
    <xf numFmtId="0" fontId="8" fillId="19" borderId="0" xfId="0" applyFont="1" applyFill="1" applyBorder="1" applyAlignment="1">
      <alignment horizontal="center"/>
    </xf>
    <xf numFmtId="0" fontId="16" fillId="0" borderId="0" xfId="0" applyFont="1" applyFill="1" applyBorder="1" applyAlignment="1">
      <alignment vertical="center" wrapText="1"/>
    </xf>
    <xf numFmtId="3" fontId="5" fillId="19" borderId="0" xfId="0" applyNumberFormat="1" applyFont="1" applyFill="1" applyAlignment="1">
      <alignment/>
    </xf>
    <xf numFmtId="3" fontId="9" fillId="19" borderId="0" xfId="0" applyNumberFormat="1" applyFont="1" applyFill="1" applyBorder="1" applyAlignment="1">
      <alignment horizontal="right"/>
    </xf>
    <xf numFmtId="3" fontId="8" fillId="19" borderId="11" xfId="0" applyNumberFormat="1" applyFont="1" applyFill="1" applyBorder="1" applyAlignment="1">
      <alignment horizontal="center" vertical="center" wrapText="1"/>
    </xf>
    <xf numFmtId="3" fontId="5" fillId="19" borderId="0" xfId="0" applyNumberFormat="1" applyFont="1" applyFill="1" applyBorder="1" applyAlignment="1">
      <alignment horizontal="centerContinuous" vertical="center"/>
    </xf>
    <xf numFmtId="0" fontId="13" fillId="18" borderId="10" xfId="0" applyFont="1" applyFill="1" applyBorder="1" applyAlignment="1">
      <alignment vertical="center"/>
    </xf>
    <xf numFmtId="0" fontId="13" fillId="18" borderId="10" xfId="0" applyFont="1" applyFill="1" applyBorder="1" applyAlignment="1">
      <alignment vertical="center" wrapText="1"/>
    </xf>
    <xf numFmtId="0" fontId="29" fillId="18" borderId="0" xfId="0" applyFont="1" applyFill="1" applyAlignment="1">
      <alignment/>
    </xf>
    <xf numFmtId="0" fontId="6" fillId="18" borderId="0" xfId="0" applyFont="1" applyFill="1" applyAlignment="1">
      <alignment vertical="center" wrapText="1"/>
    </xf>
    <xf numFmtId="3" fontId="30" fillId="19" borderId="0" xfId="0" applyNumberFormat="1" applyFont="1" applyFill="1" applyBorder="1" applyAlignment="1">
      <alignment horizontal="center" vertical="center" wrapText="1"/>
    </xf>
    <xf numFmtId="3" fontId="23" fillId="0" borderId="0" xfId="0" applyNumberFormat="1" applyFont="1" applyFill="1" applyBorder="1" applyAlignment="1">
      <alignment horizontal="right"/>
    </xf>
    <xf numFmtId="3" fontId="23" fillId="2" borderId="0" xfId="0" applyNumberFormat="1" applyFont="1" applyFill="1" applyBorder="1" applyAlignment="1">
      <alignment horizontal="right"/>
    </xf>
    <xf numFmtId="0" fontId="20" fillId="2" borderId="0" xfId="0" applyFont="1" applyFill="1" applyBorder="1" applyAlignment="1">
      <alignment horizontal="center"/>
    </xf>
    <xf numFmtId="0" fontId="23" fillId="0" borderId="0" xfId="0" applyFont="1" applyFill="1" applyBorder="1" applyAlignment="1">
      <alignment horizontal="center"/>
    </xf>
    <xf numFmtId="0" fontId="23" fillId="2" borderId="0" xfId="0" applyFont="1" applyFill="1" applyBorder="1" applyAlignment="1">
      <alignment horizontal="center"/>
    </xf>
    <xf numFmtId="0" fontId="20" fillId="2" borderId="0" xfId="0" applyFont="1" applyFill="1" applyBorder="1" applyAlignment="1">
      <alignment horizontal="right"/>
    </xf>
    <xf numFmtId="1" fontId="20" fillId="2" borderId="0" xfId="0" applyNumberFormat="1" applyFont="1" applyFill="1" applyBorder="1" applyAlignment="1">
      <alignment horizontal="right"/>
    </xf>
    <xf numFmtId="0" fontId="23" fillId="0" borderId="0" xfId="0" applyFont="1" applyFill="1" applyBorder="1" applyAlignment="1">
      <alignment horizontal="right"/>
    </xf>
    <xf numFmtId="0" fontId="23" fillId="2" borderId="0" xfId="0" applyFont="1" applyFill="1" applyBorder="1" applyAlignment="1">
      <alignment horizontal="right"/>
    </xf>
    <xf numFmtId="3" fontId="32" fillId="0" borderId="0" xfId="0" applyNumberFormat="1" applyFont="1" applyFill="1" applyBorder="1" applyAlignment="1">
      <alignment horizontal="right"/>
    </xf>
    <xf numFmtId="3" fontId="32" fillId="2" borderId="0" xfId="0" applyNumberFormat="1" applyFont="1" applyFill="1" applyBorder="1" applyAlignment="1">
      <alignment horizontal="right"/>
    </xf>
    <xf numFmtId="3" fontId="31" fillId="0" borderId="0" xfId="0" applyNumberFormat="1" applyFont="1" applyFill="1" applyBorder="1" applyAlignment="1">
      <alignment horizontal="right"/>
    </xf>
    <xf numFmtId="0" fontId="7" fillId="18" borderId="0" xfId="0" applyFont="1" applyFill="1" applyBorder="1" applyAlignment="1">
      <alignment vertical="center" wrapText="1"/>
    </xf>
    <xf numFmtId="0" fontId="7" fillId="18" borderId="10" xfId="0" applyFont="1" applyFill="1" applyBorder="1" applyAlignment="1">
      <alignment vertical="center" wrapText="1"/>
    </xf>
    <xf numFmtId="3" fontId="31" fillId="2" borderId="0" xfId="0" applyNumberFormat="1" applyFont="1" applyFill="1" applyBorder="1" applyAlignment="1">
      <alignment horizontal="right"/>
    </xf>
    <xf numFmtId="0" fontId="7" fillId="0" borderId="0" xfId="0" applyFont="1" applyFill="1" applyBorder="1" applyAlignment="1">
      <alignment/>
    </xf>
    <xf numFmtId="3" fontId="13" fillId="2" borderId="0" xfId="0" applyNumberFormat="1" applyFont="1" applyFill="1" applyBorder="1" applyAlignment="1">
      <alignment horizontal="right"/>
    </xf>
    <xf numFmtId="0" fontId="13" fillId="2" borderId="0" xfId="0" applyFont="1" applyFill="1" applyBorder="1" applyAlignment="1">
      <alignment horizontal="center"/>
    </xf>
    <xf numFmtId="0" fontId="13" fillId="2" borderId="0" xfId="0" applyFont="1" applyFill="1" applyBorder="1" applyAlignment="1">
      <alignment horizontal="right"/>
    </xf>
    <xf numFmtId="1" fontId="5" fillId="2" borderId="0" xfId="0" applyNumberFormat="1" applyFont="1" applyFill="1" applyBorder="1" applyAlignment="1">
      <alignment horizontal="right"/>
    </xf>
    <xf numFmtId="0" fontId="7" fillId="19" borderId="0" xfId="0" applyFont="1" applyFill="1" applyBorder="1" applyAlignment="1">
      <alignment horizontal="center" vertical="center" wrapText="1"/>
    </xf>
    <xf numFmtId="0" fontId="7" fillId="19" borderId="0" xfId="0" applyFont="1" applyFill="1" applyBorder="1" applyAlignment="1">
      <alignment horizontal="center"/>
    </xf>
    <xf numFmtId="0" fontId="20" fillId="19" borderId="0" xfId="0" applyFont="1" applyFill="1" applyBorder="1" applyAlignment="1">
      <alignment horizontal="center"/>
    </xf>
    <xf numFmtId="0" fontId="6" fillId="0" borderId="0" xfId="0" applyFont="1" applyAlignment="1">
      <alignment vertical="top" wrapText="1"/>
    </xf>
    <xf numFmtId="0" fontId="5" fillId="0" borderId="0" xfId="0" applyFont="1" applyAlignment="1">
      <alignment vertical="top" wrapText="1"/>
    </xf>
    <xf numFmtId="0" fontId="15" fillId="0" borderId="0" xfId="0" applyFont="1" applyAlignment="1">
      <alignment horizontal="center" wrapText="1"/>
    </xf>
    <xf numFmtId="0" fontId="33" fillId="0" borderId="0" xfId="0" applyFont="1" applyAlignment="1">
      <alignment vertical="top" wrapText="1"/>
    </xf>
    <xf numFmtId="0" fontId="4" fillId="0" borderId="0" xfId="0" applyFont="1" applyAlignment="1">
      <alignment wrapText="1"/>
    </xf>
    <xf numFmtId="0" fontId="58" fillId="0" borderId="0" xfId="0" applyFont="1" applyAlignment="1">
      <alignment/>
    </xf>
    <xf numFmtId="0" fontId="57" fillId="19" borderId="12" xfId="0" applyFont="1" applyFill="1" applyBorder="1" applyAlignment="1">
      <alignment horizontal="center" vertical="center" wrapText="1"/>
    </xf>
    <xf numFmtId="0" fontId="13" fillId="18" borderId="0" xfId="0" applyFont="1" applyFill="1" applyBorder="1" applyAlignment="1">
      <alignment horizontal="left" vertical="center" wrapText="1"/>
    </xf>
    <xf numFmtId="0" fontId="5" fillId="18" borderId="0" xfId="0" applyFont="1" applyFill="1" applyBorder="1" applyAlignment="1">
      <alignment vertical="center" wrapText="1"/>
    </xf>
    <xf numFmtId="0" fontId="11" fillId="19" borderId="0" xfId="0" applyFont="1" applyFill="1" applyAlignment="1">
      <alignment/>
    </xf>
    <xf numFmtId="0" fontId="51" fillId="19" borderId="0" xfId="0" applyFont="1" applyFill="1" applyAlignment="1">
      <alignment/>
    </xf>
    <xf numFmtId="0" fontId="52" fillId="19" borderId="0" xfId="0" applyFont="1" applyFill="1" applyAlignment="1">
      <alignment/>
    </xf>
    <xf numFmtId="0" fontId="53" fillId="19" borderId="0" xfId="0" applyFont="1" applyFill="1" applyAlignment="1">
      <alignment horizontal="left" wrapText="1"/>
    </xf>
    <xf numFmtId="0" fontId="51" fillId="19" borderId="0" xfId="0" applyFont="1" applyFill="1" applyBorder="1" applyAlignment="1">
      <alignment/>
    </xf>
    <xf numFmtId="0" fontId="55" fillId="19" borderId="0" xfId="0" applyFont="1" applyFill="1" applyBorder="1" applyAlignment="1">
      <alignment/>
    </xf>
    <xf numFmtId="0" fontId="51" fillId="19" borderId="0" xfId="0" applyFont="1" applyFill="1" applyBorder="1" applyAlignment="1">
      <alignment horizontal="right"/>
    </xf>
    <xf numFmtId="0" fontId="57" fillId="19" borderId="10" xfId="0" applyFont="1" applyFill="1" applyBorder="1" applyAlignment="1">
      <alignment horizontal="center" vertical="center" wrapText="1"/>
    </xf>
    <xf numFmtId="0" fontId="57" fillId="19" borderId="10" xfId="0" applyFont="1" applyFill="1" applyBorder="1" applyAlignment="1">
      <alignment/>
    </xf>
    <xf numFmtId="0" fontId="57" fillId="19" borderId="10" xfId="0" applyFont="1" applyFill="1" applyBorder="1" applyAlignment="1">
      <alignment horizontal="center"/>
    </xf>
    <xf numFmtId="0" fontId="57" fillId="19" borderId="0" xfId="0" applyFont="1" applyFill="1" applyAlignment="1">
      <alignment/>
    </xf>
    <xf numFmtId="0" fontId="56" fillId="0" borderId="0" xfId="0" applyFont="1" applyFill="1" applyBorder="1" applyAlignment="1">
      <alignment horizontal="center" textRotation="255" shrinkToFit="1"/>
    </xf>
    <xf numFmtId="0" fontId="58" fillId="0" borderId="0" xfId="0" applyFont="1" applyBorder="1" applyAlignment="1">
      <alignment/>
    </xf>
    <xf numFmtId="0" fontId="57" fillId="19" borderId="11" xfId="0" applyFont="1" applyFill="1" applyBorder="1" applyAlignment="1">
      <alignment horizontal="center" vertical="center" wrapText="1"/>
    </xf>
    <xf numFmtId="0" fontId="57" fillId="19" borderId="0" xfId="0" applyFont="1" applyFill="1" applyBorder="1" applyAlignment="1">
      <alignment horizontal="center" vertical="center" wrapText="1"/>
    </xf>
    <xf numFmtId="0" fontId="57" fillId="19" borderId="11" xfId="0" applyFont="1" applyFill="1" applyBorder="1" applyAlignment="1">
      <alignment horizontal="center"/>
    </xf>
    <xf numFmtId="0" fontId="57" fillId="19" borderId="0" xfId="0" applyFont="1" applyFill="1" applyBorder="1" applyAlignment="1">
      <alignment horizontal="center"/>
    </xf>
    <xf numFmtId="0" fontId="57" fillId="0" borderId="0" xfId="0" applyFont="1" applyFill="1" applyBorder="1" applyAlignment="1">
      <alignment horizontal="center" vertical="center" wrapText="1"/>
    </xf>
    <xf numFmtId="0" fontId="57" fillId="0" borderId="11" xfId="0" applyFont="1" applyFill="1" applyBorder="1" applyAlignment="1">
      <alignment horizontal="center" vertical="center" wrapText="1"/>
    </xf>
    <xf numFmtId="0" fontId="57" fillId="19" borderId="0" xfId="0" applyFont="1" applyFill="1" applyAlignment="1">
      <alignment horizontal="center" wrapText="1"/>
    </xf>
    <xf numFmtId="0" fontId="57" fillId="19" borderId="0" xfId="0" applyFont="1" applyFill="1" applyAlignment="1">
      <alignment wrapText="1"/>
    </xf>
    <xf numFmtId="3" fontId="56" fillId="19" borderId="0" xfId="0" applyNumberFormat="1" applyFont="1" applyFill="1" applyBorder="1" applyAlignment="1">
      <alignment horizontal="center" vertical="center" wrapText="1"/>
    </xf>
    <xf numFmtId="3" fontId="56" fillId="19" borderId="0" xfId="0" applyNumberFormat="1" applyFont="1" applyFill="1" applyBorder="1" applyAlignment="1">
      <alignment horizontal="right" vertical="center" wrapText="1"/>
    </xf>
    <xf numFmtId="3" fontId="57" fillId="19" borderId="0" xfId="0" applyNumberFormat="1" applyFont="1" applyFill="1" applyBorder="1" applyAlignment="1">
      <alignment horizontal="center" vertical="center" wrapText="1"/>
    </xf>
    <xf numFmtId="3" fontId="57" fillId="19" borderId="0" xfId="0" applyNumberFormat="1" applyFont="1" applyFill="1" applyAlignment="1">
      <alignment/>
    </xf>
    <xf numFmtId="0" fontId="57" fillId="19" borderId="0" xfId="0" applyFont="1" applyFill="1" applyBorder="1" applyAlignment="1">
      <alignment/>
    </xf>
    <xf numFmtId="0" fontId="51" fillId="19" borderId="0" xfId="0" applyFont="1" applyFill="1" applyBorder="1" applyAlignment="1">
      <alignment horizontal="center" vertical="center"/>
    </xf>
    <xf numFmtId="3" fontId="51" fillId="19" borderId="0" xfId="0" applyNumberFormat="1" applyFont="1" applyFill="1" applyBorder="1" applyAlignment="1">
      <alignment horizontal="right" vertical="center" wrapText="1"/>
    </xf>
    <xf numFmtId="0" fontId="51" fillId="19" borderId="0" xfId="0" applyFont="1" applyFill="1" applyBorder="1" applyAlignment="1">
      <alignment horizontal="right" vertical="center" wrapText="1"/>
    </xf>
    <xf numFmtId="0" fontId="51" fillId="19" borderId="0" xfId="0" applyFont="1" applyFill="1" applyBorder="1" applyAlignment="1">
      <alignment horizontal="center" vertical="center" wrapText="1"/>
    </xf>
    <xf numFmtId="0" fontId="57" fillId="19" borderId="10" xfId="0" applyFont="1" applyFill="1" applyBorder="1" applyAlignment="1">
      <alignment horizontal="center" vertical="center"/>
    </xf>
    <xf numFmtId="3" fontId="51" fillId="19" borderId="0" xfId="0" applyNumberFormat="1" applyFont="1" applyFill="1" applyBorder="1" applyAlignment="1">
      <alignment horizontal="right" vertical="center"/>
    </xf>
    <xf numFmtId="0" fontId="57" fillId="19" borderId="0" xfId="0" applyFont="1" applyFill="1" applyBorder="1" applyAlignment="1">
      <alignment horizontal="right"/>
    </xf>
    <xf numFmtId="3" fontId="57" fillId="19" borderId="0" xfId="0" applyNumberFormat="1" applyFont="1" applyFill="1" applyBorder="1" applyAlignment="1">
      <alignment horizontal="right"/>
    </xf>
    <xf numFmtId="0" fontId="57" fillId="0" borderId="0" xfId="0" applyFont="1" applyFill="1" applyAlignment="1">
      <alignment/>
    </xf>
    <xf numFmtId="3" fontId="57" fillId="2" borderId="0" xfId="0" applyNumberFormat="1" applyFont="1" applyFill="1" applyBorder="1" applyAlignment="1">
      <alignment horizontal="left" wrapText="1"/>
    </xf>
    <xf numFmtId="3" fontId="57" fillId="2" borderId="0" xfId="0" applyNumberFormat="1" applyFont="1" applyFill="1" applyBorder="1" applyAlignment="1">
      <alignment horizontal="right"/>
    </xf>
    <xf numFmtId="2" fontId="57" fillId="2" borderId="0" xfId="0" applyNumberFormat="1" applyFont="1" applyFill="1" applyBorder="1" applyAlignment="1">
      <alignment horizontal="right"/>
    </xf>
    <xf numFmtId="0" fontId="57" fillId="2" borderId="0" xfId="0" applyFont="1" applyFill="1" applyBorder="1" applyAlignment="1">
      <alignment horizontal="center"/>
    </xf>
    <xf numFmtId="0" fontId="57" fillId="2" borderId="0" xfId="0" applyFont="1" applyFill="1" applyBorder="1" applyAlignment="1">
      <alignment horizontal="right"/>
    </xf>
    <xf numFmtId="3" fontId="57" fillId="2" borderId="0" xfId="48" applyNumberFormat="1" applyFont="1" applyFill="1" applyBorder="1" applyAlignment="1">
      <alignment horizontal="right"/>
    </xf>
    <xf numFmtId="3" fontId="51" fillId="19" borderId="0" xfId="0" applyNumberFormat="1" applyFont="1" applyFill="1" applyAlignment="1">
      <alignment/>
    </xf>
    <xf numFmtId="0" fontId="51" fillId="0" borderId="0" xfId="0" applyFont="1" applyFill="1" applyBorder="1" applyAlignment="1">
      <alignment/>
    </xf>
    <xf numFmtId="3" fontId="51" fillId="2" borderId="0" xfId="0" applyNumberFormat="1" applyFont="1" applyFill="1" applyBorder="1" applyAlignment="1">
      <alignment horizontal="left"/>
    </xf>
    <xf numFmtId="3" fontId="51" fillId="2" borderId="0" xfId="0" applyNumberFormat="1" applyFont="1" applyFill="1" applyBorder="1" applyAlignment="1">
      <alignment horizontal="right"/>
    </xf>
    <xf numFmtId="2" fontId="51" fillId="2" borderId="0" xfId="0" applyNumberFormat="1" applyFont="1" applyFill="1" applyBorder="1" applyAlignment="1">
      <alignment horizontal="right"/>
    </xf>
    <xf numFmtId="0" fontId="51" fillId="2" borderId="0" xfId="0" applyFont="1" applyFill="1" applyBorder="1" applyAlignment="1">
      <alignment horizontal="center"/>
    </xf>
    <xf numFmtId="0" fontId="51" fillId="2" borderId="0" xfId="0" applyFont="1" applyFill="1" applyBorder="1" applyAlignment="1">
      <alignment horizontal="right"/>
    </xf>
    <xf numFmtId="3" fontId="51" fillId="2" borderId="0" xfId="48" applyNumberFormat="1" applyFont="1" applyFill="1" applyBorder="1" applyAlignment="1">
      <alignment horizontal="right"/>
    </xf>
    <xf numFmtId="3" fontId="51" fillId="0" borderId="0" xfId="0" applyNumberFormat="1" applyFont="1" applyFill="1" applyBorder="1" applyAlignment="1">
      <alignment horizontal="right"/>
    </xf>
    <xf numFmtId="2" fontId="51" fillId="0" borderId="0" xfId="0" applyNumberFormat="1" applyFont="1" applyFill="1" applyBorder="1" applyAlignment="1">
      <alignment horizontal="right"/>
    </xf>
    <xf numFmtId="0" fontId="51" fillId="0" borderId="0" xfId="0" applyFont="1" applyFill="1" applyBorder="1" applyAlignment="1">
      <alignment horizontal="center"/>
    </xf>
    <xf numFmtId="0" fontId="51" fillId="0" borderId="0" xfId="0" applyFont="1" applyFill="1" applyBorder="1" applyAlignment="1">
      <alignment horizontal="right"/>
    </xf>
    <xf numFmtId="3" fontId="51" fillId="0" borderId="0" xfId="48" applyNumberFormat="1" applyFont="1" applyFill="1" applyBorder="1" applyAlignment="1">
      <alignment horizontal="right"/>
    </xf>
    <xf numFmtId="0" fontId="51" fillId="0" borderId="0" xfId="0" applyFont="1" applyFill="1" applyAlignment="1">
      <alignment/>
    </xf>
    <xf numFmtId="3" fontId="57" fillId="2" borderId="0" xfId="0" applyNumberFormat="1" applyFont="1" applyFill="1" applyBorder="1" applyAlignment="1">
      <alignment horizontal="left"/>
    </xf>
    <xf numFmtId="0" fontId="61" fillId="18" borderId="0" xfId="0" applyFont="1" applyFill="1" applyAlignment="1">
      <alignment/>
    </xf>
    <xf numFmtId="0" fontId="51" fillId="18" borderId="0" xfId="0" applyFont="1" applyFill="1" applyAlignment="1">
      <alignment/>
    </xf>
    <xf numFmtId="0" fontId="62" fillId="18" borderId="0" xfId="0" applyFont="1" applyFill="1" applyAlignment="1">
      <alignment/>
    </xf>
    <xf numFmtId="3" fontId="51" fillId="0" borderId="0" xfId="0" applyNumberFormat="1" applyFont="1" applyFill="1" applyBorder="1" applyAlignment="1">
      <alignment horizontal="left"/>
    </xf>
    <xf numFmtId="3" fontId="51" fillId="18" borderId="0" xfId="0" applyNumberFormat="1" applyFont="1" applyFill="1" applyBorder="1" applyAlignment="1">
      <alignment horizontal="right"/>
    </xf>
    <xf numFmtId="0" fontId="62" fillId="0" borderId="0" xfId="0" applyFont="1" applyFill="1" applyAlignment="1">
      <alignment/>
    </xf>
    <xf numFmtId="0" fontId="57" fillId="0" borderId="0" xfId="0" applyFont="1" applyFill="1" applyBorder="1" applyAlignment="1">
      <alignment wrapText="1"/>
    </xf>
    <xf numFmtId="3" fontId="57" fillId="0" borderId="0" xfId="0" applyNumberFormat="1" applyFont="1" applyFill="1" applyBorder="1" applyAlignment="1">
      <alignment horizontal="right"/>
    </xf>
    <xf numFmtId="2" fontId="57" fillId="0" borderId="0" xfId="0" applyNumberFormat="1" applyFont="1" applyFill="1" applyBorder="1" applyAlignment="1">
      <alignment horizontal="right"/>
    </xf>
    <xf numFmtId="0" fontId="57" fillId="0" borderId="0" xfId="0" applyFont="1" applyFill="1" applyBorder="1" applyAlignment="1">
      <alignment horizontal="center"/>
    </xf>
    <xf numFmtId="0" fontId="57" fillId="0" borderId="0" xfId="0" applyFont="1" applyFill="1" applyBorder="1" applyAlignment="1">
      <alignment horizontal="right"/>
    </xf>
    <xf numFmtId="3" fontId="57" fillId="0" borderId="0" xfId="48" applyNumberFormat="1" applyFont="1" applyFill="1" applyBorder="1" applyAlignment="1">
      <alignment horizontal="right"/>
    </xf>
    <xf numFmtId="3" fontId="51" fillId="0" borderId="0" xfId="0" applyNumberFormat="1" applyFont="1" applyFill="1" applyAlignment="1">
      <alignment/>
    </xf>
    <xf numFmtId="0" fontId="51" fillId="0" borderId="0" xfId="0" applyFont="1" applyFill="1" applyAlignment="1">
      <alignment horizontal="right"/>
    </xf>
    <xf numFmtId="0" fontId="61" fillId="0" borderId="0" xfId="0" applyFont="1" applyFill="1" applyAlignment="1">
      <alignment/>
    </xf>
    <xf numFmtId="0" fontId="57" fillId="0" borderId="0" xfId="0" applyFont="1" applyFill="1" applyBorder="1" applyAlignment="1">
      <alignment/>
    </xf>
    <xf numFmtId="0" fontId="62" fillId="0" borderId="0" xfId="0" applyFont="1" applyFill="1" applyBorder="1" applyAlignment="1">
      <alignment/>
    </xf>
    <xf numFmtId="0" fontId="57" fillId="0" borderId="11" xfId="0" applyFont="1" applyFill="1" applyBorder="1" applyAlignment="1">
      <alignment/>
    </xf>
    <xf numFmtId="3" fontId="51" fillId="2" borderId="11" xfId="0" applyNumberFormat="1" applyFont="1" applyFill="1" applyBorder="1" applyAlignment="1">
      <alignment horizontal="right"/>
    </xf>
    <xf numFmtId="2" fontId="51" fillId="2" borderId="11" xfId="0" applyNumberFormat="1" applyFont="1" applyFill="1" applyBorder="1" applyAlignment="1">
      <alignment horizontal="right"/>
    </xf>
    <xf numFmtId="0" fontId="51" fillId="2" borderId="11" xfId="0" applyFont="1" applyFill="1" applyBorder="1" applyAlignment="1">
      <alignment horizontal="center"/>
    </xf>
    <xf numFmtId="0" fontId="51" fillId="2" borderId="11" xfId="0" applyFont="1" applyFill="1" applyBorder="1" applyAlignment="1">
      <alignment horizontal="right"/>
    </xf>
    <xf numFmtId="3" fontId="51" fillId="2" borderId="11" xfId="48" applyNumberFormat="1" applyFont="1" applyFill="1" applyBorder="1" applyAlignment="1">
      <alignment horizontal="right"/>
    </xf>
    <xf numFmtId="2" fontId="51" fillId="0" borderId="0" xfId="0" applyNumberFormat="1" applyFont="1" applyFill="1" applyBorder="1" applyAlignment="1">
      <alignment/>
    </xf>
    <xf numFmtId="0" fontId="53" fillId="19" borderId="0" xfId="0" applyFont="1" applyFill="1" applyAlignment="1">
      <alignment wrapText="1"/>
    </xf>
    <xf numFmtId="0" fontId="55" fillId="19" borderId="10" xfId="0" applyFont="1" applyFill="1" applyBorder="1" applyAlignment="1">
      <alignment/>
    </xf>
    <xf numFmtId="0" fontId="64" fillId="0" borderId="0" xfId="0" applyFont="1" applyFill="1" applyBorder="1" applyAlignment="1">
      <alignment horizontal="center" textRotation="255" wrapText="1"/>
    </xf>
    <xf numFmtId="0" fontId="62" fillId="18" borderId="0" xfId="0" applyFont="1" applyFill="1" applyBorder="1" applyAlignment="1">
      <alignment/>
    </xf>
    <xf numFmtId="0" fontId="57" fillId="19" borderId="0" xfId="0" applyFont="1" applyFill="1" applyBorder="1" applyAlignment="1">
      <alignment horizontal="center" vertical="center"/>
    </xf>
    <xf numFmtId="0" fontId="51" fillId="19" borderId="0" xfId="0" applyFont="1" applyFill="1" applyBorder="1" applyAlignment="1">
      <alignment horizontal="centerContinuous" vertical="center"/>
    </xf>
    <xf numFmtId="0" fontId="59" fillId="0" borderId="0" xfId="0" applyFont="1" applyFill="1" applyAlignment="1">
      <alignment vertical="center" wrapText="1"/>
    </xf>
    <xf numFmtId="0" fontId="59" fillId="0" borderId="0" xfId="0" applyFont="1" applyFill="1" applyAlignment="1">
      <alignment horizontal="left" vertical="center" wrapText="1"/>
    </xf>
    <xf numFmtId="0" fontId="65" fillId="18" borderId="0" xfId="0" applyFont="1" applyFill="1" applyAlignment="1">
      <alignment horizontal="justify" vertical="center" wrapText="1"/>
    </xf>
    <xf numFmtId="0" fontId="65" fillId="18" borderId="0" xfId="0" applyFont="1" applyFill="1" applyAlignment="1">
      <alignment horizontal="left" vertical="center" wrapText="1"/>
    </xf>
    <xf numFmtId="0" fontId="51" fillId="18" borderId="0" xfId="0" applyFont="1" applyFill="1" applyAlignment="1">
      <alignment horizontal="right"/>
    </xf>
    <xf numFmtId="0" fontId="51" fillId="19" borderId="10" xfId="0" applyFont="1" applyFill="1" applyBorder="1" applyAlignment="1">
      <alignment horizontal="center" vertical="center" wrapText="1"/>
    </xf>
    <xf numFmtId="0" fontId="62" fillId="18" borderId="10" xfId="0" applyFont="1" applyFill="1" applyBorder="1" applyAlignment="1">
      <alignment/>
    </xf>
    <xf numFmtId="4" fontId="57" fillId="19" borderId="0" xfId="0" applyNumberFormat="1" applyFont="1" applyFill="1" applyBorder="1" applyAlignment="1">
      <alignment horizontal="center" vertical="center" wrapText="1"/>
    </xf>
    <xf numFmtId="0" fontId="51" fillId="19" borderId="0" xfId="0" applyFont="1" applyFill="1" applyBorder="1" applyAlignment="1">
      <alignment vertical="center" wrapText="1"/>
    </xf>
    <xf numFmtId="0" fontId="51" fillId="0" borderId="0" xfId="0" applyFont="1" applyFill="1" applyBorder="1" applyAlignment="1">
      <alignment horizontal="centerContinuous" vertical="center"/>
    </xf>
    <xf numFmtId="1" fontId="57" fillId="2" borderId="0" xfId="0" applyNumberFormat="1" applyFont="1" applyFill="1" applyBorder="1" applyAlignment="1">
      <alignment horizontal="right"/>
    </xf>
    <xf numFmtId="4" fontId="51" fillId="2" borderId="0" xfId="0" applyNumberFormat="1" applyFont="1" applyFill="1" applyBorder="1" applyAlignment="1">
      <alignment horizontal="right"/>
    </xf>
    <xf numFmtId="4" fontId="51" fillId="0" borderId="0" xfId="0" applyNumberFormat="1" applyFont="1" applyFill="1" applyBorder="1" applyAlignment="1">
      <alignment horizontal="right"/>
    </xf>
    <xf numFmtId="2" fontId="51" fillId="0" borderId="0" xfId="48" applyNumberFormat="1" applyFont="1" applyFill="1" applyBorder="1" applyAlignment="1">
      <alignment horizontal="right"/>
    </xf>
    <xf numFmtId="1" fontId="57" fillId="0" borderId="0" xfId="0" applyNumberFormat="1" applyFont="1" applyFill="1" applyBorder="1" applyAlignment="1">
      <alignment horizontal="right"/>
    </xf>
    <xf numFmtId="0" fontId="55" fillId="18" borderId="10" xfId="0" applyFont="1" applyFill="1" applyBorder="1" applyAlignment="1">
      <alignment vertical="center" wrapText="1"/>
    </xf>
    <xf numFmtId="0" fontId="55" fillId="18" borderId="0" xfId="0" applyFont="1" applyFill="1" applyBorder="1" applyAlignment="1">
      <alignment vertical="center" wrapText="1"/>
    </xf>
    <xf numFmtId="0" fontId="55" fillId="18" borderId="0" xfId="0" applyFont="1" applyFill="1" applyBorder="1" applyAlignment="1">
      <alignment horizontal="left" vertical="center" wrapText="1"/>
    </xf>
    <xf numFmtId="0" fontId="57" fillId="19" borderId="0" xfId="0" applyFont="1" applyFill="1" applyBorder="1" applyAlignment="1">
      <alignment vertical="center" wrapText="1"/>
    </xf>
    <xf numFmtId="0" fontId="57" fillId="19" borderId="11" xfId="0" applyFont="1" applyFill="1" applyBorder="1" applyAlignment="1">
      <alignment vertical="center" wrapText="1"/>
    </xf>
    <xf numFmtId="3" fontId="57" fillId="2" borderId="0" xfId="48" applyNumberFormat="1" applyFont="1" applyFill="1" applyBorder="1" applyAlignment="1">
      <alignment horizontal="center"/>
    </xf>
    <xf numFmtId="3" fontId="51" fillId="0" borderId="0" xfId="0" applyNumberFormat="1" applyFont="1" applyFill="1" applyBorder="1" applyAlignment="1">
      <alignment horizontal="center"/>
    </xf>
    <xf numFmtId="3" fontId="51" fillId="2" borderId="0" xfId="0" applyNumberFormat="1" applyFont="1" applyFill="1" applyBorder="1" applyAlignment="1">
      <alignment horizontal="center"/>
    </xf>
    <xf numFmtId="3" fontId="62" fillId="18" borderId="0" xfId="0" applyNumberFormat="1" applyFont="1" applyFill="1" applyAlignment="1">
      <alignment/>
    </xf>
    <xf numFmtId="3" fontId="57" fillId="0" borderId="0" xfId="0" applyNumberFormat="1" applyFont="1" applyFill="1" applyBorder="1" applyAlignment="1">
      <alignment horizontal="center"/>
    </xf>
    <xf numFmtId="3" fontId="57" fillId="2" borderId="0" xfId="0" applyNumberFormat="1" applyFont="1" applyFill="1" applyBorder="1" applyAlignment="1">
      <alignment horizontal="center"/>
    </xf>
    <xf numFmtId="3" fontId="51" fillId="2" borderId="11" xfId="0" applyNumberFormat="1" applyFont="1" applyFill="1" applyBorder="1" applyAlignment="1">
      <alignment horizontal="center"/>
    </xf>
    <xf numFmtId="0" fontId="51" fillId="0" borderId="0" xfId="0" applyFont="1" applyFill="1" applyBorder="1" applyAlignment="1">
      <alignment vertical="center" wrapText="1"/>
    </xf>
    <xf numFmtId="0" fontId="51" fillId="0" borderId="10" xfId="0" applyFont="1" applyFill="1" applyBorder="1" applyAlignment="1">
      <alignment horizontal="center" vertical="center" wrapText="1"/>
    </xf>
    <xf numFmtId="0" fontId="62" fillId="0" borderId="10" xfId="0" applyFont="1" applyFill="1" applyBorder="1" applyAlignment="1">
      <alignment/>
    </xf>
    <xf numFmtId="0" fontId="51"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57" fillId="0" borderId="11" xfId="0" applyFont="1" applyFill="1" applyBorder="1" applyAlignment="1">
      <alignment horizontal="center"/>
    </xf>
    <xf numFmtId="0" fontId="52" fillId="0" borderId="0" xfId="0" applyFont="1" applyFill="1" applyBorder="1" applyAlignment="1">
      <alignment horizontal="center" vertical="center" wrapText="1"/>
    </xf>
    <xf numFmtId="0" fontId="52" fillId="19" borderId="0" xfId="0" applyFont="1" applyFill="1" applyBorder="1" applyAlignment="1">
      <alignment horizontal="centerContinuous" vertical="center"/>
    </xf>
    <xf numFmtId="0" fontId="53" fillId="19" borderId="0" xfId="0" applyFont="1" applyFill="1" applyBorder="1" applyAlignment="1">
      <alignment/>
    </xf>
    <xf numFmtId="0" fontId="53" fillId="0" borderId="0" xfId="0" applyFont="1" applyFill="1" applyBorder="1" applyAlignment="1">
      <alignment/>
    </xf>
    <xf numFmtId="0" fontId="52" fillId="0" borderId="0" xfId="0" applyFont="1" applyFill="1" applyBorder="1" applyAlignment="1">
      <alignment horizontal="centerContinuous" vertical="center"/>
    </xf>
    <xf numFmtId="184" fontId="62" fillId="18" borderId="0" xfId="48" applyNumberFormat="1" applyFont="1" applyFill="1" applyAlignment="1">
      <alignment/>
    </xf>
    <xf numFmtId="0" fontId="55" fillId="0" borderId="0" xfId="0" applyFont="1" applyFill="1" applyBorder="1" applyAlignment="1">
      <alignment vertical="center" wrapText="1"/>
    </xf>
    <xf numFmtId="0" fontId="55" fillId="0" borderId="10" xfId="0" applyFont="1" applyFill="1" applyBorder="1" applyAlignment="1">
      <alignment vertical="center" wrapText="1"/>
    </xf>
    <xf numFmtId="0" fontId="65" fillId="0" borderId="0" xfId="0" applyFont="1" applyFill="1" applyBorder="1" applyAlignment="1">
      <alignment vertical="center" wrapText="1"/>
    </xf>
    <xf numFmtId="0" fontId="58" fillId="0" borderId="0" xfId="0" applyFont="1" applyFill="1" applyBorder="1" applyAlignment="1">
      <alignment/>
    </xf>
    <xf numFmtId="0" fontId="55" fillId="18" borderId="0" xfId="0" applyFont="1" applyFill="1" applyBorder="1" applyAlignment="1">
      <alignment/>
    </xf>
    <xf numFmtId="0" fontId="55" fillId="18" borderId="11" xfId="0" applyFont="1" applyFill="1" applyBorder="1" applyAlignment="1">
      <alignment/>
    </xf>
    <xf numFmtId="0" fontId="55" fillId="18" borderId="11" xfId="0" applyFont="1" applyFill="1" applyBorder="1" applyAlignment="1">
      <alignment horizontal="right"/>
    </xf>
    <xf numFmtId="0" fontId="57" fillId="18" borderId="10" xfId="0" applyFont="1" applyFill="1" applyBorder="1" applyAlignment="1">
      <alignment horizontal="center" vertical="center" wrapText="1"/>
    </xf>
    <xf numFmtId="0" fontId="57" fillId="18" borderId="10" xfId="0" applyFont="1" applyFill="1" applyBorder="1" applyAlignment="1">
      <alignment/>
    </xf>
    <xf numFmtId="0" fontId="57" fillId="18" borderId="11" xfId="0" applyFont="1" applyFill="1" applyBorder="1" applyAlignment="1">
      <alignment vertical="center"/>
    </xf>
    <xf numFmtId="0" fontId="57" fillId="18" borderId="11" xfId="0" applyFont="1" applyFill="1" applyBorder="1" applyAlignment="1">
      <alignment horizontal="center" vertical="center"/>
    </xf>
    <xf numFmtId="0" fontId="57" fillId="18" borderId="0" xfId="0" applyFont="1" applyFill="1" applyBorder="1" applyAlignment="1">
      <alignment horizontal="center" vertical="center" wrapText="1"/>
    </xf>
    <xf numFmtId="0" fontId="58" fillId="0" borderId="0" xfId="0" applyFont="1" applyFill="1" applyAlignment="1">
      <alignment/>
    </xf>
    <xf numFmtId="0" fontId="65" fillId="18" borderId="0" xfId="0" applyFont="1" applyFill="1" applyAlignment="1">
      <alignment vertical="center" wrapText="1"/>
    </xf>
    <xf numFmtId="0" fontId="51" fillId="0" borderId="0" xfId="0" applyFont="1" applyFill="1" applyBorder="1" applyAlignment="1">
      <alignment horizontal="left"/>
    </xf>
    <xf numFmtId="0" fontId="58" fillId="18" borderId="0" xfId="0" applyFont="1" applyFill="1" applyAlignment="1">
      <alignment/>
    </xf>
    <xf numFmtId="0" fontId="58" fillId="18" borderId="0" xfId="0" applyFont="1" applyFill="1" applyAlignment="1">
      <alignment horizontal="right"/>
    </xf>
    <xf numFmtId="0" fontId="68" fillId="18" borderId="10" xfId="0" applyFont="1" applyFill="1" applyBorder="1" applyAlignment="1">
      <alignment/>
    </xf>
    <xf numFmtId="0" fontId="68" fillId="0" borderId="0" xfId="0" applyFont="1" applyAlignment="1">
      <alignment/>
    </xf>
    <xf numFmtId="0" fontId="68" fillId="18" borderId="11" xfId="0" applyFont="1" applyFill="1" applyBorder="1" applyAlignment="1">
      <alignment vertical="center"/>
    </xf>
    <xf numFmtId="0" fontId="64" fillId="0" borderId="0" xfId="0" applyFont="1" applyBorder="1" applyAlignment="1">
      <alignment horizontal="center" textRotation="255" wrapText="1"/>
    </xf>
    <xf numFmtId="0" fontId="57" fillId="18" borderId="0" xfId="0" applyFont="1" applyFill="1" applyBorder="1" applyAlignment="1">
      <alignment horizontal="center" vertical="center"/>
    </xf>
    <xf numFmtId="0" fontId="52" fillId="19" borderId="0" xfId="0" applyFont="1" applyFill="1" applyBorder="1" applyAlignment="1">
      <alignment vertical="center" wrapText="1"/>
    </xf>
    <xf numFmtId="0" fontId="52" fillId="19" borderId="0" xfId="0" applyFont="1" applyFill="1" applyBorder="1" applyAlignment="1">
      <alignment horizontal="center" vertical="center" wrapText="1"/>
    </xf>
    <xf numFmtId="0" fontId="51" fillId="0" borderId="0" xfId="0" applyFont="1" applyAlignment="1">
      <alignment/>
    </xf>
    <xf numFmtId="0" fontId="55" fillId="0" borderId="0" xfId="0" applyFont="1" applyFill="1" applyBorder="1" applyAlignment="1">
      <alignment/>
    </xf>
    <xf numFmtId="3" fontId="55" fillId="0" borderId="0" xfId="0" applyNumberFormat="1" applyFont="1" applyFill="1" applyBorder="1" applyAlignment="1">
      <alignment horizontal="right"/>
    </xf>
    <xf numFmtId="2" fontId="55" fillId="0" borderId="0" xfId="0" applyNumberFormat="1" applyFont="1" applyFill="1" applyBorder="1" applyAlignment="1">
      <alignment horizontal="right"/>
    </xf>
    <xf numFmtId="0" fontId="55" fillId="0" borderId="0" xfId="0" applyFont="1" applyFill="1" applyBorder="1" applyAlignment="1">
      <alignment horizontal="center"/>
    </xf>
    <xf numFmtId="184" fontId="55" fillId="0" borderId="0" xfId="48" applyNumberFormat="1" applyFont="1" applyFill="1" applyBorder="1" applyAlignment="1">
      <alignment/>
    </xf>
    <xf numFmtId="0" fontId="55" fillId="0" borderId="0" xfId="0" applyFont="1" applyFill="1" applyBorder="1" applyAlignment="1">
      <alignment horizontal="right"/>
    </xf>
    <xf numFmtId="3" fontId="55" fillId="0" borderId="0" xfId="48" applyNumberFormat="1" applyFont="1" applyFill="1" applyBorder="1" applyAlignment="1">
      <alignment horizontal="right"/>
    </xf>
    <xf numFmtId="184" fontId="55" fillId="0" borderId="0" xfId="48" applyNumberFormat="1" applyFont="1" applyFill="1" applyBorder="1" applyAlignment="1">
      <alignment horizontal="right"/>
    </xf>
    <xf numFmtId="0" fontId="4" fillId="18" borderId="0" xfId="0" applyFont="1" applyFill="1" applyBorder="1" applyAlignment="1">
      <alignment vertical="center" wrapText="1"/>
    </xf>
    <xf numFmtId="2" fontId="51" fillId="19" borderId="0" xfId="0" applyNumberFormat="1" applyFont="1" applyFill="1" applyBorder="1" applyAlignment="1">
      <alignment horizontal="right" vertical="center" wrapText="1"/>
    </xf>
    <xf numFmtId="0" fontId="55" fillId="18" borderId="0" xfId="0" applyFont="1" applyFill="1" applyBorder="1" applyAlignment="1">
      <alignment horizontal="left" vertical="center"/>
    </xf>
    <xf numFmtId="0" fontId="59" fillId="0" borderId="0" xfId="0" applyFont="1" applyAlignment="1">
      <alignment horizontal="justify" vertical="justify"/>
    </xf>
    <xf numFmtId="0" fontId="59" fillId="0" borderId="0" xfId="0" applyFont="1" applyAlignment="1">
      <alignment horizontal="justify" vertical="center" wrapText="1"/>
    </xf>
    <xf numFmtId="0" fontId="64" fillId="0" borderId="10" xfId="0" applyFont="1" applyFill="1" applyBorder="1" applyAlignment="1">
      <alignment horizontal="center" textRotation="255" wrapText="1"/>
    </xf>
    <xf numFmtId="0" fontId="64" fillId="0" borderId="0" xfId="0" applyFont="1" applyFill="1" applyBorder="1" applyAlignment="1">
      <alignment horizontal="center" textRotation="255" wrapText="1"/>
    </xf>
    <xf numFmtId="0" fontId="64" fillId="0" borderId="11" xfId="0" applyFont="1" applyFill="1" applyBorder="1" applyAlignment="1">
      <alignment horizontal="center" textRotation="255" wrapText="1"/>
    </xf>
    <xf numFmtId="0" fontId="57" fillId="19" borderId="0" xfId="0" applyFont="1" applyFill="1" applyBorder="1" applyAlignment="1">
      <alignment horizontal="center" vertical="center" wrapText="1"/>
    </xf>
    <xf numFmtId="0" fontId="57" fillId="19" borderId="10" xfId="0" applyFont="1" applyFill="1" applyBorder="1" applyAlignment="1">
      <alignment horizontal="center" vertical="center"/>
    </xf>
    <xf numFmtId="0" fontId="57" fillId="19" borderId="11" xfId="0" applyFont="1" applyFill="1" applyBorder="1" applyAlignment="1">
      <alignment horizontal="center" vertical="center"/>
    </xf>
    <xf numFmtId="0" fontId="58" fillId="0" borderId="0" xfId="0" applyFont="1" applyAlignment="1">
      <alignment horizontal="justify" vertical="center" wrapText="1"/>
    </xf>
    <xf numFmtId="0" fontId="57" fillId="19" borderId="12" xfId="0" applyFont="1" applyFill="1" applyBorder="1" applyAlignment="1">
      <alignment horizontal="center" vertical="center"/>
    </xf>
    <xf numFmtId="0" fontId="58" fillId="0" borderId="10" xfId="0" applyFont="1" applyBorder="1" applyAlignment="1">
      <alignment/>
    </xf>
    <xf numFmtId="0" fontId="58" fillId="0" borderId="0" xfId="0" applyFont="1" applyAlignment="1">
      <alignment/>
    </xf>
    <xf numFmtId="0" fontId="58" fillId="0" borderId="10" xfId="0" applyFont="1" applyBorder="1" applyAlignment="1">
      <alignment wrapText="1"/>
    </xf>
    <xf numFmtId="0" fontId="57" fillId="19" borderId="10" xfId="0" applyFont="1" applyFill="1" applyBorder="1" applyAlignment="1">
      <alignment horizontal="center" wrapText="1"/>
    </xf>
    <xf numFmtId="0" fontId="57" fillId="19" borderId="11" xfId="0" applyFont="1" applyFill="1" applyBorder="1" applyAlignment="1">
      <alignment horizontal="center" wrapText="1"/>
    </xf>
    <xf numFmtId="0" fontId="59" fillId="0" borderId="0" xfId="0" applyFont="1" applyFill="1" applyAlignment="1">
      <alignment horizontal="justify" vertical="center" wrapText="1"/>
    </xf>
    <xf numFmtId="0" fontId="53" fillId="19" borderId="0" xfId="0" applyFont="1" applyFill="1" applyAlignment="1">
      <alignment horizontal="left" wrapText="1"/>
    </xf>
    <xf numFmtId="0" fontId="51" fillId="0" borderId="0" xfId="0" applyFont="1" applyAlignment="1">
      <alignment horizontal="justify" vertical="top" wrapText="1"/>
    </xf>
    <xf numFmtId="0" fontId="59" fillId="0" borderId="0" xfId="0" applyFont="1" applyFill="1" applyAlignment="1">
      <alignment horizontal="left" vertical="justify" wrapText="1"/>
    </xf>
    <xf numFmtId="0" fontId="59" fillId="0" borderId="0" xfId="0" applyFont="1" applyAlignment="1">
      <alignment horizontal="left"/>
    </xf>
    <xf numFmtId="0" fontId="59" fillId="0" borderId="0" xfId="0" applyFont="1" applyAlignment="1">
      <alignment horizontal="justify" vertical="top" wrapText="1"/>
    </xf>
    <xf numFmtId="0" fontId="58" fillId="0" borderId="0" xfId="0" applyFont="1" applyAlignment="1">
      <alignment horizontal="justify" vertical="top" wrapText="1"/>
    </xf>
    <xf numFmtId="0" fontId="15" fillId="19" borderId="0" xfId="0" applyFont="1" applyFill="1" applyAlignment="1">
      <alignment/>
    </xf>
    <xf numFmtId="0" fontId="15" fillId="19" borderId="0" xfId="0" applyFont="1" applyFill="1" applyAlignment="1">
      <alignment horizontal="left" wrapText="1"/>
    </xf>
    <xf numFmtId="0" fontId="0" fillId="0" borderId="0" xfId="0" applyFont="1" applyAlignment="1">
      <alignment/>
    </xf>
    <xf numFmtId="0" fontId="69" fillId="0" borderId="0" xfId="45" applyFont="1" applyAlignment="1" applyProtection="1">
      <alignment/>
      <protection/>
    </xf>
    <xf numFmtId="0" fontId="0" fillId="0" borderId="0" xfId="0" applyFont="1" applyAlignment="1">
      <alignment/>
    </xf>
    <xf numFmtId="0" fontId="57" fillId="19" borderId="10" xfId="0" applyFont="1" applyFill="1" applyBorder="1" applyAlignment="1">
      <alignment horizontal="center" vertical="center" wrapText="1"/>
    </xf>
    <xf numFmtId="0" fontId="58" fillId="0" borderId="0" xfId="0" applyFont="1" applyBorder="1" applyAlignment="1">
      <alignment/>
    </xf>
    <xf numFmtId="0" fontId="58" fillId="0" borderId="11" xfId="0" applyFont="1" applyBorder="1" applyAlignment="1">
      <alignment/>
    </xf>
    <xf numFmtId="0" fontId="57" fillId="0" borderId="10" xfId="0" applyFont="1" applyFill="1" applyBorder="1" applyAlignment="1">
      <alignment horizontal="center" vertical="center" wrapText="1"/>
    </xf>
    <xf numFmtId="0" fontId="57" fillId="0" borderId="0" xfId="0" applyFont="1" applyFill="1" applyBorder="1" applyAlignment="1">
      <alignment horizontal="center" vertical="center" wrapText="1"/>
    </xf>
    <xf numFmtId="0" fontId="57" fillId="0" borderId="11" xfId="0" applyFont="1" applyFill="1" applyBorder="1" applyAlignment="1">
      <alignment horizontal="center" vertical="center" wrapText="1"/>
    </xf>
    <xf numFmtId="0" fontId="57" fillId="19" borderId="11" xfId="0" applyFont="1" applyFill="1" applyBorder="1" applyAlignment="1">
      <alignment horizontal="center" vertical="center" wrapText="1"/>
    </xf>
    <xf numFmtId="0" fontId="57" fillId="19" borderId="11" xfId="0" applyFont="1" applyFill="1" applyBorder="1" applyAlignment="1">
      <alignment horizontal="center"/>
    </xf>
    <xf numFmtId="0" fontId="57" fillId="19" borderId="12" xfId="0" applyFont="1" applyFill="1" applyBorder="1" applyAlignment="1">
      <alignment horizontal="center"/>
    </xf>
    <xf numFmtId="0" fontId="58" fillId="0" borderId="11" xfId="0" applyFont="1" applyBorder="1" applyAlignment="1">
      <alignment wrapText="1"/>
    </xf>
    <xf numFmtId="0" fontId="59" fillId="18" borderId="0" xfId="0" applyFont="1" applyFill="1" applyBorder="1" applyAlignment="1">
      <alignment horizontal="justify" vertical="center" wrapText="1"/>
    </xf>
    <xf numFmtId="0" fontId="65" fillId="18" borderId="0" xfId="0" applyFont="1" applyFill="1" applyBorder="1" applyAlignment="1">
      <alignment horizontal="justify" vertical="center" wrapText="1"/>
    </xf>
    <xf numFmtId="2" fontId="57" fillId="19" borderId="10" xfId="0" applyNumberFormat="1" applyFont="1" applyFill="1" applyBorder="1" applyAlignment="1">
      <alignment horizontal="center" vertical="center"/>
    </xf>
    <xf numFmtId="2" fontId="58" fillId="0" borderId="10" xfId="0" applyNumberFormat="1" applyFont="1" applyBorder="1" applyAlignment="1">
      <alignment/>
    </xf>
    <xf numFmtId="2" fontId="58" fillId="0" borderId="11" xfId="0" applyNumberFormat="1" applyFont="1" applyBorder="1" applyAlignment="1">
      <alignment/>
    </xf>
    <xf numFmtId="0" fontId="55" fillId="18" borderId="10" xfId="0" applyFont="1" applyFill="1" applyBorder="1" applyAlignment="1">
      <alignment horizontal="left" vertical="center" wrapText="1"/>
    </xf>
    <xf numFmtId="0" fontId="51" fillId="18" borderId="0" xfId="0" applyFont="1" applyFill="1" applyBorder="1" applyAlignment="1">
      <alignment horizontal="justify" vertical="center" wrapText="1"/>
    </xf>
    <xf numFmtId="0" fontId="65" fillId="0" borderId="0" xfId="0" applyFont="1" applyFill="1" applyAlignment="1">
      <alignment horizontal="justify" vertical="center" wrapText="1"/>
    </xf>
    <xf numFmtId="0" fontId="57" fillId="19" borderId="12" xfId="0" applyFont="1" applyFill="1" applyBorder="1" applyAlignment="1">
      <alignment horizontal="center" vertical="center" wrapText="1"/>
    </xf>
    <xf numFmtId="0" fontId="66" fillId="0" borderId="0" xfId="0" applyFont="1" applyFill="1" applyBorder="1" applyAlignment="1">
      <alignment horizontal="left" vertical="center" wrapText="1"/>
    </xf>
    <xf numFmtId="0" fontId="55" fillId="0" borderId="0" xfId="0" applyFont="1" applyFill="1" applyAlignment="1">
      <alignment horizontal="justify" vertical="center" wrapText="1"/>
    </xf>
    <xf numFmtId="0" fontId="57" fillId="0" borderId="12" xfId="0" applyFont="1" applyFill="1" applyBorder="1" applyAlignment="1">
      <alignment horizontal="center" vertical="center" wrapText="1"/>
    </xf>
    <xf numFmtId="0" fontId="16" fillId="18" borderId="0" xfId="0" applyFont="1" applyFill="1" applyAlignment="1">
      <alignment horizontal="justify" vertical="center" wrapText="1"/>
    </xf>
    <xf numFmtId="0" fontId="7" fillId="0" borderId="11" xfId="0" applyFont="1" applyBorder="1" applyAlignment="1">
      <alignment horizontal="center" vertical="center" wrapText="1"/>
    </xf>
    <xf numFmtId="0" fontId="13" fillId="18" borderId="0" xfId="0" applyFont="1" applyFill="1" applyAlignment="1">
      <alignment horizontal="justify" vertical="center" wrapText="1"/>
    </xf>
    <xf numFmtId="0" fontId="7" fillId="18" borderId="12" xfId="0" applyFont="1" applyFill="1" applyBorder="1" applyAlignment="1">
      <alignment horizontal="center" vertical="center" wrapText="1"/>
    </xf>
    <xf numFmtId="0" fontId="25" fillId="0" borderId="10" xfId="0" applyFont="1" applyFill="1" applyBorder="1" applyAlignment="1">
      <alignment horizontal="center" vertical="center" textRotation="255" wrapText="1"/>
    </xf>
    <xf numFmtId="0" fontId="25" fillId="0" borderId="0" xfId="0" applyFont="1" applyFill="1" applyBorder="1" applyAlignment="1">
      <alignment horizontal="center" vertical="center" textRotation="255" wrapText="1"/>
    </xf>
    <xf numFmtId="0" fontId="25" fillId="0" borderId="11" xfId="0" applyFont="1" applyFill="1" applyBorder="1" applyAlignment="1">
      <alignment horizontal="center" vertical="center" textRotation="255" wrapText="1"/>
    </xf>
    <xf numFmtId="0" fontId="13" fillId="18" borderId="10" xfId="0" applyFont="1" applyFill="1" applyBorder="1" applyAlignment="1">
      <alignment horizontal="left" vertical="center" wrapText="1"/>
    </xf>
    <xf numFmtId="0" fontId="8" fillId="19" borderId="10" xfId="0" applyFont="1" applyFill="1" applyBorder="1" applyAlignment="1">
      <alignment horizontal="center" vertical="center" wrapText="1"/>
    </xf>
    <xf numFmtId="0" fontId="8" fillId="19" borderId="0" xfId="0" applyFont="1" applyFill="1" applyBorder="1" applyAlignment="1">
      <alignment horizontal="center" vertical="center" wrapText="1"/>
    </xf>
    <xf numFmtId="0" fontId="8" fillId="19" borderId="11" xfId="0" applyFont="1" applyFill="1" applyBorder="1" applyAlignment="1">
      <alignment horizontal="center" vertical="center" wrapText="1"/>
    </xf>
    <xf numFmtId="0" fontId="65" fillId="18" borderId="0" xfId="0" applyFont="1" applyFill="1" applyAlignment="1">
      <alignment horizontal="justify" vertical="center" wrapText="1"/>
    </xf>
    <xf numFmtId="0" fontId="65" fillId="18" borderId="0" xfId="0" applyFont="1" applyFill="1" applyAlignment="1">
      <alignment horizontal="left" vertical="center" wrapText="1"/>
    </xf>
    <xf numFmtId="0" fontId="65" fillId="0" borderId="0" xfId="0" applyFont="1" applyFill="1" applyBorder="1" applyAlignment="1">
      <alignment horizontal="justify" vertical="center" wrapText="1"/>
    </xf>
    <xf numFmtId="0" fontId="65" fillId="0" borderId="0" xfId="0" applyFont="1" applyFill="1" applyAlignment="1">
      <alignment horizontal="left" vertical="center" wrapText="1"/>
    </xf>
    <xf numFmtId="0" fontId="59" fillId="0" borderId="0" xfId="0" applyFont="1" applyFill="1" applyAlignment="1">
      <alignment horizontal="left" vertical="center" wrapText="1"/>
    </xf>
    <xf numFmtId="0" fontId="55" fillId="18" borderId="0" xfId="0" applyFont="1" applyFill="1" applyAlignment="1">
      <alignment horizontal="justify" vertical="center" wrapText="1"/>
    </xf>
    <xf numFmtId="0" fontId="59" fillId="18" borderId="0" xfId="0" applyFont="1" applyFill="1" applyAlignment="1">
      <alignment horizontal="left" vertical="center" wrapText="1"/>
    </xf>
    <xf numFmtId="0" fontId="57" fillId="0" borderId="10" xfId="0" applyFont="1" applyFill="1" applyBorder="1" applyAlignment="1">
      <alignment horizontal="center" vertical="center"/>
    </xf>
    <xf numFmtId="0" fontId="57" fillId="0" borderId="11" xfId="0" applyFont="1" applyFill="1" applyBorder="1" applyAlignment="1">
      <alignment horizontal="center" vertical="center"/>
    </xf>
    <xf numFmtId="0" fontId="55" fillId="18" borderId="0" xfId="0" applyFont="1" applyFill="1" applyAlignment="1">
      <alignment horizontal="left" vertical="center" wrapText="1"/>
    </xf>
    <xf numFmtId="0" fontId="11" fillId="19" borderId="0" xfId="0" applyFont="1" applyFill="1" applyAlignment="1">
      <alignment horizontal="left" wrapText="1"/>
    </xf>
    <xf numFmtId="0" fontId="6" fillId="18" borderId="0" xfId="0" applyFont="1" applyFill="1" applyAlignment="1">
      <alignment horizontal="justify" vertical="center" wrapText="1"/>
    </xf>
    <xf numFmtId="0" fontId="57" fillId="18" borderId="12" xfId="0" applyFont="1" applyFill="1" applyBorder="1" applyAlignment="1">
      <alignment horizontal="center" vertical="center" wrapText="1"/>
    </xf>
    <xf numFmtId="0" fontId="57" fillId="18" borderId="10" xfId="0" applyFont="1" applyFill="1" applyBorder="1" applyAlignment="1">
      <alignment horizontal="center" vertical="center" wrapText="1"/>
    </xf>
    <xf numFmtId="0" fontId="57" fillId="18" borderId="11" xfId="0" applyFont="1" applyFill="1" applyBorder="1" applyAlignment="1">
      <alignment horizontal="center" vertical="center" wrapText="1"/>
    </xf>
    <xf numFmtId="0" fontId="57" fillId="18" borderId="0" xfId="0" applyFont="1" applyFill="1" applyBorder="1" applyAlignment="1">
      <alignment horizontal="left"/>
    </xf>
    <xf numFmtId="0" fontId="55" fillId="0" borderId="10" xfId="0" applyFont="1" applyFill="1" applyBorder="1" applyAlignment="1">
      <alignment horizontal="left"/>
    </xf>
    <xf numFmtId="0" fontId="65" fillId="18" borderId="0" xfId="0" applyFont="1" applyFill="1" applyAlignment="1">
      <alignment horizontal="justify" wrapText="1"/>
    </xf>
    <xf numFmtId="0" fontId="64" fillId="0" borderId="10" xfId="0" applyFont="1" applyBorder="1" applyAlignment="1">
      <alignment horizontal="center" textRotation="255" wrapText="1"/>
    </xf>
    <xf numFmtId="0" fontId="64" fillId="0" borderId="11" xfId="0" applyFont="1" applyBorder="1" applyAlignment="1">
      <alignment horizontal="center" textRotation="255" wrapText="1"/>
    </xf>
    <xf numFmtId="0" fontId="27" fillId="18" borderId="10" xfId="0" applyFont="1" applyFill="1" applyBorder="1" applyAlignment="1">
      <alignment horizontal="center" textRotation="255"/>
    </xf>
    <xf numFmtId="0" fontId="27" fillId="18" borderId="0" xfId="0" applyFont="1" applyFill="1" applyBorder="1" applyAlignment="1">
      <alignment horizontal="center" textRotation="255"/>
    </xf>
    <xf numFmtId="0" fontId="27" fillId="18" borderId="11" xfId="0" applyFont="1" applyFill="1" applyBorder="1" applyAlignment="1">
      <alignment horizontal="center" textRotation="255"/>
    </xf>
    <xf numFmtId="0" fontId="6" fillId="18" borderId="0" xfId="0" applyFont="1" applyFill="1" applyAlignment="1">
      <alignment horizontal="justify" vertical="justify" wrapText="1"/>
    </xf>
    <xf numFmtId="0" fontId="26" fillId="18" borderId="10" xfId="0" applyFont="1" applyFill="1" applyBorder="1" applyAlignment="1">
      <alignment horizontal="center" textRotation="255" wrapText="1"/>
    </xf>
    <xf numFmtId="0" fontId="26" fillId="18" borderId="0" xfId="0" applyFont="1" applyFill="1" applyBorder="1" applyAlignment="1">
      <alignment horizontal="center" textRotation="255" wrapText="1"/>
    </xf>
    <xf numFmtId="0" fontId="26" fillId="18" borderId="11" xfId="0" applyFont="1" applyFill="1" applyBorder="1" applyAlignment="1">
      <alignment horizontal="center" textRotation="255" wrapText="1"/>
    </xf>
    <xf numFmtId="0" fontId="7" fillId="18" borderId="12" xfId="0" applyFont="1" applyFill="1" applyBorder="1" applyAlignment="1">
      <alignment horizontal="center"/>
    </xf>
    <xf numFmtId="0" fontId="5" fillId="18" borderId="10" xfId="0" applyFont="1" applyFill="1" applyBorder="1" applyAlignment="1">
      <alignment horizontal="left" vertical="center" wrapText="1"/>
    </xf>
    <xf numFmtId="0" fontId="27" fillId="18" borderId="10" xfId="0" applyFont="1" applyFill="1" applyBorder="1" applyAlignment="1">
      <alignment horizontal="center" textRotation="255" wrapText="1"/>
    </xf>
    <xf numFmtId="0" fontId="27" fillId="18" borderId="0" xfId="0" applyFont="1" applyFill="1" applyBorder="1" applyAlignment="1">
      <alignment horizontal="center" textRotation="255" wrapText="1"/>
    </xf>
    <xf numFmtId="0" fontId="27" fillId="18" borderId="11" xfId="0" applyFont="1" applyFill="1" applyBorder="1" applyAlignment="1">
      <alignment horizontal="center" textRotation="255" wrapText="1"/>
    </xf>
    <xf numFmtId="0" fontId="8" fillId="19" borderId="12" xfId="0" applyFont="1" applyFill="1" applyBorder="1" applyAlignment="1">
      <alignment horizontal="center" vertical="center" wrapText="1"/>
    </xf>
    <xf numFmtId="0" fontId="16" fillId="18" borderId="10" xfId="0" applyFont="1" applyFill="1" applyBorder="1" applyAlignment="1">
      <alignment horizontal="left" vertical="center" wrapText="1"/>
    </xf>
    <xf numFmtId="0" fontId="70" fillId="0" borderId="10" xfId="0" applyFont="1" applyFill="1" applyBorder="1" applyAlignment="1">
      <alignment horizontal="center" textRotation="255" shrinkToFit="1"/>
    </xf>
    <xf numFmtId="0" fontId="70" fillId="0" borderId="0" xfId="0" applyFont="1" applyFill="1" applyBorder="1" applyAlignment="1">
      <alignment horizontal="center" textRotation="255" shrinkToFit="1"/>
    </xf>
    <xf numFmtId="0" fontId="70" fillId="0" borderId="11" xfId="0" applyFont="1" applyFill="1" applyBorder="1" applyAlignment="1">
      <alignment horizontal="center" textRotation="255" shrinkToFi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B6FB3B"/>
      <rgbColor rgb="000000FF"/>
      <rgbColor rgb="00FFFF00"/>
      <rgbColor rgb="00FF00FF"/>
      <rgbColor rgb="009EF4F8"/>
      <rgbColor rgb="00800000"/>
      <rgbColor rgb="00008000"/>
      <rgbColor rgb="00000080"/>
      <rgbColor rgb="00CCCC00"/>
      <rgbColor rgb="00A901FD"/>
      <rgbColor rgb="00008080"/>
      <rgbColor rgb="00C0C0C0"/>
      <rgbColor rgb="00808080"/>
      <rgbColor rgb="009999FF"/>
      <rgbColor rgb="00993366"/>
      <rgbColor rgb="00FFFFCC"/>
      <rgbColor rgb="00CCFFFF"/>
      <rgbColor rgb="00660066"/>
      <rgbColor rgb="00FFC9C9"/>
      <rgbColor rgb="0079D7FD"/>
      <rgbColor rgb="00CCCCFF"/>
      <rgbColor rgb="00000080"/>
      <rgbColor rgb="00FF00FF"/>
      <rgbColor rgb="00FFFF00"/>
      <rgbColor rgb="0000FFFF"/>
      <rgbColor rgb="00800080"/>
      <rgbColor rgb="00800000"/>
      <rgbColor rgb="00008080"/>
      <rgbColor rgb="000000FF"/>
      <rgbColor rgb="0000FFFF"/>
      <rgbColor rgb="006845E9"/>
      <rgbColor rgb="00CCFFCC"/>
      <rgbColor rgb="00FFFF99"/>
      <rgbColor rgb="0099CCFF"/>
      <rgbColor rgb="00EAEAEA"/>
      <rgbColor rgb="00CC99FF"/>
      <rgbColor rgb="00FFCC99"/>
      <rgbColor rgb="009966FF"/>
      <rgbColor rgb="000099FF"/>
      <rgbColor rgb="007FE036"/>
      <rgbColor rgb="00FFCC00"/>
      <rgbColor rgb="00EDB253"/>
      <rgbColor rgb="00F8AE2A"/>
      <rgbColor rgb="006600FF"/>
      <rgbColor rgb="00969696"/>
      <rgbColor rgb="00003366"/>
      <rgbColor rgb="00009900"/>
      <rgbColor rgb="00003300"/>
      <rgbColor rgb="00578602"/>
      <rgbColor rgb="00CC3300"/>
      <rgbColor rgb="00FFCCFF"/>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19050</xdr:rowOff>
    </xdr:from>
    <xdr:to>
      <xdr:col>0</xdr:col>
      <xdr:colOff>4229100</xdr:colOff>
      <xdr:row>3</xdr:row>
      <xdr:rowOff>104775</xdr:rowOff>
    </xdr:to>
    <xdr:pic>
      <xdr:nvPicPr>
        <xdr:cNvPr id="1" name="Picture 1" descr="F:\Pagina_DANEWEB\CABEZOTES_NEW\banner para excel del dane.gif"/>
        <xdr:cNvPicPr preferRelativeResize="1">
          <a:picLocks noChangeAspect="1"/>
        </xdr:cNvPicPr>
      </xdr:nvPicPr>
      <xdr:blipFill>
        <a:blip r:embed="rId1"/>
        <a:stretch>
          <a:fillRect/>
        </a:stretch>
      </xdr:blipFill>
      <xdr:spPr>
        <a:xfrm>
          <a:off x="38100" y="19050"/>
          <a:ext cx="4191000" cy="571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38100</xdr:rowOff>
    </xdr:from>
    <xdr:to>
      <xdr:col>5</xdr:col>
      <xdr:colOff>514350</xdr:colOff>
      <xdr:row>4</xdr:row>
      <xdr:rowOff>95250</xdr:rowOff>
    </xdr:to>
    <xdr:pic>
      <xdr:nvPicPr>
        <xdr:cNvPr id="1" name="Picture 1" descr="F:\Pagina_DANEWEB\CABEZOTES_NEW\banner para excel del dane.gif"/>
        <xdr:cNvPicPr preferRelativeResize="1">
          <a:picLocks noChangeAspect="1"/>
        </xdr:cNvPicPr>
      </xdr:nvPicPr>
      <xdr:blipFill>
        <a:blip r:embed="rId1"/>
        <a:stretch>
          <a:fillRect/>
        </a:stretch>
      </xdr:blipFill>
      <xdr:spPr>
        <a:xfrm>
          <a:off x="209550" y="142875"/>
          <a:ext cx="4181475" cy="6096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38100</xdr:rowOff>
    </xdr:from>
    <xdr:to>
      <xdr:col>5</xdr:col>
      <xdr:colOff>771525</xdr:colOff>
      <xdr:row>4</xdr:row>
      <xdr:rowOff>142875</xdr:rowOff>
    </xdr:to>
    <xdr:pic>
      <xdr:nvPicPr>
        <xdr:cNvPr id="1" name="Picture 1" descr="F:\Pagina_DANEWEB\CABEZOTES_NEW\banner para excel del dane.gif"/>
        <xdr:cNvPicPr preferRelativeResize="1">
          <a:picLocks noChangeAspect="1"/>
        </xdr:cNvPicPr>
      </xdr:nvPicPr>
      <xdr:blipFill>
        <a:blip r:embed="rId1"/>
        <a:stretch>
          <a:fillRect/>
        </a:stretch>
      </xdr:blipFill>
      <xdr:spPr>
        <a:xfrm>
          <a:off x="247650" y="38100"/>
          <a:ext cx="4181475" cy="6096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1</xdr:row>
      <xdr:rowOff>38100</xdr:rowOff>
    </xdr:from>
    <xdr:to>
      <xdr:col>5</xdr:col>
      <xdr:colOff>762000</xdr:colOff>
      <xdr:row>4</xdr:row>
      <xdr:rowOff>76200</xdr:rowOff>
    </xdr:to>
    <xdr:pic>
      <xdr:nvPicPr>
        <xdr:cNvPr id="1" name="Picture 1" descr="F:\Pagina_DANEWEB\CABEZOTES_NEW\banner para excel del dane.gif"/>
        <xdr:cNvPicPr preferRelativeResize="1">
          <a:picLocks noChangeAspect="1"/>
        </xdr:cNvPicPr>
      </xdr:nvPicPr>
      <xdr:blipFill>
        <a:blip r:embed="rId1"/>
        <a:stretch>
          <a:fillRect/>
        </a:stretch>
      </xdr:blipFill>
      <xdr:spPr>
        <a:xfrm>
          <a:off x="285750" y="228600"/>
          <a:ext cx="4181475" cy="6096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9525</xdr:rowOff>
    </xdr:from>
    <xdr:to>
      <xdr:col>5</xdr:col>
      <xdr:colOff>628650</xdr:colOff>
      <xdr:row>3</xdr:row>
      <xdr:rowOff>238125</xdr:rowOff>
    </xdr:to>
    <xdr:pic>
      <xdr:nvPicPr>
        <xdr:cNvPr id="1" name="Picture 1" descr="F:\Pagina_DANEWEB\CABEZOTES_NEW\banner para excel del dane.gif"/>
        <xdr:cNvPicPr preferRelativeResize="1">
          <a:picLocks noChangeAspect="1"/>
        </xdr:cNvPicPr>
      </xdr:nvPicPr>
      <xdr:blipFill>
        <a:blip r:embed="rId1"/>
        <a:stretch>
          <a:fillRect/>
        </a:stretch>
      </xdr:blipFill>
      <xdr:spPr>
        <a:xfrm>
          <a:off x="238125" y="200025"/>
          <a:ext cx="4181475" cy="6096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19050</xdr:rowOff>
    </xdr:from>
    <xdr:to>
      <xdr:col>5</xdr:col>
      <xdr:colOff>733425</xdr:colOff>
      <xdr:row>4</xdr:row>
      <xdr:rowOff>142875</xdr:rowOff>
    </xdr:to>
    <xdr:pic>
      <xdr:nvPicPr>
        <xdr:cNvPr id="1" name="Picture 1" descr="F:\Pagina_DANEWEB\CABEZOTES_NEW\banner para excel del dane.gif"/>
        <xdr:cNvPicPr preferRelativeResize="1">
          <a:picLocks noChangeAspect="1"/>
        </xdr:cNvPicPr>
      </xdr:nvPicPr>
      <xdr:blipFill>
        <a:blip r:embed="rId1"/>
        <a:stretch>
          <a:fillRect/>
        </a:stretch>
      </xdr:blipFill>
      <xdr:spPr>
        <a:xfrm>
          <a:off x="247650" y="114300"/>
          <a:ext cx="41910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0</xdr:rowOff>
    </xdr:from>
    <xdr:to>
      <xdr:col>5</xdr:col>
      <xdr:colOff>114300</xdr:colOff>
      <xdr:row>4</xdr:row>
      <xdr:rowOff>28575</xdr:rowOff>
    </xdr:to>
    <xdr:pic>
      <xdr:nvPicPr>
        <xdr:cNvPr id="1" name="Picture 1" descr="F:\Pagina_DANEWEB\CABEZOTES_NEW\banner para excel del dane.gif"/>
        <xdr:cNvPicPr preferRelativeResize="1">
          <a:picLocks noChangeAspect="1"/>
        </xdr:cNvPicPr>
      </xdr:nvPicPr>
      <xdr:blipFill>
        <a:blip r:embed="rId1"/>
        <a:stretch>
          <a:fillRect/>
        </a:stretch>
      </xdr:blipFill>
      <xdr:spPr>
        <a:xfrm>
          <a:off x="200025" y="0"/>
          <a:ext cx="4191000"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0</xdr:rowOff>
    </xdr:from>
    <xdr:to>
      <xdr:col>3</xdr:col>
      <xdr:colOff>180975</xdr:colOff>
      <xdr:row>4</xdr:row>
      <xdr:rowOff>0</xdr:rowOff>
    </xdr:to>
    <xdr:pic>
      <xdr:nvPicPr>
        <xdr:cNvPr id="1" name="Picture 1" descr="F:\Pagina_DANEWEB\CABEZOTES_NEW\banner para excel del dane.gif"/>
        <xdr:cNvPicPr preferRelativeResize="1">
          <a:picLocks noChangeAspect="1"/>
        </xdr:cNvPicPr>
      </xdr:nvPicPr>
      <xdr:blipFill>
        <a:blip r:embed="rId1"/>
        <a:stretch>
          <a:fillRect/>
        </a:stretch>
      </xdr:blipFill>
      <xdr:spPr>
        <a:xfrm>
          <a:off x="257175" y="0"/>
          <a:ext cx="4181475" cy="609600"/>
        </a:xfrm>
        <a:prstGeom prst="rect">
          <a:avLst/>
        </a:prstGeom>
        <a:noFill/>
        <a:ln w="9525" cmpd="sng">
          <a:noFill/>
        </a:ln>
      </xdr:spPr>
    </xdr:pic>
    <xdr:clientData/>
  </xdr:twoCellAnchor>
  <xdr:twoCellAnchor editAs="oneCell">
    <xdr:from>
      <xdr:col>0</xdr:col>
      <xdr:colOff>200025</xdr:colOff>
      <xdr:row>0</xdr:row>
      <xdr:rowOff>0</xdr:rowOff>
    </xdr:from>
    <xdr:to>
      <xdr:col>3</xdr:col>
      <xdr:colOff>133350</xdr:colOff>
      <xdr:row>4</xdr:row>
      <xdr:rowOff>28575</xdr:rowOff>
    </xdr:to>
    <xdr:pic>
      <xdr:nvPicPr>
        <xdr:cNvPr id="2" name="Picture 1" descr="F:\Pagina_DANEWEB\CABEZOTES_NEW\banner para excel del dane.gif"/>
        <xdr:cNvPicPr preferRelativeResize="1">
          <a:picLocks noChangeAspect="1"/>
        </xdr:cNvPicPr>
      </xdr:nvPicPr>
      <xdr:blipFill>
        <a:blip r:embed="rId1"/>
        <a:stretch>
          <a:fillRect/>
        </a:stretch>
      </xdr:blipFill>
      <xdr:spPr>
        <a:xfrm>
          <a:off x="200025" y="0"/>
          <a:ext cx="4191000"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0</xdr:rowOff>
    </xdr:from>
    <xdr:to>
      <xdr:col>5</xdr:col>
      <xdr:colOff>628650</xdr:colOff>
      <xdr:row>3</xdr:row>
      <xdr:rowOff>123825</xdr:rowOff>
    </xdr:to>
    <xdr:pic>
      <xdr:nvPicPr>
        <xdr:cNvPr id="1" name="Picture 1" descr="F:\Pagina_DANEWEB\CABEZOTES_NEW\banner para excel del dane.gif"/>
        <xdr:cNvPicPr preferRelativeResize="1">
          <a:picLocks noChangeAspect="1"/>
        </xdr:cNvPicPr>
      </xdr:nvPicPr>
      <xdr:blipFill>
        <a:blip r:embed="rId1"/>
        <a:stretch>
          <a:fillRect/>
        </a:stretch>
      </xdr:blipFill>
      <xdr:spPr>
        <a:xfrm>
          <a:off x="247650" y="0"/>
          <a:ext cx="4181475" cy="609600"/>
        </a:xfrm>
        <a:prstGeom prst="rect">
          <a:avLst/>
        </a:prstGeom>
        <a:noFill/>
        <a:ln w="9525" cmpd="sng">
          <a:noFill/>
        </a:ln>
      </xdr:spPr>
    </xdr:pic>
    <xdr:clientData/>
  </xdr:twoCellAnchor>
  <xdr:twoCellAnchor editAs="oneCell">
    <xdr:from>
      <xdr:col>0</xdr:col>
      <xdr:colOff>190500</xdr:colOff>
      <xdr:row>0</xdr:row>
      <xdr:rowOff>0</xdr:rowOff>
    </xdr:from>
    <xdr:to>
      <xdr:col>5</xdr:col>
      <xdr:colOff>581025</xdr:colOff>
      <xdr:row>3</xdr:row>
      <xdr:rowOff>152400</xdr:rowOff>
    </xdr:to>
    <xdr:pic>
      <xdr:nvPicPr>
        <xdr:cNvPr id="2" name="Picture 1" descr="F:\Pagina_DANEWEB\CABEZOTES_NEW\banner para excel del dane.gif"/>
        <xdr:cNvPicPr preferRelativeResize="1">
          <a:picLocks noChangeAspect="1"/>
        </xdr:cNvPicPr>
      </xdr:nvPicPr>
      <xdr:blipFill>
        <a:blip r:embed="rId1"/>
        <a:stretch>
          <a:fillRect/>
        </a:stretch>
      </xdr:blipFill>
      <xdr:spPr>
        <a:xfrm>
          <a:off x="190500" y="0"/>
          <a:ext cx="4191000"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152400</xdr:rowOff>
    </xdr:from>
    <xdr:to>
      <xdr:col>6</xdr:col>
      <xdr:colOff>219075</xdr:colOff>
      <xdr:row>4</xdr:row>
      <xdr:rowOff>0</xdr:rowOff>
    </xdr:to>
    <xdr:pic>
      <xdr:nvPicPr>
        <xdr:cNvPr id="1" name="Picture 1" descr="F:\Pagina_DANEWEB\CABEZOTES_NEW\banner para excel del dane.gif"/>
        <xdr:cNvPicPr preferRelativeResize="1">
          <a:picLocks noChangeAspect="1"/>
        </xdr:cNvPicPr>
      </xdr:nvPicPr>
      <xdr:blipFill>
        <a:blip r:embed="rId1"/>
        <a:stretch>
          <a:fillRect/>
        </a:stretch>
      </xdr:blipFill>
      <xdr:spPr>
        <a:xfrm>
          <a:off x="238125" y="152400"/>
          <a:ext cx="4181475" cy="6096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47625</xdr:rowOff>
    </xdr:from>
    <xdr:to>
      <xdr:col>6</xdr:col>
      <xdr:colOff>419100</xdr:colOff>
      <xdr:row>4</xdr:row>
      <xdr:rowOff>85725</xdr:rowOff>
    </xdr:to>
    <xdr:pic>
      <xdr:nvPicPr>
        <xdr:cNvPr id="1" name="Picture 1" descr="F:\Pagina_DANEWEB\CABEZOTES_NEW\banner para excel del dane.gif"/>
        <xdr:cNvPicPr preferRelativeResize="1">
          <a:picLocks noChangeAspect="1"/>
        </xdr:cNvPicPr>
      </xdr:nvPicPr>
      <xdr:blipFill>
        <a:blip r:embed="rId1"/>
        <a:stretch>
          <a:fillRect/>
        </a:stretch>
      </xdr:blipFill>
      <xdr:spPr>
        <a:xfrm>
          <a:off x="295275" y="238125"/>
          <a:ext cx="4191000" cy="6096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180975</xdr:rowOff>
    </xdr:from>
    <xdr:to>
      <xdr:col>5</xdr:col>
      <xdr:colOff>95250</xdr:colOff>
      <xdr:row>4</xdr:row>
      <xdr:rowOff>28575</xdr:rowOff>
    </xdr:to>
    <xdr:pic>
      <xdr:nvPicPr>
        <xdr:cNvPr id="1" name="Picture 1" descr="F:\Pagina_DANEWEB\CABEZOTES_NEW\banner para excel del dane.gif"/>
        <xdr:cNvPicPr preferRelativeResize="1">
          <a:picLocks noChangeAspect="1"/>
        </xdr:cNvPicPr>
      </xdr:nvPicPr>
      <xdr:blipFill>
        <a:blip r:embed="rId1"/>
        <a:stretch>
          <a:fillRect/>
        </a:stretch>
      </xdr:blipFill>
      <xdr:spPr>
        <a:xfrm>
          <a:off x="276225" y="180975"/>
          <a:ext cx="4191000" cy="6096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66675</xdr:rowOff>
    </xdr:from>
    <xdr:to>
      <xdr:col>5</xdr:col>
      <xdr:colOff>571500</xdr:colOff>
      <xdr:row>5</xdr:row>
      <xdr:rowOff>28575</xdr:rowOff>
    </xdr:to>
    <xdr:pic>
      <xdr:nvPicPr>
        <xdr:cNvPr id="1" name="Picture 1" descr="F:\Pagina_DANEWEB\CABEZOTES_NEW\banner para excel del dane.gif"/>
        <xdr:cNvPicPr preferRelativeResize="1">
          <a:picLocks noChangeAspect="1"/>
        </xdr:cNvPicPr>
      </xdr:nvPicPr>
      <xdr:blipFill>
        <a:blip r:embed="rId1"/>
        <a:stretch>
          <a:fillRect/>
        </a:stretch>
      </xdr:blipFill>
      <xdr:spPr>
        <a:xfrm>
          <a:off x="266700" y="228600"/>
          <a:ext cx="4181475" cy="6096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114300</xdr:rowOff>
    </xdr:from>
    <xdr:to>
      <xdr:col>5</xdr:col>
      <xdr:colOff>447675</xdr:colOff>
      <xdr:row>5</xdr:row>
      <xdr:rowOff>76200</xdr:rowOff>
    </xdr:to>
    <xdr:pic>
      <xdr:nvPicPr>
        <xdr:cNvPr id="1" name="Picture 1" descr="F:\Pagina_DANEWEB\CABEZOTES_NEW\banner para excel del dane.gif"/>
        <xdr:cNvPicPr preferRelativeResize="1">
          <a:picLocks noChangeAspect="1"/>
        </xdr:cNvPicPr>
      </xdr:nvPicPr>
      <xdr:blipFill>
        <a:blip r:embed="rId1"/>
        <a:stretch>
          <a:fillRect/>
        </a:stretch>
      </xdr:blipFill>
      <xdr:spPr>
        <a:xfrm>
          <a:off x="276225" y="276225"/>
          <a:ext cx="418147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22"/>
  <sheetViews>
    <sheetView zoomScalePageLayoutView="0" workbookViewId="0" topLeftCell="A1">
      <selection activeCell="A7" sqref="A7"/>
    </sheetView>
  </sheetViews>
  <sheetFormatPr defaultColWidth="11.421875" defaultRowHeight="12.75"/>
  <cols>
    <col min="1" max="1" width="92.7109375" style="321" bestFit="1" customWidth="1"/>
    <col min="2" max="16384" width="11.421875" style="321" customWidth="1"/>
  </cols>
  <sheetData>
    <row r="1" spans="1:11" s="73" customFormat="1" ht="8.25" customHeight="1">
      <c r="A1" s="2"/>
      <c r="B1" s="2"/>
      <c r="C1" s="2"/>
      <c r="D1" s="2"/>
      <c r="E1" s="2"/>
      <c r="F1" s="2"/>
      <c r="G1" s="2"/>
      <c r="H1" s="2"/>
      <c r="I1" s="2"/>
      <c r="J1" s="2"/>
      <c r="K1" s="2"/>
    </row>
    <row r="2" spans="1:11" s="73" customFormat="1" ht="15">
      <c r="A2" s="2"/>
      <c r="B2" s="2"/>
      <c r="C2" s="2"/>
      <c r="D2" s="2"/>
      <c r="E2" s="2"/>
      <c r="F2" s="2"/>
      <c r="G2" s="2"/>
      <c r="H2" s="2"/>
      <c r="I2" s="2"/>
      <c r="J2" s="2"/>
      <c r="K2" s="2"/>
    </row>
    <row r="3" spans="1:11" s="73" customFormat="1" ht="15">
      <c r="A3" s="2"/>
      <c r="B3" s="2"/>
      <c r="C3" s="2"/>
      <c r="D3" s="2"/>
      <c r="E3" s="2"/>
      <c r="F3" s="2"/>
      <c r="G3" s="2"/>
      <c r="H3" s="2"/>
      <c r="I3" s="2"/>
      <c r="J3" s="2"/>
      <c r="K3" s="2"/>
    </row>
    <row r="4" spans="1:11" s="73" customFormat="1" ht="15">
      <c r="A4" s="2"/>
      <c r="B4" s="2"/>
      <c r="C4" s="2"/>
      <c r="D4" s="2"/>
      <c r="E4" s="2"/>
      <c r="F4" s="2"/>
      <c r="G4" s="2"/>
      <c r="H4" s="2"/>
      <c r="I4" s="2"/>
      <c r="J4" s="2"/>
      <c r="K4" s="2"/>
    </row>
    <row r="5" spans="1:21" s="73" customFormat="1" ht="15.75" customHeight="1">
      <c r="A5" s="317" t="s">
        <v>161</v>
      </c>
      <c r="B5" s="317"/>
      <c r="C5" s="317"/>
      <c r="D5" s="317"/>
      <c r="E5" s="317"/>
      <c r="F5" s="317"/>
      <c r="G5" s="317"/>
      <c r="H5" s="317"/>
      <c r="I5" s="317"/>
      <c r="J5" s="317"/>
      <c r="K5" s="317"/>
      <c r="L5" s="317"/>
      <c r="M5" s="317"/>
      <c r="N5" s="317"/>
      <c r="O5" s="317"/>
      <c r="P5" s="317"/>
      <c r="Q5" s="317"/>
      <c r="R5" s="317"/>
      <c r="S5" s="317"/>
      <c r="T5" s="317"/>
      <c r="U5" s="317"/>
    </row>
    <row r="6" spans="1:21" s="73" customFormat="1" ht="15.75" customHeight="1">
      <c r="A6" s="317" t="s">
        <v>213</v>
      </c>
      <c r="B6" s="318"/>
      <c r="C6" s="318"/>
      <c r="D6" s="318"/>
      <c r="E6" s="318"/>
      <c r="F6" s="318"/>
      <c r="G6" s="318"/>
      <c r="H6" s="318"/>
      <c r="I6" s="318"/>
      <c r="J6" s="318"/>
      <c r="K6" s="318"/>
      <c r="L6" s="318"/>
      <c r="M6" s="318"/>
      <c r="N6" s="318"/>
      <c r="O6" s="318"/>
      <c r="P6" s="318"/>
      <c r="Q6" s="318"/>
      <c r="R6" s="318"/>
      <c r="S6" s="318"/>
      <c r="T6" s="318"/>
      <c r="U6" s="318"/>
    </row>
    <row r="7" spans="1:21" s="73" customFormat="1" ht="15.75" customHeight="1">
      <c r="A7" s="317" t="s">
        <v>152</v>
      </c>
      <c r="B7" s="318"/>
      <c r="C7" s="318"/>
      <c r="D7" s="318"/>
      <c r="E7" s="318"/>
      <c r="F7" s="318"/>
      <c r="G7" s="318"/>
      <c r="H7" s="318"/>
      <c r="I7" s="318"/>
      <c r="J7" s="318"/>
      <c r="K7" s="318"/>
      <c r="L7" s="318"/>
      <c r="M7" s="318"/>
      <c r="N7" s="318"/>
      <c r="O7" s="318"/>
      <c r="P7" s="318"/>
      <c r="Q7" s="318"/>
      <c r="R7" s="318"/>
      <c r="S7" s="318"/>
      <c r="T7" s="318"/>
      <c r="U7" s="318"/>
    </row>
    <row r="8" s="319" customFormat="1" ht="12.75">
      <c r="A8" s="34"/>
    </row>
    <row r="9" ht="12.75">
      <c r="A9" s="320" t="s">
        <v>153</v>
      </c>
    </row>
    <row r="10" ht="12.75">
      <c r="A10" s="320" t="s">
        <v>154</v>
      </c>
    </row>
    <row r="11" ht="12.75">
      <c r="A11" s="320" t="s">
        <v>155</v>
      </c>
    </row>
    <row r="12" ht="12.75">
      <c r="A12" s="320" t="s">
        <v>156</v>
      </c>
    </row>
    <row r="13" ht="12.75">
      <c r="A13" s="320" t="s">
        <v>157</v>
      </c>
    </row>
    <row r="14" ht="12.75">
      <c r="A14" s="320" t="s">
        <v>158</v>
      </c>
    </row>
    <row r="15" ht="12.75">
      <c r="A15" s="320" t="s">
        <v>159</v>
      </c>
    </row>
    <row r="16" ht="12.75">
      <c r="A16" s="320" t="s">
        <v>160</v>
      </c>
    </row>
    <row r="17" ht="12.75">
      <c r="A17" s="320" t="s">
        <v>162</v>
      </c>
    </row>
    <row r="18" ht="12.75">
      <c r="A18" s="320" t="s">
        <v>163</v>
      </c>
    </row>
    <row r="19" ht="12.75">
      <c r="A19" s="320" t="s">
        <v>164</v>
      </c>
    </row>
    <row r="20" ht="12.75">
      <c r="A20" s="320" t="s">
        <v>165</v>
      </c>
    </row>
    <row r="21" ht="12.75">
      <c r="A21" s="320" t="s">
        <v>166</v>
      </c>
    </row>
    <row r="22" ht="12.75">
      <c r="A22" s="320" t="s">
        <v>24</v>
      </c>
    </row>
  </sheetData>
  <sheetProtection/>
  <hyperlinks>
    <hyperlink ref="A9" location="'C1 Parte 1'!Títulos_a_imprimir" display="Cuadro 1 Parte 1. Variables principales, remuneración promedio y productividad de los servicios investigados"/>
    <hyperlink ref="A10" location="'C1 Parte 2 '!Títulos_a_imprimir" display="Cuadro 1 Parte 2. Variables principales, gastos de personal"/>
    <hyperlink ref="A11" location="'C1 Parte 3'!Títulos_a_imprimir" display="Cuadro 1 Parte 3. Variables principales: producción bruta, consumo intermedio, valor agregado, inversión neta"/>
    <hyperlink ref="A12" location="'C1-1 Parte 1'!Títulos_a_imprimir" display="Cuadro 1-1 Parte 1. Variables principales: personal ocupado"/>
    <hyperlink ref="A13" location="'C1-1 Parte 2'!Títulos_a_imprimir" display="Cuadro 1-1 Parte 2. Variables principales: personal ocupado (Conclusión)"/>
    <hyperlink ref="A14" location="'C1-2'!Títulos_a_imprimir" display="Cuadro 1-2. Variables principales: remuneraciones del personal"/>
    <hyperlink ref="A15" location="'C1-3'!Títulos_a_imprimir" display="Cuadro 1-3. Variables principales: componentes del consumo intermedio"/>
    <hyperlink ref="A16" location="'C1-4'!Títulos_a_imprimir" display="Cuadro 1-4. Variables principales: Otros costos y gastos no componentes del consumo intermedio"/>
    <hyperlink ref="A22" location="Notas!A1" display="Notas"/>
    <hyperlink ref="A17:A21" location="'C1-4'!Títulos_a_imprimir" display="Cuadro 1-4. Variables principales: Otros costos y gastos no componentes del consumo intermedio"/>
    <hyperlink ref="A17" location="'C2'!A1" display="Cuadro 2. Inversión neta en activos fijos de los servicios investigados"/>
    <hyperlink ref="A18" location="'C2-1'!A1" display="Cuadro 2-1. Adquisiciones y traslados recibidos por clase de activos fijos de los servicios investigados"/>
    <hyperlink ref="A19" location="'C2-2'!A1" display="Cuadro 2-2. Ventas, retiros, traslados enviados por clase de activos fijos de los servicios investigados"/>
    <hyperlink ref="A20" location="'C2-3'!A1" display="Cuadro 2-3. Valor de la depreciación  por clase de activos fijos de los servicios investigados"/>
    <hyperlink ref="A21" location="'C2-4'!A1" display="Cuadro 2-4.  Valor de la inversión bruta por clase de activos fijos de los servicios investigados"/>
  </hyperlinks>
  <printOptions/>
  <pageMargins left="0.75" right="0.75" top="1" bottom="1" header="0" footer="0"/>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S119"/>
  <sheetViews>
    <sheetView showGridLines="0" zoomScale="85" zoomScaleNormal="85" zoomScalePageLayoutView="0" workbookViewId="0" topLeftCell="A1">
      <pane xSplit="4" ySplit="13" topLeftCell="E14" activePane="bottomRight" state="frozen"/>
      <selection pane="topLeft" activeCell="A1" sqref="A1"/>
      <selection pane="topRight" activeCell="E1" sqref="E1"/>
      <selection pane="bottomLeft" activeCell="A14" sqref="A14"/>
      <selection pane="bottomRight" activeCell="O16" sqref="O16:O104"/>
    </sheetView>
  </sheetViews>
  <sheetFormatPr defaultColWidth="11.421875" defaultRowHeight="12.75"/>
  <cols>
    <col min="1" max="1" width="3.140625" style="1" bestFit="1" customWidth="1"/>
    <col min="2" max="2" width="31.7109375" style="1" customWidth="1"/>
    <col min="3" max="3" width="13.140625" style="1" bestFit="1" customWidth="1"/>
    <col min="4" max="4" width="7.00390625" style="1" bestFit="1" customWidth="1"/>
    <col min="5" max="5" width="3.140625" style="1" customWidth="1"/>
    <col min="6" max="6" width="15.421875" style="1" customWidth="1"/>
    <col min="7" max="7" width="6.421875" style="1" bestFit="1" customWidth="1"/>
    <col min="8" max="8" width="2.00390625" style="1" customWidth="1"/>
    <col min="9" max="9" width="12.28125" style="1" customWidth="1"/>
    <col min="10" max="10" width="6.421875" style="1" bestFit="1" customWidth="1"/>
    <col min="11" max="11" width="2.140625" style="1" customWidth="1"/>
    <col min="12" max="12" width="16.140625" style="1" customWidth="1"/>
    <col min="13" max="13" width="6.421875" style="1" bestFit="1" customWidth="1"/>
    <col min="14" max="14" width="1.8515625" style="1" customWidth="1"/>
    <col min="15" max="15" width="15.421875" style="1" customWidth="1"/>
    <col min="16" max="16" width="7.28125" style="1" customWidth="1"/>
    <col min="17" max="16384" width="11.421875" style="1" customWidth="1"/>
  </cols>
  <sheetData>
    <row r="1" spans="2:13" ht="8.25" customHeight="1">
      <c r="B1" s="2"/>
      <c r="C1" s="2"/>
      <c r="D1" s="2"/>
      <c r="E1" s="2"/>
      <c r="F1" s="2"/>
      <c r="G1" s="2"/>
      <c r="H1" s="2"/>
      <c r="I1" s="2"/>
      <c r="J1" s="2"/>
      <c r="K1" s="2"/>
      <c r="L1" s="2"/>
      <c r="M1" s="2"/>
    </row>
    <row r="2" spans="2:13" ht="13.5" customHeight="1">
      <c r="B2" s="2"/>
      <c r="C2" s="2"/>
      <c r="D2" s="2"/>
      <c r="E2" s="2"/>
      <c r="F2" s="2"/>
      <c r="G2" s="2"/>
      <c r="H2" s="2"/>
      <c r="I2" s="2"/>
      <c r="J2" s="2"/>
      <c r="K2" s="2"/>
      <c r="L2" s="2"/>
      <c r="M2" s="2"/>
    </row>
    <row r="3" spans="2:13" ht="15">
      <c r="B3" s="2"/>
      <c r="C3" s="2"/>
      <c r="D3" s="2"/>
      <c r="E3" s="2"/>
      <c r="F3" s="2"/>
      <c r="G3" s="2"/>
      <c r="H3" s="2"/>
      <c r="I3" s="2"/>
      <c r="J3" s="2"/>
      <c r="K3" s="2"/>
      <c r="L3" s="2"/>
      <c r="M3" s="2"/>
    </row>
    <row r="4" spans="2:13" ht="15">
      <c r="B4" s="2"/>
      <c r="C4" s="2"/>
      <c r="D4" s="2"/>
      <c r="E4" s="2"/>
      <c r="F4" s="2"/>
      <c r="G4" s="2"/>
      <c r="H4" s="2"/>
      <c r="I4" s="2"/>
      <c r="J4" s="2"/>
      <c r="K4" s="2"/>
      <c r="L4" s="2"/>
      <c r="M4" s="2"/>
    </row>
    <row r="5" spans="2:13" ht="10.5" customHeight="1">
      <c r="B5" s="2"/>
      <c r="C5" s="2"/>
      <c r="D5" s="2"/>
      <c r="E5" s="2"/>
      <c r="F5" s="2"/>
      <c r="G5" s="2"/>
      <c r="H5" s="2"/>
      <c r="I5" s="2"/>
      <c r="J5" s="2"/>
      <c r="K5" s="2"/>
      <c r="L5" s="2"/>
      <c r="M5" s="2"/>
    </row>
    <row r="6" spans="2:16" ht="15.75" customHeight="1">
      <c r="B6" s="365" t="s">
        <v>104</v>
      </c>
      <c r="C6" s="365"/>
      <c r="D6" s="365"/>
      <c r="E6" s="365"/>
      <c r="F6" s="365"/>
      <c r="G6" s="365"/>
      <c r="H6" s="365"/>
      <c r="I6" s="365"/>
      <c r="J6" s="365"/>
      <c r="K6" s="365"/>
      <c r="L6" s="365"/>
      <c r="M6" s="365"/>
      <c r="N6" s="365"/>
      <c r="O6" s="365"/>
      <c r="P6" s="365"/>
    </row>
    <row r="7" spans="2:16" ht="15.75" customHeight="1">
      <c r="B7" s="365" t="s">
        <v>66</v>
      </c>
      <c r="C7" s="365"/>
      <c r="D7" s="365"/>
      <c r="E7" s="365"/>
      <c r="F7" s="365"/>
      <c r="G7" s="365"/>
      <c r="H7" s="365"/>
      <c r="I7" s="365"/>
      <c r="J7" s="365"/>
      <c r="K7" s="365"/>
      <c r="L7" s="365"/>
      <c r="M7" s="365"/>
      <c r="N7" s="365"/>
      <c r="O7" s="365"/>
      <c r="P7" s="365"/>
    </row>
    <row r="8" spans="2:16" ht="15.75" customHeight="1">
      <c r="B8" s="365" t="str">
        <f>+'C1 Parte 1'!B7:Q7</f>
        <v>Total nacional 2008</v>
      </c>
      <c r="C8" s="365"/>
      <c r="D8" s="365"/>
      <c r="E8" s="365"/>
      <c r="F8" s="365"/>
      <c r="G8" s="365"/>
      <c r="H8" s="365"/>
      <c r="I8" s="365"/>
      <c r="J8" s="365"/>
      <c r="K8" s="365"/>
      <c r="L8" s="365"/>
      <c r="M8" s="365"/>
      <c r="N8" s="365"/>
      <c r="O8" s="365"/>
      <c r="P8" s="365"/>
    </row>
    <row r="9" spans="2:16" ht="15.75" customHeight="1">
      <c r="B9" s="365">
        <f>+'C1 Parte 1'!B8:Q8</f>
        <v>0</v>
      </c>
      <c r="C9" s="365"/>
      <c r="D9" s="365"/>
      <c r="E9" s="365"/>
      <c r="F9" s="365"/>
      <c r="G9" s="365"/>
      <c r="H9" s="365"/>
      <c r="I9" s="365"/>
      <c r="J9" s="365"/>
      <c r="K9" s="365"/>
      <c r="L9" s="365"/>
      <c r="M9" s="365"/>
      <c r="N9" s="365"/>
      <c r="O9" s="365"/>
      <c r="P9" s="365"/>
    </row>
    <row r="10" spans="2:16" ht="13.5" customHeight="1">
      <c r="B10" s="25"/>
      <c r="C10" s="26"/>
      <c r="D10" s="26"/>
      <c r="E10" s="26"/>
      <c r="F10" s="26"/>
      <c r="G10" s="26"/>
      <c r="H10" s="26"/>
      <c r="I10" s="26"/>
      <c r="J10" s="26"/>
      <c r="K10" s="26"/>
      <c r="L10" s="26"/>
      <c r="M10" s="27"/>
      <c r="N10" s="28"/>
      <c r="O10" s="28"/>
      <c r="P10" s="65" t="str">
        <f>+'C1 Parte 1'!Q10</f>
        <v>Valores en miles de pesos</v>
      </c>
    </row>
    <row r="11" spans="1:16" ht="22.5" customHeight="1">
      <c r="A11" s="375" t="s">
        <v>64</v>
      </c>
      <c r="B11" s="352" t="s">
        <v>117</v>
      </c>
      <c r="C11" s="352" t="s">
        <v>19</v>
      </c>
      <c r="D11" s="352"/>
      <c r="E11" s="15"/>
      <c r="F11" s="352" t="s">
        <v>20</v>
      </c>
      <c r="G11" s="352"/>
      <c r="H11" s="14"/>
      <c r="I11" s="352" t="s">
        <v>96</v>
      </c>
      <c r="J11" s="352"/>
      <c r="K11" s="14"/>
      <c r="L11" s="352" t="s">
        <v>21</v>
      </c>
      <c r="M11" s="352"/>
      <c r="N11" s="16"/>
      <c r="O11" s="352" t="s">
        <v>89</v>
      </c>
      <c r="P11" s="352"/>
    </row>
    <row r="12" spans="1:16" ht="15.75" customHeight="1">
      <c r="A12" s="376"/>
      <c r="B12" s="353"/>
      <c r="C12" s="354"/>
      <c r="D12" s="354"/>
      <c r="E12" s="18"/>
      <c r="F12" s="354"/>
      <c r="G12" s="354"/>
      <c r="H12" s="19"/>
      <c r="I12" s="354"/>
      <c r="J12" s="354"/>
      <c r="K12" s="19"/>
      <c r="L12" s="354"/>
      <c r="M12" s="354"/>
      <c r="N12" s="20"/>
      <c r="O12" s="354"/>
      <c r="P12" s="354"/>
    </row>
    <row r="13" spans="1:16" ht="19.5" customHeight="1">
      <c r="A13" s="377"/>
      <c r="B13" s="354"/>
      <c r="C13" s="21" t="s">
        <v>103</v>
      </c>
      <c r="D13" s="21" t="s">
        <v>88</v>
      </c>
      <c r="E13" s="21"/>
      <c r="F13" s="21" t="s">
        <v>103</v>
      </c>
      <c r="G13" s="21" t="s">
        <v>88</v>
      </c>
      <c r="H13" s="22"/>
      <c r="I13" s="21" t="s">
        <v>103</v>
      </c>
      <c r="J13" s="21" t="s">
        <v>88</v>
      </c>
      <c r="K13" s="22"/>
      <c r="L13" s="21" t="s">
        <v>103</v>
      </c>
      <c r="M13" s="21" t="s">
        <v>88</v>
      </c>
      <c r="N13" s="22"/>
      <c r="O13" s="21" t="s">
        <v>103</v>
      </c>
      <c r="P13" s="21" t="s">
        <v>88</v>
      </c>
    </row>
    <row r="14" spans="1:16" ht="10.5" customHeight="1">
      <c r="A14" s="87"/>
      <c r="B14" s="17"/>
      <c r="C14" s="101">
        <f>+C16+C22+C28+C40++C46+C52+C58+C64+C76+C82+C87+C94+C100+C34+C70</f>
        <v>4485910063</v>
      </c>
      <c r="D14" s="101">
        <f>+D16+D22+D28+D40++D46+D52+D58+D64+D76+D82+D87+D94+D100+D34+D70</f>
        <v>1500</v>
      </c>
      <c r="E14" s="17"/>
      <c r="F14" s="101">
        <f>+F16+F22+F28+F40++F46+F52+F58+F64+F76+F82+F87+F94+F100+F34+F70</f>
        <v>15468558025</v>
      </c>
      <c r="G14" s="101">
        <f>+G16+G22+G28+G40++G46+G52+G58+G64+G76+G82+G87+G94+G100+G34+G70</f>
        <v>1500</v>
      </c>
      <c r="H14" s="17"/>
      <c r="I14" s="101">
        <f>+I16+I22+I28+I40++I46+I52+I58+I64+I76+I82+I87+I94+I100+I34+I70</f>
        <v>278721245</v>
      </c>
      <c r="J14" s="101">
        <f>+J16+J22+J28+J40++J46+J52+J58+J64+J76+J82+J87+J94+J100+J34+J70</f>
        <v>1500</v>
      </c>
      <c r="K14" s="23"/>
      <c r="L14" s="101">
        <f>+L16+L22+L28+L40++L46+L52+L58+L64+L76+L82+L87+L94+L100+L34+L70</f>
        <v>7702028006</v>
      </c>
      <c r="M14" s="101">
        <f>+M16+M22+M28+M40++M46+M52+M58+M64+M76+M82+M87+M94+M100+M34+M70</f>
        <v>1500</v>
      </c>
      <c r="N14" s="23"/>
      <c r="O14" s="101">
        <f>+O16+O22+O28+O40++O46+O52+O58+O64+O76+O82+O87+O94+O100+O34+O70</f>
        <v>3559341201</v>
      </c>
      <c r="P14" s="101">
        <f>+P16+P22+P28+P40++P46+P52+P58+P64+P76+P82+P87+P94+P100+P34+P70</f>
        <v>1500</v>
      </c>
    </row>
    <row r="15" spans="2:16" ht="9.75" customHeight="1">
      <c r="B15" s="3"/>
      <c r="C15" s="9"/>
      <c r="D15" s="11"/>
      <c r="E15" s="4"/>
      <c r="F15" s="5"/>
      <c r="G15" s="11"/>
      <c r="H15" s="7"/>
      <c r="I15" s="5"/>
      <c r="J15" s="11"/>
      <c r="K15" s="7"/>
      <c r="L15" s="5"/>
      <c r="M15" s="11"/>
      <c r="N15" s="7"/>
      <c r="O15" s="5"/>
      <c r="P15" s="11"/>
    </row>
    <row r="16" spans="1:16" ht="36">
      <c r="A16" s="44" t="s">
        <v>139</v>
      </c>
      <c r="B16" s="68" t="s">
        <v>12</v>
      </c>
      <c r="C16" s="116">
        <f>SUM(C18:C20)</f>
        <v>-96323150</v>
      </c>
      <c r="D16" s="51">
        <f>SUM(D18:D20)</f>
        <v>100</v>
      </c>
      <c r="E16" s="52"/>
      <c r="F16" s="53">
        <v>174076934</v>
      </c>
      <c r="G16" s="51">
        <f>SUM(G18:G20)</f>
        <v>100</v>
      </c>
      <c r="H16" s="54"/>
      <c r="I16" s="50">
        <v>32187356</v>
      </c>
      <c r="J16" s="51">
        <f>SUM(J18:J20)</f>
        <v>100</v>
      </c>
      <c r="K16" s="54"/>
      <c r="L16" s="50">
        <v>245769916</v>
      </c>
      <c r="M16" s="51">
        <f>SUM(M18:M20)</f>
        <v>100</v>
      </c>
      <c r="N16" s="54"/>
      <c r="O16" s="50">
        <v>56817524</v>
      </c>
      <c r="P16" s="51">
        <f>SUM(P18:P20)</f>
        <v>100</v>
      </c>
    </row>
    <row r="17" spans="1:16" ht="10.5" customHeight="1">
      <c r="A17" s="44"/>
      <c r="B17" s="39"/>
      <c r="C17" s="111"/>
      <c r="D17" s="11"/>
      <c r="E17" s="40"/>
      <c r="F17" s="41"/>
      <c r="G17" s="11"/>
      <c r="H17" s="43"/>
      <c r="I17" s="41"/>
      <c r="J17" s="11"/>
      <c r="K17" s="43"/>
      <c r="L17" s="41"/>
      <c r="M17" s="11"/>
      <c r="N17" s="43"/>
      <c r="O17" s="41"/>
      <c r="P17" s="11"/>
    </row>
    <row r="18" spans="1:16" ht="15">
      <c r="A18" s="44"/>
      <c r="B18" s="67" t="s">
        <v>120</v>
      </c>
      <c r="C18" s="112">
        <f>+F18+I18-L18-O18</f>
        <v>-118682517</v>
      </c>
      <c r="D18" s="10">
        <f>+C18/C$16*100</f>
        <v>123.21286938809621</v>
      </c>
      <c r="E18" s="6"/>
      <c r="F18" s="13">
        <v>133794671</v>
      </c>
      <c r="G18" s="10">
        <f>+F18/F$16*100</f>
        <v>76.85950569418921</v>
      </c>
      <c r="H18" s="12"/>
      <c r="I18" s="13">
        <v>19267230</v>
      </c>
      <c r="J18" s="10">
        <f>+I18/I$16*100</f>
        <v>59.85962313897419</v>
      </c>
      <c r="K18" s="12"/>
      <c r="L18" s="13">
        <v>232098677</v>
      </c>
      <c r="M18" s="10">
        <f>+L18/L$16*100</f>
        <v>94.437383052204</v>
      </c>
      <c r="N18" s="12"/>
      <c r="O18" s="13">
        <v>39645741</v>
      </c>
      <c r="P18" s="10">
        <f>+O18/O$16*100</f>
        <v>69.77731201380757</v>
      </c>
    </row>
    <row r="19" spans="1:16" ht="15">
      <c r="A19" s="44"/>
      <c r="B19" s="39" t="s">
        <v>121</v>
      </c>
      <c r="C19" s="111">
        <f>+F19+I19-L19-O19</f>
        <v>3368631</v>
      </c>
      <c r="D19" s="30">
        <f>+C19/C$16*100</f>
        <v>-3.4972184775933925</v>
      </c>
      <c r="E19" s="40"/>
      <c r="F19" s="41">
        <v>13098871</v>
      </c>
      <c r="G19" s="30">
        <f>+F19/F$16*100</f>
        <v>7.524759713426478</v>
      </c>
      <c r="H19" s="43"/>
      <c r="I19" s="41">
        <v>556307</v>
      </c>
      <c r="J19" s="30">
        <f>+I19/I$16*100</f>
        <v>1.7283401594091794</v>
      </c>
      <c r="K19" s="43"/>
      <c r="L19" s="41">
        <v>2509303</v>
      </c>
      <c r="M19" s="30">
        <f>+L19/L$16*100</f>
        <v>1.0209968090642956</v>
      </c>
      <c r="N19" s="43"/>
      <c r="O19" s="41">
        <v>7777244</v>
      </c>
      <c r="P19" s="30">
        <f>+O19/O$16*100</f>
        <v>13.688107915438202</v>
      </c>
    </row>
    <row r="20" spans="1:16" ht="15">
      <c r="A20" s="44"/>
      <c r="B20" s="67" t="s">
        <v>128</v>
      </c>
      <c r="C20" s="112">
        <f>+F20+I20-L20-O20</f>
        <v>18990736</v>
      </c>
      <c r="D20" s="10">
        <f>+C20/C$16*100</f>
        <v>-19.715650910502823</v>
      </c>
      <c r="E20" s="6"/>
      <c r="F20" s="13">
        <v>27183392</v>
      </c>
      <c r="G20" s="10">
        <f>+F20/F$16*100</f>
        <v>15.615734592384308</v>
      </c>
      <c r="H20" s="12"/>
      <c r="I20" s="13">
        <v>12363819</v>
      </c>
      <c r="J20" s="10">
        <f>+I20/I$16*100</f>
        <v>38.41203670161662</v>
      </c>
      <c r="K20" s="12"/>
      <c r="L20" s="13">
        <v>11161936</v>
      </c>
      <c r="M20" s="10">
        <f>+L20/L$16*100</f>
        <v>4.541620138731707</v>
      </c>
      <c r="N20" s="12"/>
      <c r="O20" s="13">
        <v>9394539</v>
      </c>
      <c r="P20" s="10">
        <f>+O20/O$16*100</f>
        <v>16.534580070754227</v>
      </c>
    </row>
    <row r="21" spans="1:16" ht="10.5" customHeight="1">
      <c r="A21" s="44"/>
      <c r="B21" s="39"/>
      <c r="C21" s="111"/>
      <c r="D21" s="30"/>
      <c r="E21" s="40"/>
      <c r="F21" s="41"/>
      <c r="G21" s="30"/>
      <c r="H21" s="43"/>
      <c r="I21" s="41"/>
      <c r="J21" s="30"/>
      <c r="K21" s="43"/>
      <c r="L21" s="41"/>
      <c r="M21" s="30"/>
      <c r="N21" s="43"/>
      <c r="O21" s="41"/>
      <c r="P21" s="30"/>
    </row>
    <row r="22" spans="1:16" ht="15">
      <c r="A22" s="44" t="s">
        <v>140</v>
      </c>
      <c r="B22" s="66" t="s">
        <v>13</v>
      </c>
      <c r="C22" s="116">
        <f>SUM(C24:C26)</f>
        <v>37295097</v>
      </c>
      <c r="D22" s="51">
        <f>SUM(D24:D26)</f>
        <v>100</v>
      </c>
      <c r="E22" s="52"/>
      <c r="F22" s="53">
        <v>107993239</v>
      </c>
      <c r="G22" s="51">
        <f>SUM(G24:G26)</f>
        <v>100</v>
      </c>
      <c r="H22" s="54"/>
      <c r="I22" s="50">
        <v>4714952</v>
      </c>
      <c r="J22" s="51">
        <f>SUM(J24:J26)</f>
        <v>100.00000000000001</v>
      </c>
      <c r="K22" s="54"/>
      <c r="L22" s="50">
        <v>34943829</v>
      </c>
      <c r="M22" s="51">
        <f>SUM(M24:M26)</f>
        <v>100</v>
      </c>
      <c r="N22" s="54"/>
      <c r="O22" s="50">
        <v>40469265</v>
      </c>
      <c r="P22" s="51">
        <f>SUM(P24:P26)</f>
        <v>100</v>
      </c>
    </row>
    <row r="23" spans="1:16" ht="10.5" customHeight="1">
      <c r="A23" s="44"/>
      <c r="B23" s="39"/>
      <c r="C23" s="111"/>
      <c r="D23" s="11"/>
      <c r="E23" s="40"/>
      <c r="F23" s="41"/>
      <c r="G23" s="11"/>
      <c r="H23" s="43"/>
      <c r="I23" s="41"/>
      <c r="J23" s="11"/>
      <c r="K23" s="43"/>
      <c r="L23" s="41"/>
      <c r="M23" s="11"/>
      <c r="N23" s="43"/>
      <c r="O23" s="41"/>
      <c r="P23" s="11"/>
    </row>
    <row r="24" spans="1:16" ht="15">
      <c r="A24" s="44"/>
      <c r="B24" s="67" t="s">
        <v>120</v>
      </c>
      <c r="C24" s="112">
        <f>+F24+I24-L24-O24</f>
        <v>17156728</v>
      </c>
      <c r="D24" s="10">
        <f>+C24/C$22*100</f>
        <v>46.00263675410202</v>
      </c>
      <c r="E24" s="6"/>
      <c r="F24" s="13">
        <v>65419499</v>
      </c>
      <c r="G24" s="10">
        <f>+F24/F$22*100</f>
        <v>60.577402442758476</v>
      </c>
      <c r="H24" s="12"/>
      <c r="I24" s="13">
        <v>1618842</v>
      </c>
      <c r="J24" s="10">
        <f>+I24/I$22*100</f>
        <v>34.33422015749047</v>
      </c>
      <c r="K24" s="12"/>
      <c r="L24" s="13">
        <v>23497096</v>
      </c>
      <c r="M24" s="10">
        <f>+L24/L$22*100</f>
        <v>67.24247648991185</v>
      </c>
      <c r="N24" s="12"/>
      <c r="O24" s="13">
        <v>26384517</v>
      </c>
      <c r="P24" s="10">
        <f>+O24/O$22*100</f>
        <v>65.19643240370192</v>
      </c>
    </row>
    <row r="25" spans="1:16" ht="15">
      <c r="A25" s="44"/>
      <c r="B25" s="39" t="s">
        <v>121</v>
      </c>
      <c r="C25" s="111">
        <f>+F25+I25-L25-O25</f>
        <v>11848702</v>
      </c>
      <c r="D25" s="30">
        <f>+C25/C$22*100</f>
        <v>31.770133216170482</v>
      </c>
      <c r="E25" s="40"/>
      <c r="F25" s="41">
        <v>20651715</v>
      </c>
      <c r="G25" s="30">
        <f>+F25/F$22*100</f>
        <v>19.123155478279525</v>
      </c>
      <c r="H25" s="43"/>
      <c r="I25" s="41">
        <v>2508537</v>
      </c>
      <c r="J25" s="30">
        <f>+I25/I$22*100</f>
        <v>53.203871428595676</v>
      </c>
      <c r="K25" s="43"/>
      <c r="L25" s="41">
        <v>3763558</v>
      </c>
      <c r="M25" s="30">
        <f>+L25/L$22*100</f>
        <v>10.77030797054324</v>
      </c>
      <c r="N25" s="43"/>
      <c r="O25" s="41">
        <v>7547992</v>
      </c>
      <c r="P25" s="30">
        <f>+O25/O$22*100</f>
        <v>18.651171450729336</v>
      </c>
    </row>
    <row r="26" spans="1:16" ht="15">
      <c r="A26" s="44"/>
      <c r="B26" s="67" t="s">
        <v>128</v>
      </c>
      <c r="C26" s="112">
        <f>+F26+I26-L26-O26</f>
        <v>8289667</v>
      </c>
      <c r="D26" s="10">
        <f>+C26/C$22*100</f>
        <v>22.227230029727497</v>
      </c>
      <c r="E26" s="6"/>
      <c r="F26" s="13">
        <v>21922025</v>
      </c>
      <c r="G26" s="10">
        <f>+F26/F$22*100</f>
        <v>20.299442078962</v>
      </c>
      <c r="H26" s="12"/>
      <c r="I26" s="13">
        <v>587573</v>
      </c>
      <c r="J26" s="10">
        <f>+I26/I$22*100</f>
        <v>12.461908413913864</v>
      </c>
      <c r="K26" s="12"/>
      <c r="L26" s="13">
        <v>7683175</v>
      </c>
      <c r="M26" s="10">
        <f>+L26/L$22*100</f>
        <v>21.98721553954491</v>
      </c>
      <c r="N26" s="12"/>
      <c r="O26" s="13">
        <v>6536756</v>
      </c>
      <c r="P26" s="10">
        <f>+O26/O$22*100</f>
        <v>16.152396145568744</v>
      </c>
    </row>
    <row r="27" spans="1:16" ht="10.5" customHeight="1">
      <c r="A27" s="44"/>
      <c r="B27" s="39"/>
      <c r="C27" s="111"/>
      <c r="D27" s="30"/>
      <c r="E27" s="40"/>
      <c r="F27" s="41"/>
      <c r="G27" s="30"/>
      <c r="H27" s="43"/>
      <c r="I27" s="41"/>
      <c r="J27" s="30"/>
      <c r="K27" s="43"/>
      <c r="L27" s="41"/>
      <c r="M27" s="30"/>
      <c r="N27" s="43"/>
      <c r="O27" s="41"/>
      <c r="P27" s="30"/>
    </row>
    <row r="28" spans="1:16" ht="26.25">
      <c r="A28" s="44" t="s">
        <v>141</v>
      </c>
      <c r="B28" s="68" t="s">
        <v>142</v>
      </c>
      <c r="C28" s="116">
        <f>SUM(C30:C32)</f>
        <v>102057783</v>
      </c>
      <c r="D28" s="51">
        <f>SUM(D30:D32)</f>
        <v>100</v>
      </c>
      <c r="E28" s="52"/>
      <c r="F28" s="50">
        <v>324331902</v>
      </c>
      <c r="G28" s="51">
        <f>SUM(G30:G32)</f>
        <v>100</v>
      </c>
      <c r="H28" s="54"/>
      <c r="I28" s="50">
        <v>4041360</v>
      </c>
      <c r="J28" s="51">
        <f>SUM(J30:J32)</f>
        <v>100</v>
      </c>
      <c r="K28" s="54"/>
      <c r="L28" s="50">
        <v>116698034</v>
      </c>
      <c r="M28" s="51">
        <f>SUM(M30:M32)</f>
        <v>100</v>
      </c>
      <c r="N28" s="54"/>
      <c r="O28" s="50">
        <v>109617445</v>
      </c>
      <c r="P28" s="51">
        <f>SUM(P30:P32)</f>
        <v>100.00000000000001</v>
      </c>
    </row>
    <row r="29" spans="1:16" ht="9" customHeight="1">
      <c r="A29" s="44"/>
      <c r="B29" s="39"/>
      <c r="C29" s="111"/>
      <c r="D29" s="30"/>
      <c r="E29" s="40"/>
      <c r="F29" s="41"/>
      <c r="G29" s="30"/>
      <c r="H29" s="43"/>
      <c r="I29" s="41"/>
      <c r="J29" s="30"/>
      <c r="K29" s="43"/>
      <c r="L29" s="41"/>
      <c r="M29" s="30"/>
      <c r="N29" s="43"/>
      <c r="O29" s="41"/>
      <c r="P29" s="30"/>
    </row>
    <row r="30" spans="1:16" ht="15">
      <c r="A30" s="44"/>
      <c r="B30" s="67" t="s">
        <v>120</v>
      </c>
      <c r="C30" s="112">
        <f>+F30+I30-L30-O30</f>
        <v>86002668</v>
      </c>
      <c r="D30" s="10">
        <f>+C30/C$28*100</f>
        <v>84.26860301286379</v>
      </c>
      <c r="E30" s="6"/>
      <c r="F30" s="13">
        <v>260859605</v>
      </c>
      <c r="G30" s="10">
        <f>+F30/F$28*100</f>
        <v>80.42983233884898</v>
      </c>
      <c r="H30" s="12"/>
      <c r="I30" s="13">
        <v>3330001</v>
      </c>
      <c r="J30" s="10">
        <f>+I30/I$28*100</f>
        <v>82.39802937624958</v>
      </c>
      <c r="K30" s="12"/>
      <c r="L30" s="13">
        <v>83003384</v>
      </c>
      <c r="M30" s="10">
        <f>+L30/L$28*100</f>
        <v>71.12663440414086</v>
      </c>
      <c r="N30" s="12"/>
      <c r="O30" s="13">
        <v>95183554</v>
      </c>
      <c r="P30" s="10">
        <f>+O30/O$28*100</f>
        <v>86.83248729251079</v>
      </c>
    </row>
    <row r="31" spans="1:16" ht="15">
      <c r="A31" s="44"/>
      <c r="B31" s="39" t="s">
        <v>121</v>
      </c>
      <c r="C31" s="111">
        <f>+F31+I31-L31-O31</f>
        <v>3422621</v>
      </c>
      <c r="D31" s="30">
        <f>+C31/C$28*100</f>
        <v>3.3536109637027876</v>
      </c>
      <c r="E31" s="40"/>
      <c r="F31" s="41">
        <v>19725087</v>
      </c>
      <c r="G31" s="30">
        <f>+F31/F$28*100</f>
        <v>6.081759727724841</v>
      </c>
      <c r="H31" s="43"/>
      <c r="I31" s="41">
        <v>697197</v>
      </c>
      <c r="J31" s="30">
        <f>+I31/I$28*100</f>
        <v>17.251544034681395</v>
      </c>
      <c r="K31" s="43"/>
      <c r="L31" s="41">
        <v>8349270</v>
      </c>
      <c r="M31" s="30">
        <f>+L31/L$28*100</f>
        <v>7.154593538396714</v>
      </c>
      <c r="N31" s="43"/>
      <c r="O31" s="41">
        <v>8650393</v>
      </c>
      <c r="P31" s="30">
        <f>+O31/O$28*100</f>
        <v>7.8914382651411</v>
      </c>
    </row>
    <row r="32" spans="1:16" ht="15">
      <c r="A32" s="44"/>
      <c r="B32" s="70" t="s">
        <v>132</v>
      </c>
      <c r="C32" s="111">
        <f>+F32+I32-L32-O32</f>
        <v>12632494</v>
      </c>
      <c r="D32" s="30">
        <f>+C32/C$28*100</f>
        <v>12.37778602343341</v>
      </c>
      <c r="E32" s="40"/>
      <c r="F32" s="41">
        <v>43747210</v>
      </c>
      <c r="G32" s="30">
        <f>+F32/F$28*100</f>
        <v>13.488407933426172</v>
      </c>
      <c r="H32" s="43"/>
      <c r="I32" s="41">
        <v>14162</v>
      </c>
      <c r="J32" s="30">
        <f>+I32/I$28*100</f>
        <v>0.3504265890690263</v>
      </c>
      <c r="K32" s="43"/>
      <c r="L32" s="41">
        <v>25345380</v>
      </c>
      <c r="M32" s="30">
        <f>+L32/L$28*100</f>
        <v>21.718772057462424</v>
      </c>
      <c r="N32" s="43"/>
      <c r="O32" s="41">
        <v>5783498</v>
      </c>
      <c r="P32" s="30">
        <f>+O32/O$28*100</f>
        <v>5.276074442348114</v>
      </c>
    </row>
    <row r="33" spans="1:16" ht="10.5" customHeight="1">
      <c r="A33" s="44"/>
      <c r="B33" s="39"/>
      <c r="C33" s="111"/>
      <c r="D33" s="30"/>
      <c r="E33" s="40"/>
      <c r="F33" s="41"/>
      <c r="G33" s="30"/>
      <c r="H33" s="43"/>
      <c r="I33" s="41"/>
      <c r="J33" s="30"/>
      <c r="K33" s="43"/>
      <c r="L33" s="41"/>
      <c r="M33" s="30"/>
      <c r="N33" s="43"/>
      <c r="O33" s="41"/>
      <c r="P33" s="30"/>
    </row>
    <row r="34" spans="1:16" ht="15">
      <c r="A34" s="44" t="s">
        <v>143</v>
      </c>
      <c r="B34" s="68" t="s">
        <v>4</v>
      </c>
      <c r="C34" s="116">
        <f>SUM(C36:C38)</f>
        <v>-8516820</v>
      </c>
      <c r="D34" s="51">
        <f>SUM(D36:D38)</f>
        <v>100</v>
      </c>
      <c r="E34" s="52"/>
      <c r="F34" s="50">
        <v>9123439</v>
      </c>
      <c r="G34" s="51">
        <f>SUM(G36:G38)</f>
        <v>100</v>
      </c>
      <c r="H34" s="54"/>
      <c r="I34" s="50">
        <v>1194635</v>
      </c>
      <c r="J34" s="51">
        <f>SUM(J36:J38)</f>
        <v>100</v>
      </c>
      <c r="K34" s="54"/>
      <c r="L34" s="50">
        <v>12226966</v>
      </c>
      <c r="M34" s="51">
        <f>SUM(M36:M38)</f>
        <v>100.00000000000001</v>
      </c>
      <c r="N34" s="54"/>
      <c r="O34" s="50">
        <v>6607928</v>
      </c>
      <c r="P34" s="51">
        <f>SUM(P36:P38)</f>
        <v>100.00000000000001</v>
      </c>
    </row>
    <row r="35" spans="1:16" ht="9" customHeight="1">
      <c r="A35" s="44"/>
      <c r="B35" s="39"/>
      <c r="C35" s="111"/>
      <c r="D35" s="30"/>
      <c r="E35" s="40"/>
      <c r="F35" s="41"/>
      <c r="G35" s="30"/>
      <c r="H35" s="43"/>
      <c r="I35" s="41"/>
      <c r="J35" s="30"/>
      <c r="K35" s="43"/>
      <c r="L35" s="41"/>
      <c r="M35" s="30"/>
      <c r="N35" s="43"/>
      <c r="O35" s="41"/>
      <c r="P35" s="30"/>
    </row>
    <row r="36" spans="1:16" ht="15">
      <c r="A36" s="44"/>
      <c r="B36" s="67" t="s">
        <v>120</v>
      </c>
      <c r="C36" s="112">
        <f>+F36+I36-L36-O36</f>
        <v>-9513703</v>
      </c>
      <c r="D36" s="10">
        <f>+C36/C$34*100</f>
        <v>111.70487341519488</v>
      </c>
      <c r="E36" s="6"/>
      <c r="F36" s="13">
        <v>5506515</v>
      </c>
      <c r="G36" s="10">
        <f>+F36/F$34*100</f>
        <v>60.355694820779746</v>
      </c>
      <c r="H36" s="12"/>
      <c r="I36" s="13">
        <v>372743</v>
      </c>
      <c r="J36" s="10">
        <f>+I36/I$34*100</f>
        <v>31.201412983882104</v>
      </c>
      <c r="K36" s="12"/>
      <c r="L36" s="13">
        <v>11624499</v>
      </c>
      <c r="M36" s="10">
        <f>+L36/L$34*100</f>
        <v>95.07263698942158</v>
      </c>
      <c r="N36" s="12"/>
      <c r="O36" s="13">
        <v>3768462</v>
      </c>
      <c r="P36" s="10">
        <f>+O36/O$34*100</f>
        <v>57.029404678743475</v>
      </c>
    </row>
    <row r="37" spans="1:16" ht="15">
      <c r="A37" s="44"/>
      <c r="B37" s="39" t="s">
        <v>121</v>
      </c>
      <c r="C37" s="111">
        <f>+F37+I37-L37-O37</f>
        <v>847923</v>
      </c>
      <c r="D37" s="30">
        <f>+C37/C$34*100</f>
        <v>-9.955863808322825</v>
      </c>
      <c r="E37" s="40"/>
      <c r="F37" s="41">
        <v>3201960</v>
      </c>
      <c r="G37" s="30">
        <f>+F37/F$34*100</f>
        <v>35.0959764185413</v>
      </c>
      <c r="H37" s="43"/>
      <c r="I37" s="41">
        <v>821892</v>
      </c>
      <c r="J37" s="30">
        <f>+I37/I$34*100</f>
        <v>68.79858701611789</v>
      </c>
      <c r="K37" s="43"/>
      <c r="L37" s="41">
        <v>552659</v>
      </c>
      <c r="M37" s="30">
        <f>+L37/L$34*100</f>
        <v>4.520001118838476</v>
      </c>
      <c r="N37" s="43"/>
      <c r="O37" s="41">
        <v>2623270</v>
      </c>
      <c r="P37" s="30">
        <f>+O37/O$34*100</f>
        <v>39.69882843759799</v>
      </c>
    </row>
    <row r="38" spans="1:16" ht="15">
      <c r="A38" s="44"/>
      <c r="B38" s="70" t="s">
        <v>132</v>
      </c>
      <c r="C38" s="111">
        <f>+F38+I38-L38-O38</f>
        <v>148960</v>
      </c>
      <c r="D38" s="30">
        <f>+C38/C$34*100</f>
        <v>-1.7490096068720484</v>
      </c>
      <c r="E38" s="40"/>
      <c r="F38" s="41">
        <v>414964</v>
      </c>
      <c r="G38" s="30">
        <f>+F38/F$34*100</f>
        <v>4.54832876067895</v>
      </c>
      <c r="H38" s="43"/>
      <c r="I38" s="41">
        <v>0</v>
      </c>
      <c r="J38" s="30">
        <f>+I38/I$34*100</f>
        <v>0</v>
      </c>
      <c r="K38" s="43"/>
      <c r="L38" s="41">
        <v>49808</v>
      </c>
      <c r="M38" s="30">
        <f>+L38/L$34*100</f>
        <v>0.40736189173994597</v>
      </c>
      <c r="N38" s="43"/>
      <c r="O38" s="41">
        <v>216196</v>
      </c>
      <c r="P38" s="30">
        <f>+O38/O$34*100</f>
        <v>3.2717668836585387</v>
      </c>
    </row>
    <row r="39" spans="1:16" ht="8.25" customHeight="1">
      <c r="A39" s="44"/>
      <c r="B39" s="67"/>
      <c r="C39" s="112"/>
      <c r="D39" s="10"/>
      <c r="E39" s="6"/>
      <c r="F39" s="13"/>
      <c r="G39" s="10"/>
      <c r="H39" s="12"/>
      <c r="I39" s="13"/>
      <c r="J39" s="10"/>
      <c r="K39" s="12"/>
      <c r="L39" s="13"/>
      <c r="M39" s="10"/>
      <c r="N39" s="12"/>
      <c r="O39" s="13"/>
      <c r="P39" s="10"/>
    </row>
    <row r="40" spans="1:16" ht="15">
      <c r="A40" s="44" t="s">
        <v>144</v>
      </c>
      <c r="B40" s="68" t="s">
        <v>0</v>
      </c>
      <c r="C40" s="116">
        <f>SUM(C42:C44)</f>
        <v>28688843</v>
      </c>
      <c r="D40" s="51">
        <f>SUM(D42:D44)</f>
        <v>100.00000000000001</v>
      </c>
      <c r="E40" s="52"/>
      <c r="F40" s="50">
        <v>90985561</v>
      </c>
      <c r="G40" s="51">
        <f>SUM(G42:G44)</f>
        <v>100</v>
      </c>
      <c r="H40" s="54"/>
      <c r="I40" s="50">
        <v>231910</v>
      </c>
      <c r="J40" s="51">
        <f>SUM(J42:J44)</f>
        <v>100.00000000000001</v>
      </c>
      <c r="K40" s="54"/>
      <c r="L40" s="50">
        <v>50116129</v>
      </c>
      <c r="M40" s="51">
        <f>SUM(M42:M44)</f>
        <v>100</v>
      </c>
      <c r="N40" s="54"/>
      <c r="O40" s="50">
        <v>12412499</v>
      </c>
      <c r="P40" s="51">
        <f>SUM(P42:P44)</f>
        <v>100</v>
      </c>
    </row>
    <row r="41" spans="1:16" ht="9" customHeight="1">
      <c r="A41" s="44"/>
      <c r="B41" s="39"/>
      <c r="C41" s="111"/>
      <c r="D41" s="30"/>
      <c r="E41" s="40"/>
      <c r="F41" s="41"/>
      <c r="G41" s="30"/>
      <c r="H41" s="43"/>
      <c r="I41" s="41"/>
      <c r="J41" s="30"/>
      <c r="K41" s="43"/>
      <c r="L41" s="41"/>
      <c r="M41" s="30"/>
      <c r="N41" s="43"/>
      <c r="O41" s="41"/>
      <c r="P41" s="30"/>
    </row>
    <row r="42" spans="1:16" ht="15">
      <c r="A42" s="44"/>
      <c r="B42" s="67" t="s">
        <v>120</v>
      </c>
      <c r="C42" s="112">
        <f>+F42+I42-L42-O42</f>
        <v>31185637</v>
      </c>
      <c r="D42" s="10">
        <f>+C42/C$40*100</f>
        <v>108.70301392077751</v>
      </c>
      <c r="E42" s="6"/>
      <c r="F42" s="13">
        <v>88781407</v>
      </c>
      <c r="G42" s="10">
        <f>+F42/F$40*100</f>
        <v>97.57746836335932</v>
      </c>
      <c r="H42" s="12"/>
      <c r="I42" s="13">
        <v>230556</v>
      </c>
      <c r="J42" s="10">
        <f>+I42/I$40*100</f>
        <v>99.41615281790351</v>
      </c>
      <c r="K42" s="12"/>
      <c r="L42" s="13">
        <v>49145066</v>
      </c>
      <c r="M42" s="10">
        <f>+L42/L$40*100</f>
        <v>98.06237429071986</v>
      </c>
      <c r="N42" s="12"/>
      <c r="O42" s="13">
        <v>8681260</v>
      </c>
      <c r="P42" s="10">
        <f>+O42/O$40*100</f>
        <v>69.93966323783792</v>
      </c>
    </row>
    <row r="43" spans="1:16" ht="15">
      <c r="A43" s="44"/>
      <c r="B43" s="39" t="s">
        <v>121</v>
      </c>
      <c r="C43" s="111">
        <f>+F43+I43-L43-O43</f>
        <v>-2522054</v>
      </c>
      <c r="D43" s="30">
        <f>+C43/C$40*100</f>
        <v>-8.791062086400627</v>
      </c>
      <c r="E43" s="40"/>
      <c r="F43" s="41">
        <v>1914700</v>
      </c>
      <c r="G43" s="30">
        <f>+F43/F$40*100</f>
        <v>2.1043998398822863</v>
      </c>
      <c r="H43" s="43"/>
      <c r="I43" s="41">
        <v>1354</v>
      </c>
      <c r="J43" s="30">
        <f>+I43/I$40*100</f>
        <v>0.583847182096503</v>
      </c>
      <c r="K43" s="43"/>
      <c r="L43" s="41">
        <v>892416</v>
      </c>
      <c r="M43" s="30">
        <f>+L43/L$40*100</f>
        <v>1.7806961906415397</v>
      </c>
      <c r="N43" s="43"/>
      <c r="O43" s="41">
        <v>3545692</v>
      </c>
      <c r="P43" s="30">
        <f>+O43/O$40*100</f>
        <v>28.565496762577787</v>
      </c>
    </row>
    <row r="44" spans="1:16" ht="15">
      <c r="A44" s="44"/>
      <c r="B44" s="70" t="s">
        <v>132</v>
      </c>
      <c r="C44" s="111">
        <f>+F44+I44-L44-O44</f>
        <v>25260</v>
      </c>
      <c r="D44" s="30">
        <f>+C44/C$40*100</f>
        <v>0.0880481656231309</v>
      </c>
      <c r="E44" s="40"/>
      <c r="F44" s="41">
        <v>289454</v>
      </c>
      <c r="G44" s="30">
        <f>+F44/F$40*100</f>
        <v>0.318131796758389</v>
      </c>
      <c r="H44" s="43"/>
      <c r="I44" s="41">
        <v>0</v>
      </c>
      <c r="J44" s="30">
        <f>+I44/I$40*100</f>
        <v>0</v>
      </c>
      <c r="K44" s="43"/>
      <c r="L44" s="41">
        <v>78647</v>
      </c>
      <c r="M44" s="30">
        <f>+L44/L$40*100</f>
        <v>0.15692951863860036</v>
      </c>
      <c r="N44" s="43"/>
      <c r="O44" s="41">
        <v>185547</v>
      </c>
      <c r="P44" s="30">
        <f>+O44/O$40*100</f>
        <v>1.49483999958429</v>
      </c>
    </row>
    <row r="45" spans="1:16" ht="8.25" customHeight="1">
      <c r="A45" s="44"/>
      <c r="B45" s="67"/>
      <c r="C45" s="112"/>
      <c r="D45" s="10"/>
      <c r="E45" s="6"/>
      <c r="F45" s="13"/>
      <c r="G45" s="10"/>
      <c r="H45" s="12"/>
      <c r="I45" s="13"/>
      <c r="J45" s="10"/>
      <c r="K45" s="12"/>
      <c r="L45" s="13"/>
      <c r="M45" s="10"/>
      <c r="N45" s="12"/>
      <c r="O45" s="13"/>
      <c r="P45" s="10"/>
    </row>
    <row r="46" spans="1:16" ht="15">
      <c r="A46" s="44" t="s">
        <v>5</v>
      </c>
      <c r="B46" s="68" t="s">
        <v>1</v>
      </c>
      <c r="C46" s="116">
        <f>SUM(C48:C50)</f>
        <v>650355220</v>
      </c>
      <c r="D46" s="51">
        <f>SUM(D48:D50)</f>
        <v>100.00000000000001</v>
      </c>
      <c r="E46" s="52"/>
      <c r="F46" s="50">
        <v>8929183622</v>
      </c>
      <c r="G46" s="51">
        <f>SUM(G48:G50)</f>
        <v>99.99999999999999</v>
      </c>
      <c r="H46" s="54"/>
      <c r="I46" s="50">
        <v>43586178</v>
      </c>
      <c r="J46" s="51">
        <f>SUM(J48:J50)</f>
        <v>100</v>
      </c>
      <c r="K46" s="54"/>
      <c r="L46" s="50">
        <v>5845983438</v>
      </c>
      <c r="M46" s="51">
        <f>SUM(M48:M50)</f>
        <v>100</v>
      </c>
      <c r="N46" s="54"/>
      <c r="O46" s="50">
        <v>2476431142</v>
      </c>
      <c r="P46" s="51">
        <f>SUM(P48:P50)</f>
        <v>100.00000000000001</v>
      </c>
    </row>
    <row r="47" spans="1:16" ht="9" customHeight="1">
      <c r="A47" s="44"/>
      <c r="B47" s="39"/>
      <c r="C47" s="111"/>
      <c r="D47" s="30"/>
      <c r="E47" s="40"/>
      <c r="F47" s="41"/>
      <c r="G47" s="30"/>
      <c r="H47" s="43"/>
      <c r="I47" s="41"/>
      <c r="J47" s="30"/>
      <c r="K47" s="43"/>
      <c r="L47" s="41"/>
      <c r="M47" s="30"/>
      <c r="N47" s="43"/>
      <c r="O47" s="41"/>
      <c r="P47" s="30"/>
    </row>
    <row r="48" spans="1:16" ht="15">
      <c r="A48" s="44"/>
      <c r="B48" s="67" t="s">
        <v>120</v>
      </c>
      <c r="C48" s="112">
        <f>+F48+I48-L48-O48</f>
        <v>715337000</v>
      </c>
      <c r="D48" s="10">
        <f>+C48/C$46*100</f>
        <v>109.99173651593048</v>
      </c>
      <c r="E48" s="6"/>
      <c r="F48" s="13">
        <v>6763266621</v>
      </c>
      <c r="G48" s="10">
        <f>+F48/F$46*100</f>
        <v>75.74339275918184</v>
      </c>
      <c r="H48" s="12"/>
      <c r="I48" s="13">
        <v>30357195</v>
      </c>
      <c r="J48" s="10">
        <f>+I48/I$46*100</f>
        <v>69.64867394429491</v>
      </c>
      <c r="K48" s="12"/>
      <c r="L48" s="13">
        <v>4470966640</v>
      </c>
      <c r="M48" s="10">
        <f>+L48/L$46*100</f>
        <v>76.47929022408564</v>
      </c>
      <c r="N48" s="12"/>
      <c r="O48" s="13">
        <v>1607320176</v>
      </c>
      <c r="P48" s="10">
        <f>+O48/O$46*100</f>
        <v>64.90469889269387</v>
      </c>
    </row>
    <row r="49" spans="1:16" ht="15">
      <c r="A49" s="44"/>
      <c r="B49" s="39" t="s">
        <v>121</v>
      </c>
      <c r="C49" s="111">
        <f>+F49+I49-L49-O49</f>
        <v>-2134199</v>
      </c>
      <c r="D49" s="30">
        <f>+C49/C$46*100</f>
        <v>-0.32815897133877087</v>
      </c>
      <c r="E49" s="40"/>
      <c r="F49" s="41">
        <v>113705822</v>
      </c>
      <c r="G49" s="30">
        <f>+F49/F$46*100</f>
        <v>1.2734178936565719</v>
      </c>
      <c r="H49" s="43"/>
      <c r="I49" s="41">
        <v>47873</v>
      </c>
      <c r="J49" s="30">
        <f>+I49/I$46*100</f>
        <v>0.10983527851421156</v>
      </c>
      <c r="K49" s="43"/>
      <c r="L49" s="41">
        <v>85788758</v>
      </c>
      <c r="M49" s="30">
        <f>+L49/L$46*100</f>
        <v>1.4674820568658615</v>
      </c>
      <c r="N49" s="43"/>
      <c r="O49" s="41">
        <v>30099136</v>
      </c>
      <c r="P49" s="30">
        <f>+O49/O$46*100</f>
        <v>1.2154239013361592</v>
      </c>
    </row>
    <row r="50" spans="1:16" ht="15">
      <c r="A50" s="44"/>
      <c r="B50" s="70" t="s">
        <v>132</v>
      </c>
      <c r="C50" s="111">
        <f>+F50+I50-L50-O50</f>
        <v>-62847581</v>
      </c>
      <c r="D50" s="30">
        <f>+C50/C$46*100</f>
        <v>-9.663577544591707</v>
      </c>
      <c r="E50" s="40"/>
      <c r="F50" s="41">
        <v>2052211179</v>
      </c>
      <c r="G50" s="30">
        <f>+F50/F$46*100</f>
        <v>22.983189347161574</v>
      </c>
      <c r="H50" s="43"/>
      <c r="I50" s="41">
        <v>13181110</v>
      </c>
      <c r="J50" s="30">
        <f>+I50/I$46*100</f>
        <v>30.241490777190876</v>
      </c>
      <c r="K50" s="43"/>
      <c r="L50" s="41">
        <v>1289228040</v>
      </c>
      <c r="M50" s="30">
        <f>+L50/L$46*100</f>
        <v>22.05322771904849</v>
      </c>
      <c r="N50" s="43"/>
      <c r="O50" s="41">
        <v>839011830</v>
      </c>
      <c r="P50" s="30">
        <f>+O50/O$46*100</f>
        <v>33.879877205969976</v>
      </c>
    </row>
    <row r="51" spans="1:16" ht="8.25" customHeight="1">
      <c r="A51" s="44"/>
      <c r="B51" s="67"/>
      <c r="C51" s="112"/>
      <c r="D51" s="10"/>
      <c r="E51" s="6"/>
      <c r="F51" s="13"/>
      <c r="G51" s="10"/>
      <c r="H51" s="12"/>
      <c r="I51" s="13"/>
      <c r="J51" s="10"/>
      <c r="K51" s="12"/>
      <c r="L51" s="13"/>
      <c r="M51" s="10"/>
      <c r="N51" s="12"/>
      <c r="O51" s="13"/>
      <c r="P51" s="10"/>
    </row>
    <row r="52" spans="1:16" ht="30" customHeight="1">
      <c r="A52" s="44" t="s">
        <v>145</v>
      </c>
      <c r="B52" s="76" t="s">
        <v>146</v>
      </c>
      <c r="C52" s="113">
        <f>SUM(C54:C56)</f>
        <v>53041315</v>
      </c>
      <c r="D52" s="57">
        <f>SUM(D54:D56)</f>
        <v>100</v>
      </c>
      <c r="E52" s="58"/>
      <c r="F52" s="56">
        <v>357219891</v>
      </c>
      <c r="G52" s="57">
        <f>SUM(G54:G56)</f>
        <v>100</v>
      </c>
      <c r="H52" s="60"/>
      <c r="I52" s="56">
        <v>16700541</v>
      </c>
      <c r="J52" s="57">
        <f>SUM(J54:J56)</f>
        <v>100</v>
      </c>
      <c r="K52" s="60"/>
      <c r="L52" s="56">
        <v>225374141</v>
      </c>
      <c r="M52" s="57">
        <f>SUM(M54:M56)</f>
        <v>99.99999999999999</v>
      </c>
      <c r="N52" s="60"/>
      <c r="O52" s="56">
        <v>95504976</v>
      </c>
      <c r="P52" s="57">
        <f>SUM(P54:P56)</f>
        <v>100</v>
      </c>
    </row>
    <row r="53" spans="1:16" ht="9.75" customHeight="1">
      <c r="A53" s="44"/>
      <c r="B53" s="67"/>
      <c r="C53" s="112"/>
      <c r="D53" s="10"/>
      <c r="E53" s="6"/>
      <c r="F53" s="13"/>
      <c r="G53" s="10"/>
      <c r="H53" s="12"/>
      <c r="I53" s="13"/>
      <c r="J53" s="10"/>
      <c r="K53" s="12"/>
      <c r="L53" s="13"/>
      <c r="M53" s="10"/>
      <c r="N53" s="12"/>
      <c r="O53" s="13"/>
      <c r="P53" s="10"/>
    </row>
    <row r="54" spans="1:16" ht="15">
      <c r="A54" s="44"/>
      <c r="B54" s="39" t="s">
        <v>120</v>
      </c>
      <c r="C54" s="111">
        <f>+F54+I54-L54-O54</f>
        <v>46952579</v>
      </c>
      <c r="D54" s="30">
        <f>+C54/C$52*100</f>
        <v>88.52076725473341</v>
      </c>
      <c r="E54" s="40"/>
      <c r="F54" s="41">
        <v>325693022</v>
      </c>
      <c r="G54" s="30">
        <f>+F54/F$52*100</f>
        <v>91.1743803202717</v>
      </c>
      <c r="H54" s="43"/>
      <c r="I54" s="41">
        <v>305704</v>
      </c>
      <c r="J54" s="30">
        <f>+I54/I$52*100</f>
        <v>1.8305035747045557</v>
      </c>
      <c r="K54" s="43"/>
      <c r="L54" s="41">
        <v>202370292</v>
      </c>
      <c r="M54" s="30">
        <f>+L54/L$52*100</f>
        <v>89.79303974363233</v>
      </c>
      <c r="N54" s="43"/>
      <c r="O54" s="41">
        <v>76675855</v>
      </c>
      <c r="P54" s="30">
        <f>+O54/O$52*100</f>
        <v>80.28467019351955</v>
      </c>
    </row>
    <row r="55" spans="1:16" ht="15">
      <c r="A55" s="44"/>
      <c r="B55" s="67" t="s">
        <v>121</v>
      </c>
      <c r="C55" s="112">
        <f>+F55+I55-L55-O55</f>
        <v>5006133</v>
      </c>
      <c r="D55" s="10">
        <f>+C55/C$52*100</f>
        <v>9.438176636457825</v>
      </c>
      <c r="E55" s="6"/>
      <c r="F55" s="13">
        <v>22890643</v>
      </c>
      <c r="G55" s="10">
        <f>+F55/F$52*100</f>
        <v>6.407997868181423</v>
      </c>
      <c r="H55" s="12"/>
      <c r="I55" s="13">
        <v>10286364</v>
      </c>
      <c r="J55" s="10">
        <f>+I55/I$52*100</f>
        <v>61.59299869387465</v>
      </c>
      <c r="K55" s="12"/>
      <c r="L55" s="13">
        <v>16298425</v>
      </c>
      <c r="M55" s="10">
        <f>+L55/L$52*100</f>
        <v>7.231719188227544</v>
      </c>
      <c r="N55" s="12"/>
      <c r="O55" s="13">
        <v>11872449</v>
      </c>
      <c r="P55" s="10">
        <f>+O55/O$52*100</f>
        <v>12.431236043659128</v>
      </c>
    </row>
    <row r="56" spans="1:16" ht="15">
      <c r="A56" s="44"/>
      <c r="B56" s="67" t="s">
        <v>128</v>
      </c>
      <c r="C56" s="112">
        <f>+F56+I56-L56-O56</f>
        <v>1082603</v>
      </c>
      <c r="D56" s="10">
        <f>+C56/C$52*100</f>
        <v>2.0410561088087653</v>
      </c>
      <c r="E56" s="6"/>
      <c r="F56" s="13">
        <v>8636226</v>
      </c>
      <c r="G56" s="10">
        <f>+F56/F$52*100</f>
        <v>2.4176218115468826</v>
      </c>
      <c r="H56" s="12"/>
      <c r="I56" s="13">
        <v>6108473</v>
      </c>
      <c r="J56" s="10">
        <f>+I56/I$52*100</f>
        <v>36.5764977314208</v>
      </c>
      <c r="K56" s="12"/>
      <c r="L56" s="13">
        <v>6705424</v>
      </c>
      <c r="M56" s="10">
        <f>+L56/L$52*100</f>
        <v>2.975241068140111</v>
      </c>
      <c r="N56" s="12"/>
      <c r="O56" s="13">
        <v>6956672</v>
      </c>
      <c r="P56" s="10">
        <f>+O56/O$52*100</f>
        <v>7.284093762821321</v>
      </c>
    </row>
    <row r="57" spans="1:16" ht="7.5" customHeight="1">
      <c r="A57" s="44"/>
      <c r="B57" s="39"/>
      <c r="C57" s="111"/>
      <c r="D57" s="30"/>
      <c r="E57" s="40"/>
      <c r="F57" s="42"/>
      <c r="G57" s="30"/>
      <c r="H57" s="43"/>
      <c r="I57" s="42"/>
      <c r="J57" s="30"/>
      <c r="K57" s="43"/>
      <c r="L57" s="42"/>
      <c r="M57" s="30"/>
      <c r="N57" s="43"/>
      <c r="O57" s="42"/>
      <c r="P57" s="30"/>
    </row>
    <row r="58" spans="1:16" ht="30" customHeight="1">
      <c r="A58" s="44" t="s">
        <v>147</v>
      </c>
      <c r="B58" s="76" t="s">
        <v>2</v>
      </c>
      <c r="C58" s="113">
        <f>SUM(C60:C62)</f>
        <v>-25210948</v>
      </c>
      <c r="D58" s="57">
        <f>SUM(D60:D62)</f>
        <v>100</v>
      </c>
      <c r="E58" s="58"/>
      <c r="F58" s="56">
        <v>74310941</v>
      </c>
      <c r="G58" s="57">
        <f>SUM(G60:G62)</f>
        <v>100</v>
      </c>
      <c r="H58" s="60"/>
      <c r="I58" s="56">
        <v>3824503</v>
      </c>
      <c r="J58" s="57">
        <f>SUM(J60:J62)</f>
        <v>100</v>
      </c>
      <c r="K58" s="60"/>
      <c r="L58" s="56">
        <v>46834933</v>
      </c>
      <c r="M58" s="57">
        <f>SUM(M60:M62)</f>
        <v>100</v>
      </c>
      <c r="N58" s="60"/>
      <c r="O58" s="56">
        <v>56511459</v>
      </c>
      <c r="P58" s="57">
        <f>SUM(P60:P62)</f>
        <v>100</v>
      </c>
    </row>
    <row r="59" spans="1:16" ht="9.75" customHeight="1">
      <c r="A59" s="44"/>
      <c r="B59" s="67"/>
      <c r="C59" s="112"/>
      <c r="D59" s="10"/>
      <c r="E59" s="6"/>
      <c r="F59" s="13"/>
      <c r="G59" s="10"/>
      <c r="H59" s="12"/>
      <c r="I59" s="13"/>
      <c r="J59" s="10"/>
      <c r="K59" s="12"/>
      <c r="L59" s="13"/>
      <c r="M59" s="10"/>
      <c r="N59" s="12"/>
      <c r="O59" s="13"/>
      <c r="P59" s="10"/>
    </row>
    <row r="60" spans="1:16" ht="15">
      <c r="A60" s="44"/>
      <c r="B60" s="39" t="s">
        <v>120</v>
      </c>
      <c r="C60" s="111">
        <f>+F60+I60-L60-O60</f>
        <v>-9996508</v>
      </c>
      <c r="D60" s="30">
        <f>+C60/C$58*100</f>
        <v>39.65145618482891</v>
      </c>
      <c r="E60" s="40"/>
      <c r="F60" s="41">
        <v>29408202</v>
      </c>
      <c r="G60" s="30">
        <f>+F60/F$58*100</f>
        <v>39.57452510256868</v>
      </c>
      <c r="H60" s="43"/>
      <c r="I60" s="41">
        <v>724092</v>
      </c>
      <c r="J60" s="30">
        <f>+I60/I$58*100</f>
        <v>18.93296985255339</v>
      </c>
      <c r="K60" s="43"/>
      <c r="L60" s="41">
        <v>17924148</v>
      </c>
      <c r="M60" s="30">
        <f>+L60/L$58*100</f>
        <v>38.27089493220797</v>
      </c>
      <c r="N60" s="43"/>
      <c r="O60" s="41">
        <v>22204654</v>
      </c>
      <c r="P60" s="30">
        <f>+O60/O$58*100</f>
        <v>39.29230353086442</v>
      </c>
    </row>
    <row r="61" spans="1:16" ht="15">
      <c r="A61" s="44"/>
      <c r="B61" s="67" t="s">
        <v>121</v>
      </c>
      <c r="C61" s="112">
        <f>+F61+I61-L61-O61</f>
        <v>3889701</v>
      </c>
      <c r="D61" s="10">
        <f>+C61/C$58*100</f>
        <v>-15.428618550956513</v>
      </c>
      <c r="E61" s="6"/>
      <c r="F61" s="13">
        <v>13725495</v>
      </c>
      <c r="G61" s="10">
        <f>+F61/F$58*100</f>
        <v>18.470355529477146</v>
      </c>
      <c r="H61" s="12"/>
      <c r="I61" s="13">
        <v>74658</v>
      </c>
      <c r="J61" s="10">
        <f>+I61/I$58*100</f>
        <v>1.9520967822485695</v>
      </c>
      <c r="K61" s="12"/>
      <c r="L61" s="13">
        <v>1632158</v>
      </c>
      <c r="M61" s="10">
        <f>+L61/L$58*100</f>
        <v>3.4849158426254183</v>
      </c>
      <c r="N61" s="12"/>
      <c r="O61" s="13">
        <v>8278294</v>
      </c>
      <c r="P61" s="10">
        <f>+O61/O$58*100</f>
        <v>14.648876787980292</v>
      </c>
    </row>
    <row r="62" spans="1:16" ht="15">
      <c r="A62" s="44"/>
      <c r="B62" s="67" t="s">
        <v>128</v>
      </c>
      <c r="C62" s="112">
        <f>+F62+I62-L62-O62</f>
        <v>-19104141</v>
      </c>
      <c r="D62" s="10">
        <f>+C62/C$58*100</f>
        <v>75.7771623661276</v>
      </c>
      <c r="E62" s="6"/>
      <c r="F62" s="13">
        <v>31177244</v>
      </c>
      <c r="G62" s="10">
        <f>+F62/F$58*100</f>
        <v>41.955119367954175</v>
      </c>
      <c r="H62" s="12"/>
      <c r="I62" s="13">
        <v>3025753</v>
      </c>
      <c r="J62" s="10">
        <f>+I62/I$58*100</f>
        <v>79.11493336519804</v>
      </c>
      <c r="K62" s="12"/>
      <c r="L62" s="13">
        <v>27278627</v>
      </c>
      <c r="M62" s="10">
        <f>+L62/L$58*100</f>
        <v>58.24418922516661</v>
      </c>
      <c r="N62" s="12"/>
      <c r="O62" s="13">
        <v>26028511</v>
      </c>
      <c r="P62" s="10">
        <f>+O62/O$58*100</f>
        <v>46.058819681155285</v>
      </c>
    </row>
    <row r="63" spans="1:16" ht="7.5" customHeight="1">
      <c r="A63" s="44"/>
      <c r="B63" s="39"/>
      <c r="C63" s="111"/>
      <c r="D63" s="30"/>
      <c r="E63" s="40"/>
      <c r="F63" s="42"/>
      <c r="G63" s="30"/>
      <c r="H63" s="43"/>
      <c r="I63" s="42"/>
      <c r="J63" s="30"/>
      <c r="K63" s="43"/>
      <c r="L63" s="42"/>
      <c r="M63" s="30"/>
      <c r="N63" s="43"/>
      <c r="O63" s="42"/>
      <c r="P63" s="30"/>
    </row>
    <row r="64" spans="1:16" ht="30" customHeight="1">
      <c r="A64" s="44" t="s">
        <v>148</v>
      </c>
      <c r="B64" s="76" t="s">
        <v>9</v>
      </c>
      <c r="C64" s="113">
        <f>SUM(C66:C68)</f>
        <v>384424412</v>
      </c>
      <c r="D64" s="57">
        <f>SUM(D66:D68)</f>
        <v>100.00000000000001</v>
      </c>
      <c r="E64" s="58"/>
      <c r="F64" s="56">
        <v>503769116</v>
      </c>
      <c r="G64" s="57">
        <f>SUM(G66:G68)</f>
        <v>100</v>
      </c>
      <c r="H64" s="60"/>
      <c r="I64" s="56">
        <v>6639744</v>
      </c>
      <c r="J64" s="57">
        <f>SUM(J66:J68)</f>
        <v>100.00000000000001</v>
      </c>
      <c r="K64" s="60"/>
      <c r="L64" s="56">
        <v>63368716</v>
      </c>
      <c r="M64" s="57">
        <f>SUM(M66:M68)</f>
        <v>100</v>
      </c>
      <c r="N64" s="60"/>
      <c r="O64" s="56">
        <v>62615732</v>
      </c>
      <c r="P64" s="57">
        <f>SUM(P66:P68)</f>
        <v>100</v>
      </c>
    </row>
    <row r="65" spans="1:16" ht="9.75" customHeight="1">
      <c r="A65" s="44"/>
      <c r="B65" s="67"/>
      <c r="C65" s="112"/>
      <c r="D65" s="10"/>
      <c r="E65" s="6"/>
      <c r="F65" s="13"/>
      <c r="G65" s="10"/>
      <c r="H65" s="12"/>
      <c r="I65" s="13"/>
      <c r="J65" s="10"/>
      <c r="K65" s="12"/>
      <c r="L65" s="13"/>
      <c r="M65" s="10"/>
      <c r="N65" s="12"/>
      <c r="O65" s="13"/>
      <c r="P65" s="10"/>
    </row>
    <row r="66" spans="1:16" ht="15">
      <c r="A66" s="44"/>
      <c r="B66" s="39" t="s">
        <v>120</v>
      </c>
      <c r="C66" s="111">
        <f>+F66+I66-L66-O66</f>
        <v>369567745</v>
      </c>
      <c r="D66" s="30">
        <f>+C66/C$64*100</f>
        <v>96.13534766881558</v>
      </c>
      <c r="E66" s="40"/>
      <c r="F66" s="41">
        <v>425683115</v>
      </c>
      <c r="G66" s="30">
        <f>+F66/F$64*100</f>
        <v>84.49964507153312</v>
      </c>
      <c r="H66" s="43"/>
      <c r="I66" s="41">
        <v>397801</v>
      </c>
      <c r="J66" s="30">
        <f>+I66/I$64*100</f>
        <v>5.991209902068514</v>
      </c>
      <c r="K66" s="43"/>
      <c r="L66" s="41">
        <v>36109401</v>
      </c>
      <c r="M66" s="30">
        <f>+L66/L$64*100</f>
        <v>56.98300877675982</v>
      </c>
      <c r="N66" s="43"/>
      <c r="O66" s="41">
        <v>20403770</v>
      </c>
      <c r="P66" s="30">
        <f>+O66/O$64*100</f>
        <v>32.58569268183274</v>
      </c>
    </row>
    <row r="67" spans="1:16" ht="15">
      <c r="A67" s="44"/>
      <c r="B67" s="67" t="s">
        <v>121</v>
      </c>
      <c r="C67" s="112">
        <f>+F67+I67-L67-O67</f>
        <v>14096885</v>
      </c>
      <c r="D67" s="10">
        <f>+C67/C$64*100</f>
        <v>3.6670108765101004</v>
      </c>
      <c r="E67" s="6"/>
      <c r="F67" s="13">
        <v>72652502</v>
      </c>
      <c r="G67" s="10">
        <f>+F67/F$64*100</f>
        <v>14.421785634036366</v>
      </c>
      <c r="H67" s="12"/>
      <c r="I67" s="13">
        <v>5911258</v>
      </c>
      <c r="J67" s="10">
        <f>+I67/I$64*100</f>
        <v>89.02840229984771</v>
      </c>
      <c r="K67" s="12"/>
      <c r="L67" s="13">
        <v>26203623</v>
      </c>
      <c r="M67" s="10">
        <f>+L67/L$64*100</f>
        <v>41.35103984117337</v>
      </c>
      <c r="N67" s="12"/>
      <c r="O67" s="13">
        <v>38263252</v>
      </c>
      <c r="P67" s="10">
        <f>+O67/O$64*100</f>
        <v>61.1080486929387</v>
      </c>
    </row>
    <row r="68" spans="1:16" ht="15">
      <c r="A68" s="44"/>
      <c r="B68" s="67" t="s">
        <v>128</v>
      </c>
      <c r="C68" s="112">
        <f>+F68+I68-L68-O68</f>
        <v>759782</v>
      </c>
      <c r="D68" s="10">
        <f>+C68/C$64*100</f>
        <v>0.19764145467431968</v>
      </c>
      <c r="E68" s="6"/>
      <c r="F68" s="13">
        <v>5433499</v>
      </c>
      <c r="G68" s="10">
        <f>+F68/F$64*100</f>
        <v>1.0785692944305065</v>
      </c>
      <c r="H68" s="12"/>
      <c r="I68" s="13">
        <v>330685</v>
      </c>
      <c r="J68" s="10">
        <f>+I68/I$64*100</f>
        <v>4.980387798083782</v>
      </c>
      <c r="K68" s="12"/>
      <c r="L68" s="13">
        <v>1055692</v>
      </c>
      <c r="M68" s="10">
        <f>+L68/L$64*100</f>
        <v>1.6659513820668228</v>
      </c>
      <c r="N68" s="12"/>
      <c r="O68" s="13">
        <v>3948710</v>
      </c>
      <c r="P68" s="10">
        <f>+O68/O$64*100</f>
        <v>6.306258625228561</v>
      </c>
    </row>
    <row r="69" spans="1:16" ht="7.5" customHeight="1">
      <c r="A69" s="44"/>
      <c r="B69" s="39"/>
      <c r="C69" s="111"/>
      <c r="D69" s="30"/>
      <c r="E69" s="40"/>
      <c r="F69" s="42"/>
      <c r="G69" s="30"/>
      <c r="H69" s="43"/>
      <c r="I69" s="42"/>
      <c r="J69" s="30"/>
      <c r="K69" s="43"/>
      <c r="L69" s="42"/>
      <c r="M69" s="30"/>
      <c r="N69" s="43"/>
      <c r="O69" s="42"/>
      <c r="P69" s="30"/>
    </row>
    <row r="70" spans="1:16" ht="30" customHeight="1">
      <c r="A70" s="44" t="s">
        <v>149</v>
      </c>
      <c r="B70" s="76" t="s">
        <v>6</v>
      </c>
      <c r="C70" s="113">
        <f>SUM(C72:C74)</f>
        <v>-2340124</v>
      </c>
      <c r="D70" s="57">
        <f>SUM(D72:D74)</f>
        <v>100</v>
      </c>
      <c r="E70" s="58"/>
      <c r="F70" s="56">
        <v>24049872</v>
      </c>
      <c r="G70" s="57">
        <f>SUM(G72:G74)</f>
        <v>100.00000000000001</v>
      </c>
      <c r="H70" s="60"/>
      <c r="I70" s="56">
        <v>735869</v>
      </c>
      <c r="J70" s="57">
        <f>SUM(J72:J74)</f>
        <v>100</v>
      </c>
      <c r="K70" s="60"/>
      <c r="L70" s="56">
        <v>12389337</v>
      </c>
      <c r="M70" s="57">
        <f>SUM(M72:M74)</f>
        <v>99.99999999999999</v>
      </c>
      <c r="N70" s="60"/>
      <c r="O70" s="56">
        <v>14736528</v>
      </c>
      <c r="P70" s="57">
        <f>SUM(P72:P74)</f>
        <v>100</v>
      </c>
    </row>
    <row r="71" spans="1:16" ht="9.75" customHeight="1">
      <c r="A71" s="44"/>
      <c r="B71" s="67"/>
      <c r="C71" s="112"/>
      <c r="D71" s="10"/>
      <c r="E71" s="6"/>
      <c r="F71" s="13"/>
      <c r="G71" s="10"/>
      <c r="H71" s="12"/>
      <c r="I71" s="13"/>
      <c r="J71" s="10"/>
      <c r="K71" s="12"/>
      <c r="L71" s="13"/>
      <c r="M71" s="10"/>
      <c r="N71" s="12"/>
      <c r="O71" s="13"/>
      <c r="P71" s="10"/>
    </row>
    <row r="72" spans="1:16" ht="15">
      <c r="A72" s="44"/>
      <c r="B72" s="39" t="s">
        <v>120</v>
      </c>
      <c r="C72" s="111">
        <f>+F72+I72-L72-O72</f>
        <v>517029</v>
      </c>
      <c r="D72" s="30">
        <f>+C72/C$70*100</f>
        <v>-22.094085612557283</v>
      </c>
      <c r="E72" s="40"/>
      <c r="F72" s="41">
        <v>17360705</v>
      </c>
      <c r="G72" s="30">
        <f>+F72/F$70*100</f>
        <v>72.18626776890954</v>
      </c>
      <c r="H72" s="43"/>
      <c r="I72" s="41">
        <v>693428</v>
      </c>
      <c r="J72" s="30">
        <f>+I72/I$70*100</f>
        <v>94.23253323621459</v>
      </c>
      <c r="K72" s="43"/>
      <c r="L72" s="41">
        <v>8068131</v>
      </c>
      <c r="M72" s="30">
        <f>+L72/L$70*100</f>
        <v>65.12157188072291</v>
      </c>
      <c r="N72" s="43"/>
      <c r="O72" s="41">
        <v>9468973</v>
      </c>
      <c r="P72" s="30">
        <f>+O72/O$70*100</f>
        <v>64.25511490902063</v>
      </c>
    </row>
    <row r="73" spans="1:16" ht="15">
      <c r="A73" s="44"/>
      <c r="B73" s="67" t="s">
        <v>121</v>
      </c>
      <c r="C73" s="112">
        <f>+F73+I73-L73-O73</f>
        <v>-2227080</v>
      </c>
      <c r="D73" s="10">
        <f>+C73/C$70*100</f>
        <v>95.16931581403378</v>
      </c>
      <c r="E73" s="6"/>
      <c r="F73" s="13">
        <v>6318291</v>
      </c>
      <c r="G73" s="10">
        <f>+F73/F$70*100</f>
        <v>26.271620073487295</v>
      </c>
      <c r="H73" s="12"/>
      <c r="I73" s="13">
        <v>42441</v>
      </c>
      <c r="J73" s="10">
        <f>+I73/I$70*100</f>
        <v>5.767466763785402</v>
      </c>
      <c r="K73" s="12"/>
      <c r="L73" s="13">
        <v>4256834</v>
      </c>
      <c r="M73" s="10">
        <f>+L73/L$70*100</f>
        <v>34.35885229371031</v>
      </c>
      <c r="N73" s="12"/>
      <c r="O73" s="13">
        <v>4330978</v>
      </c>
      <c r="P73" s="10">
        <f>+O73/O$70*100</f>
        <v>29.389405699904348</v>
      </c>
    </row>
    <row r="74" spans="1:16" ht="15">
      <c r="A74" s="44"/>
      <c r="B74" s="67" t="s">
        <v>128</v>
      </c>
      <c r="C74" s="112">
        <f>+F74+I74-L74-O74</f>
        <v>-630073</v>
      </c>
      <c r="D74" s="10">
        <f>+C74/C$70*100</f>
        <v>26.924769798523496</v>
      </c>
      <c r="E74" s="6"/>
      <c r="F74" s="13">
        <v>370876</v>
      </c>
      <c r="G74" s="10">
        <f>+F74/F$70*100</f>
        <v>1.5421121576031673</v>
      </c>
      <c r="H74" s="12"/>
      <c r="I74" s="13">
        <v>0</v>
      </c>
      <c r="J74" s="10">
        <f>+I74/I$70*100</f>
        <v>0</v>
      </c>
      <c r="K74" s="12"/>
      <c r="L74" s="13">
        <v>64372</v>
      </c>
      <c r="M74" s="10">
        <f>+L74/L$70*100</f>
        <v>0.5195758255667757</v>
      </c>
      <c r="N74" s="12"/>
      <c r="O74" s="13">
        <v>936577</v>
      </c>
      <c r="P74" s="10">
        <f>+O74/O$70*100</f>
        <v>6.355479391075021</v>
      </c>
    </row>
    <row r="75" spans="1:16" ht="7.5" customHeight="1">
      <c r="A75" s="44"/>
      <c r="B75" s="70"/>
      <c r="C75" s="111"/>
      <c r="D75" s="30"/>
      <c r="E75" s="40"/>
      <c r="F75" s="42"/>
      <c r="G75" s="30"/>
      <c r="H75" s="43"/>
      <c r="I75" s="42"/>
      <c r="J75" s="30"/>
      <c r="K75" s="43"/>
      <c r="L75" s="42"/>
      <c r="M75" s="30"/>
      <c r="N75" s="43"/>
      <c r="O75" s="42"/>
      <c r="P75" s="30"/>
    </row>
    <row r="76" spans="1:16" ht="30" customHeight="1">
      <c r="A76" s="44" t="s">
        <v>7</v>
      </c>
      <c r="B76" s="76" t="s">
        <v>10</v>
      </c>
      <c r="C76" s="113">
        <f>SUM(C78:C80)</f>
        <v>2977104414</v>
      </c>
      <c r="D76" s="57">
        <f>SUM(D78:D80)</f>
        <v>100</v>
      </c>
      <c r="E76" s="58"/>
      <c r="F76" s="56">
        <v>3371360494</v>
      </c>
      <c r="G76" s="57">
        <f>SUM(G78:G80)</f>
        <v>99.99999999999999</v>
      </c>
      <c r="H76" s="60"/>
      <c r="I76" s="56">
        <v>88821908</v>
      </c>
      <c r="J76" s="57">
        <f>SUM(J78:J80)</f>
        <v>100.00000000000001</v>
      </c>
      <c r="K76" s="60"/>
      <c r="L76" s="56">
        <v>389085004</v>
      </c>
      <c r="M76" s="57">
        <f>SUM(M78:M80)</f>
        <v>100</v>
      </c>
      <c r="N76" s="60"/>
      <c r="O76" s="56">
        <v>93992984</v>
      </c>
      <c r="P76" s="57">
        <f>SUM(P78:P80)</f>
        <v>100</v>
      </c>
    </row>
    <row r="77" spans="1:16" ht="9.75" customHeight="1">
      <c r="A77" s="44"/>
      <c r="B77" s="67"/>
      <c r="C77" s="112"/>
      <c r="D77" s="10"/>
      <c r="E77" s="6"/>
      <c r="F77" s="13"/>
      <c r="G77" s="10"/>
      <c r="H77" s="12"/>
      <c r="I77" s="13"/>
      <c r="J77" s="10"/>
      <c r="K77" s="12"/>
      <c r="L77" s="13"/>
      <c r="M77" s="10"/>
      <c r="N77" s="12"/>
      <c r="O77" s="13"/>
      <c r="P77" s="10"/>
    </row>
    <row r="78" spans="1:16" ht="15">
      <c r="A78" s="44"/>
      <c r="B78" s="39" t="s">
        <v>120</v>
      </c>
      <c r="C78" s="111">
        <f>+F78+I78-L78-O78</f>
        <v>48362131</v>
      </c>
      <c r="D78" s="30">
        <f>+C78/C$76*100</f>
        <v>1.6244687546924579</v>
      </c>
      <c r="E78" s="40"/>
      <c r="F78" s="41">
        <v>202547702</v>
      </c>
      <c r="G78" s="30">
        <f>+F78/F$76*100</f>
        <v>6.007892136141286</v>
      </c>
      <c r="H78" s="43"/>
      <c r="I78" s="41">
        <v>2013157</v>
      </c>
      <c r="J78" s="30">
        <f>+I78/I$76*100</f>
        <v>2.2665095192505884</v>
      </c>
      <c r="K78" s="43"/>
      <c r="L78" s="41">
        <v>92468684</v>
      </c>
      <c r="M78" s="30">
        <f>+L78/L$76*100</f>
        <v>23.76567666432089</v>
      </c>
      <c r="N78" s="43"/>
      <c r="O78" s="41">
        <v>63730044</v>
      </c>
      <c r="P78" s="30">
        <f>+O78/O$76*100</f>
        <v>67.8029798479427</v>
      </c>
    </row>
    <row r="79" spans="1:16" ht="15">
      <c r="A79" s="44"/>
      <c r="B79" s="67" t="s">
        <v>121</v>
      </c>
      <c r="C79" s="112">
        <f>+F79+I79-L79-O79</f>
        <v>2922014075</v>
      </c>
      <c r="D79" s="10">
        <f>+C79/C$76*100</f>
        <v>98.14953285679418</v>
      </c>
      <c r="E79" s="6"/>
      <c r="F79" s="13">
        <v>3147344852</v>
      </c>
      <c r="G79" s="10">
        <f>+F79/F$76*100</f>
        <v>93.35533407362755</v>
      </c>
      <c r="H79" s="12"/>
      <c r="I79" s="13">
        <v>86770805</v>
      </c>
      <c r="J79" s="10">
        <f>+I79/I$76*100</f>
        <v>97.69076903864755</v>
      </c>
      <c r="K79" s="12"/>
      <c r="L79" s="13">
        <v>289374851</v>
      </c>
      <c r="M79" s="10">
        <f>+L79/L$76*100</f>
        <v>74.3731698793511</v>
      </c>
      <c r="N79" s="12"/>
      <c r="O79" s="13">
        <v>22726731</v>
      </c>
      <c r="P79" s="10">
        <f>+O79/O$76*100</f>
        <v>24.179178096952427</v>
      </c>
    </row>
    <row r="80" spans="1:16" ht="15">
      <c r="A80" s="44"/>
      <c r="B80" s="67" t="s">
        <v>128</v>
      </c>
      <c r="C80" s="112">
        <f>+F80+I80-L80-O80</f>
        <v>6728208</v>
      </c>
      <c r="D80" s="10">
        <f>+C80/C$76*100</f>
        <v>0.22599838851335632</v>
      </c>
      <c r="E80" s="6"/>
      <c r="F80" s="13">
        <v>21467940</v>
      </c>
      <c r="G80" s="10">
        <f>+F80/F$76*100</f>
        <v>0.6367737902311672</v>
      </c>
      <c r="H80" s="12"/>
      <c r="I80" s="13">
        <v>37946</v>
      </c>
      <c r="J80" s="10">
        <f>+I80/I$76*100</f>
        <v>0.04272144210187424</v>
      </c>
      <c r="K80" s="12"/>
      <c r="L80" s="13">
        <v>7241469</v>
      </c>
      <c r="M80" s="10">
        <f>+L80/L$76*100</f>
        <v>1.861153456328016</v>
      </c>
      <c r="N80" s="12"/>
      <c r="O80" s="13">
        <v>7536209</v>
      </c>
      <c r="P80" s="10">
        <f>+O80/O$76*100</f>
        <v>8.017842055104879</v>
      </c>
    </row>
    <row r="81" spans="1:16" ht="7.5" customHeight="1">
      <c r="A81" s="44"/>
      <c r="B81" s="39"/>
      <c r="C81" s="111"/>
      <c r="D81" s="30"/>
      <c r="E81" s="40"/>
      <c r="F81" s="42"/>
      <c r="G81" s="30"/>
      <c r="H81" s="43"/>
      <c r="I81" s="42"/>
      <c r="J81" s="30"/>
      <c r="K81" s="43"/>
      <c r="L81" s="42"/>
      <c r="M81" s="30"/>
      <c r="N81" s="43"/>
      <c r="O81" s="42"/>
      <c r="P81" s="30"/>
    </row>
    <row r="82" spans="1:16" ht="15">
      <c r="A82" s="44" t="s">
        <v>118</v>
      </c>
      <c r="B82" s="66" t="s">
        <v>3</v>
      </c>
      <c r="C82" s="116">
        <f>SUM(C84:C85)</f>
        <v>119590038</v>
      </c>
      <c r="D82" s="51">
        <f>SUM(D84:D85)</f>
        <v>100</v>
      </c>
      <c r="E82" s="52"/>
      <c r="F82" s="50">
        <v>539514991</v>
      </c>
      <c r="G82" s="51">
        <f>SUM(G84:G85)</f>
        <v>100</v>
      </c>
      <c r="H82" s="54"/>
      <c r="I82" s="50">
        <v>39656008</v>
      </c>
      <c r="J82" s="51">
        <f>SUM(J84:J85)</f>
        <v>99.99999999999999</v>
      </c>
      <c r="K82" s="54"/>
      <c r="L82" s="50">
        <v>277299032</v>
      </c>
      <c r="M82" s="51">
        <f>SUM(M84:M85)</f>
        <v>100</v>
      </c>
      <c r="N82" s="54"/>
      <c r="O82" s="50">
        <v>182281929</v>
      </c>
      <c r="P82" s="51">
        <f>SUM(P84:P85)</f>
        <v>100.00000000000001</v>
      </c>
    </row>
    <row r="83" spans="1:16" ht="9.75" customHeight="1">
      <c r="A83" s="44"/>
      <c r="B83" s="39"/>
      <c r="C83" s="111"/>
      <c r="D83" s="30"/>
      <c r="E83" s="40"/>
      <c r="F83" s="42"/>
      <c r="G83" s="30"/>
      <c r="H83" s="43"/>
      <c r="I83" s="42"/>
      <c r="J83" s="30"/>
      <c r="K83" s="43"/>
      <c r="L83" s="42"/>
      <c r="M83" s="30"/>
      <c r="N83" s="43"/>
      <c r="O83" s="42"/>
      <c r="P83" s="30"/>
    </row>
    <row r="84" spans="1:16" ht="15">
      <c r="A84" s="44"/>
      <c r="B84" s="67" t="s">
        <v>122</v>
      </c>
      <c r="C84" s="112">
        <f>+F84+I84-L84-O84</f>
        <v>83358911</v>
      </c>
      <c r="D84" s="10">
        <f>+C84/C$82*100</f>
        <v>69.70389205830004</v>
      </c>
      <c r="E84" s="6"/>
      <c r="F84" s="13">
        <v>494632401</v>
      </c>
      <c r="G84" s="10">
        <f>+F84/F$82*100</f>
        <v>91.68093736991267</v>
      </c>
      <c r="H84" s="12"/>
      <c r="I84" s="13">
        <v>39531276</v>
      </c>
      <c r="J84" s="10">
        <f>+I84/I$82*100</f>
        <v>99.685465062444</v>
      </c>
      <c r="K84" s="12"/>
      <c r="L84" s="13">
        <v>277197977</v>
      </c>
      <c r="M84" s="10">
        <f>+L84/L$82*100</f>
        <v>99.96355739171855</v>
      </c>
      <c r="N84" s="12"/>
      <c r="O84" s="13">
        <v>173606789</v>
      </c>
      <c r="P84" s="10">
        <f>+O84/O$82*100</f>
        <v>95.24081183055728</v>
      </c>
    </row>
    <row r="85" spans="1:16" ht="15">
      <c r="A85" s="44"/>
      <c r="B85" s="70" t="s">
        <v>133</v>
      </c>
      <c r="C85" s="111">
        <f>+F85+I85-L85-O85</f>
        <v>36231127</v>
      </c>
      <c r="D85" s="30">
        <f>+C85/C$82*100</f>
        <v>30.29610794169996</v>
      </c>
      <c r="E85" s="40"/>
      <c r="F85" s="41">
        <v>44882590</v>
      </c>
      <c r="G85" s="30">
        <f>+F85/F$82*100</f>
        <v>8.319062630087327</v>
      </c>
      <c r="H85" s="43"/>
      <c r="I85" s="41">
        <v>124732</v>
      </c>
      <c r="J85" s="30">
        <f>+I85/I$82*100</f>
        <v>0.31453493755599404</v>
      </c>
      <c r="K85" s="43"/>
      <c r="L85" s="41">
        <v>101055</v>
      </c>
      <c r="M85" s="30">
        <f>+L85/L$82*100</f>
        <v>0.036442608281445424</v>
      </c>
      <c r="N85" s="43"/>
      <c r="O85" s="41">
        <v>8675140</v>
      </c>
      <c r="P85" s="30">
        <f>+O85/O$82*100</f>
        <v>4.759188169442732</v>
      </c>
    </row>
    <row r="86" spans="1:16" ht="9.75" customHeight="1">
      <c r="A86" s="44"/>
      <c r="B86" s="67"/>
      <c r="C86" s="112"/>
      <c r="D86" s="10"/>
      <c r="E86" s="6"/>
      <c r="F86" s="13"/>
      <c r="G86" s="10"/>
      <c r="H86" s="12"/>
      <c r="I86" s="13"/>
      <c r="J86" s="10"/>
      <c r="K86" s="12"/>
      <c r="L86" s="13"/>
      <c r="M86" s="10"/>
      <c r="N86" s="12"/>
      <c r="O86" s="13"/>
      <c r="P86" s="10"/>
    </row>
    <row r="87" spans="1:16" ht="24">
      <c r="A87" s="44" t="s">
        <v>119</v>
      </c>
      <c r="B87" s="76" t="s">
        <v>124</v>
      </c>
      <c r="C87" s="113">
        <f>SUM(C89:C92)</f>
        <v>201376995</v>
      </c>
      <c r="D87" s="57">
        <f>SUM(D89:D92)</f>
        <v>100</v>
      </c>
      <c r="E87" s="58"/>
      <c r="F87" s="56">
        <v>623096287</v>
      </c>
      <c r="G87" s="57">
        <f>SUM(G89:G92)</f>
        <v>100</v>
      </c>
      <c r="H87" s="60"/>
      <c r="I87" s="56">
        <v>30746690</v>
      </c>
      <c r="J87" s="57">
        <f>SUM(J89:J92)</f>
        <v>100.00000000000001</v>
      </c>
      <c r="K87" s="60"/>
      <c r="L87" s="56">
        <v>187109157</v>
      </c>
      <c r="M87" s="57">
        <f>SUM(M89:M92)</f>
        <v>99.99999999999999</v>
      </c>
      <c r="N87" s="60"/>
      <c r="O87" s="56">
        <v>265356825</v>
      </c>
      <c r="P87" s="57">
        <f>SUM(P89:P92)</f>
        <v>100</v>
      </c>
    </row>
    <row r="88" spans="1:16" ht="9" customHeight="1">
      <c r="A88" s="44"/>
      <c r="B88" s="67"/>
      <c r="C88" s="112"/>
      <c r="D88" s="10"/>
      <c r="E88" s="6"/>
      <c r="F88" s="13"/>
      <c r="G88" s="10"/>
      <c r="H88" s="12"/>
      <c r="I88" s="13"/>
      <c r="J88" s="10"/>
      <c r="K88" s="12"/>
      <c r="L88" s="13"/>
      <c r="M88" s="10"/>
      <c r="N88" s="12"/>
      <c r="O88" s="13"/>
      <c r="P88" s="10"/>
    </row>
    <row r="89" spans="1:16" ht="15">
      <c r="A89" s="44"/>
      <c r="B89" s="39" t="s">
        <v>120</v>
      </c>
      <c r="C89" s="111">
        <f>+F89+I89-L89-O89</f>
        <v>133131716</v>
      </c>
      <c r="D89" s="30">
        <f>+C89/C$87*100</f>
        <v>66.11068756885562</v>
      </c>
      <c r="E89" s="40"/>
      <c r="F89" s="41">
        <v>330257983</v>
      </c>
      <c r="G89" s="30">
        <f>+F89/F$87*100</f>
        <v>53.00272042866466</v>
      </c>
      <c r="H89" s="43"/>
      <c r="I89" s="41">
        <v>15613288</v>
      </c>
      <c r="J89" s="30">
        <f>+I89/I$87*100</f>
        <v>50.78038644159746</v>
      </c>
      <c r="K89" s="43"/>
      <c r="L89" s="41">
        <v>76085985</v>
      </c>
      <c r="M89" s="30">
        <f>+L89/L$87*100</f>
        <v>40.663955853320424</v>
      </c>
      <c r="N89" s="43"/>
      <c r="O89" s="41">
        <v>136653570</v>
      </c>
      <c r="P89" s="30">
        <f>+O89/O$87*100</f>
        <v>51.49804230586494</v>
      </c>
    </row>
    <row r="90" spans="1:16" ht="15">
      <c r="A90" s="44"/>
      <c r="B90" s="67" t="s">
        <v>121</v>
      </c>
      <c r="C90" s="112">
        <f>+F90+I90-L90-O90</f>
        <v>32930036</v>
      </c>
      <c r="D90" s="10">
        <f>+C90/C$87*100</f>
        <v>16.352431915075503</v>
      </c>
      <c r="E90" s="6"/>
      <c r="F90" s="13">
        <v>79901802</v>
      </c>
      <c r="G90" s="10">
        <f>+F90/F$87*100</f>
        <v>12.823347477273606</v>
      </c>
      <c r="H90" s="12"/>
      <c r="I90" s="13">
        <v>6036125</v>
      </c>
      <c r="J90" s="10">
        <f>+I90/I$87*100</f>
        <v>19.631788007099303</v>
      </c>
      <c r="K90" s="12"/>
      <c r="L90" s="13">
        <v>19223555</v>
      </c>
      <c r="M90" s="10">
        <f>+L90/L$87*100</f>
        <v>10.273978734242279</v>
      </c>
      <c r="N90" s="12"/>
      <c r="O90" s="13">
        <v>33784336</v>
      </c>
      <c r="P90" s="10">
        <f>+O90/O$87*100</f>
        <v>12.731662733754822</v>
      </c>
    </row>
    <row r="91" spans="1:16" ht="15">
      <c r="A91" s="44"/>
      <c r="B91" s="39" t="s">
        <v>122</v>
      </c>
      <c r="C91" s="111">
        <f>+F91+I91-L91-O91</f>
        <v>60893338</v>
      </c>
      <c r="D91" s="30">
        <f>+C91/C$87*100</f>
        <v>30.238477836060667</v>
      </c>
      <c r="E91" s="40"/>
      <c r="F91" s="41">
        <v>206815102</v>
      </c>
      <c r="G91" s="30">
        <f>+F91/F$87*100</f>
        <v>33.191515711920786</v>
      </c>
      <c r="H91" s="43"/>
      <c r="I91" s="41">
        <v>8472028</v>
      </c>
      <c r="J91" s="30">
        <f>+I91/I$87*100</f>
        <v>27.554276574161317</v>
      </c>
      <c r="K91" s="43"/>
      <c r="L91" s="41">
        <v>88871777</v>
      </c>
      <c r="M91" s="30">
        <f>+L91/L$87*100</f>
        <v>47.497288975547036</v>
      </c>
      <c r="N91" s="43"/>
      <c r="O91" s="41">
        <v>65522015</v>
      </c>
      <c r="P91" s="30">
        <f>+O91/O$87*100</f>
        <v>24.69204061361527</v>
      </c>
    </row>
    <row r="92" spans="1:16" ht="15">
      <c r="A92" s="44"/>
      <c r="B92" s="67" t="s">
        <v>134</v>
      </c>
      <c r="C92" s="112">
        <f>+F92+I92-L92-O92</f>
        <v>-25578095</v>
      </c>
      <c r="D92" s="10">
        <f>+C92/C$87*100</f>
        <v>-12.701597319991789</v>
      </c>
      <c r="E92" s="6"/>
      <c r="F92" s="13">
        <v>6121400</v>
      </c>
      <c r="G92" s="10">
        <f>+F92/F$87*100</f>
        <v>0.9824163821409515</v>
      </c>
      <c r="H92" s="12"/>
      <c r="I92" s="13">
        <v>625249</v>
      </c>
      <c r="J92" s="10">
        <f>+I92/I$87*100</f>
        <v>2.0335489771419297</v>
      </c>
      <c r="K92" s="12"/>
      <c r="L92" s="13">
        <v>2927840</v>
      </c>
      <c r="M92" s="10">
        <f>+L92/L$87*100</f>
        <v>1.5647764368902588</v>
      </c>
      <c r="N92" s="12"/>
      <c r="O92" s="13">
        <v>29396904</v>
      </c>
      <c r="P92" s="10">
        <f>+O92/O$87*100</f>
        <v>11.078254346764965</v>
      </c>
    </row>
    <row r="93" spans="1:16" ht="15">
      <c r="A93" s="44"/>
      <c r="B93" s="39"/>
      <c r="C93" s="111"/>
      <c r="D93" s="30"/>
      <c r="E93" s="40"/>
      <c r="F93" s="41"/>
      <c r="G93" s="30"/>
      <c r="H93" s="43"/>
      <c r="I93" s="41"/>
      <c r="J93" s="30"/>
      <c r="K93" s="43"/>
      <c r="L93" s="41"/>
      <c r="M93" s="30"/>
      <c r="N93" s="43"/>
      <c r="O93" s="41"/>
      <c r="P93" s="30"/>
    </row>
    <row r="94" spans="1:16" ht="25.5">
      <c r="A94" s="44" t="s">
        <v>150</v>
      </c>
      <c r="B94" s="76" t="s">
        <v>11</v>
      </c>
      <c r="C94" s="116">
        <f>SUM(C96:C98)</f>
        <v>61557355</v>
      </c>
      <c r="D94" s="51">
        <f>SUM(D96:D98)</f>
        <v>100</v>
      </c>
      <c r="E94" s="52"/>
      <c r="F94" s="50">
        <v>257444906</v>
      </c>
      <c r="G94" s="51">
        <f>SUM(G96:G98)</f>
        <v>100</v>
      </c>
      <c r="H94" s="54"/>
      <c r="I94" s="50">
        <v>4580278</v>
      </c>
      <c r="J94" s="51">
        <f>SUM(J96:J98)</f>
        <v>100</v>
      </c>
      <c r="K94" s="54"/>
      <c r="L94" s="50">
        <v>152188208</v>
      </c>
      <c r="M94" s="51">
        <f>SUM(M96:M98)</f>
        <v>100</v>
      </c>
      <c r="N94" s="54"/>
      <c r="O94" s="50">
        <v>48279621</v>
      </c>
      <c r="P94" s="51">
        <f>SUM(P96:P98)</f>
        <v>100.00000000000001</v>
      </c>
    </row>
    <row r="95" spans="1:16" ht="15">
      <c r="A95" s="44"/>
      <c r="B95" s="39"/>
      <c r="C95" s="111"/>
      <c r="D95" s="30"/>
      <c r="E95" s="40"/>
      <c r="F95" s="41"/>
      <c r="G95" s="30"/>
      <c r="H95" s="43"/>
      <c r="I95" s="41"/>
      <c r="J95" s="30"/>
      <c r="K95" s="43"/>
      <c r="L95" s="41"/>
      <c r="M95" s="30"/>
      <c r="N95" s="43"/>
      <c r="O95" s="41"/>
      <c r="P95" s="30"/>
    </row>
    <row r="96" spans="1:16" ht="15">
      <c r="A96" s="44"/>
      <c r="B96" s="67" t="s">
        <v>120</v>
      </c>
      <c r="C96" s="112">
        <f>+F96+I96-L96-O96</f>
        <v>49438275</v>
      </c>
      <c r="D96" s="10">
        <f>+C96/C$94*100</f>
        <v>80.31253941953808</v>
      </c>
      <c r="E96" s="6"/>
      <c r="F96" s="13">
        <v>228057671</v>
      </c>
      <c r="G96" s="10">
        <f>+F96/F$94*100</f>
        <v>88.58503923942469</v>
      </c>
      <c r="H96" s="12"/>
      <c r="I96" s="13">
        <v>4571077</v>
      </c>
      <c r="J96" s="10">
        <f>+I96/I$94*100</f>
        <v>99.79911699682857</v>
      </c>
      <c r="K96" s="12"/>
      <c r="L96" s="13">
        <v>145180450</v>
      </c>
      <c r="M96" s="10">
        <f>+L96/L$94*100</f>
        <v>95.39533444010327</v>
      </c>
      <c r="N96" s="12"/>
      <c r="O96" s="13">
        <v>38010023</v>
      </c>
      <c r="P96" s="10">
        <f>+O96/O$94*100</f>
        <v>78.7289175281637</v>
      </c>
    </row>
    <row r="97" spans="1:16" ht="15">
      <c r="A97" s="44"/>
      <c r="B97" s="39" t="s">
        <v>121</v>
      </c>
      <c r="C97" s="111">
        <f>+F97+I97-L97-O97</f>
        <v>1961264</v>
      </c>
      <c r="D97" s="30">
        <f>+C97/C$94*100</f>
        <v>3.186075814985878</v>
      </c>
      <c r="E97" s="40"/>
      <c r="F97" s="41">
        <v>12218566</v>
      </c>
      <c r="G97" s="30">
        <f>+F97/F$94*100</f>
        <v>4.746089635193637</v>
      </c>
      <c r="H97" s="43"/>
      <c r="I97" s="41">
        <v>9201</v>
      </c>
      <c r="J97" s="30">
        <f>+I97/I$94*100</f>
        <v>0.2008830031714232</v>
      </c>
      <c r="K97" s="43"/>
      <c r="L97" s="41">
        <v>4710506</v>
      </c>
      <c r="M97" s="30">
        <f>+L97/L$94*100</f>
        <v>3.0951846150918607</v>
      </c>
      <c r="N97" s="43"/>
      <c r="O97" s="41">
        <v>5555997</v>
      </c>
      <c r="P97" s="30">
        <f>+O97/O$94*100</f>
        <v>11.50795487810478</v>
      </c>
    </row>
    <row r="98" spans="1:16" ht="15">
      <c r="A98" s="44"/>
      <c r="B98" s="70" t="s">
        <v>128</v>
      </c>
      <c r="C98" s="111">
        <f>+F98+I98-L98-O98</f>
        <v>10157816</v>
      </c>
      <c r="D98" s="30">
        <f>+C98/C$94*100</f>
        <v>16.501384765476036</v>
      </c>
      <c r="E98" s="40"/>
      <c r="F98" s="41">
        <v>17168669</v>
      </c>
      <c r="G98" s="30">
        <f>+F98/F$94*100</f>
        <v>6.668871125381677</v>
      </c>
      <c r="H98" s="43"/>
      <c r="I98" s="41">
        <v>0</v>
      </c>
      <c r="J98" s="30">
        <f>+I98/I$94*100</f>
        <v>0</v>
      </c>
      <c r="K98" s="43"/>
      <c r="L98" s="41">
        <v>2297252</v>
      </c>
      <c r="M98" s="30">
        <f>+L98/L$94*100</f>
        <v>1.5094809448048694</v>
      </c>
      <c r="N98" s="43"/>
      <c r="O98" s="41">
        <v>4713601</v>
      </c>
      <c r="P98" s="30">
        <f>+O98/O$94*100</f>
        <v>9.763127593731525</v>
      </c>
    </row>
    <row r="99" spans="1:16" s="8" customFormat="1" ht="15">
      <c r="A99" s="117"/>
      <c r="B99" s="13"/>
      <c r="C99" s="13"/>
      <c r="D99" s="10"/>
      <c r="E99" s="6"/>
      <c r="F99" s="13"/>
      <c r="G99" s="10"/>
      <c r="H99" s="12"/>
      <c r="I99" s="13"/>
      <c r="J99" s="10"/>
      <c r="K99" s="12"/>
      <c r="L99" s="13"/>
      <c r="M99" s="10"/>
      <c r="N99" s="12"/>
      <c r="O99" s="13"/>
      <c r="P99" s="10"/>
    </row>
    <row r="100" spans="1:16" ht="15">
      <c r="A100" s="44" t="s">
        <v>151</v>
      </c>
      <c r="B100" s="66" t="s">
        <v>14</v>
      </c>
      <c r="C100" s="116">
        <f>SUM(C102:C104)</f>
        <v>2809633</v>
      </c>
      <c r="D100" s="51">
        <f>SUM(D102:D104)</f>
        <v>100</v>
      </c>
      <c r="E100" s="52"/>
      <c r="F100" s="50">
        <v>82096830</v>
      </c>
      <c r="G100" s="51">
        <f>SUM(G102:G104)</f>
        <v>100</v>
      </c>
      <c r="H100" s="54"/>
      <c r="I100" s="50">
        <v>1059313</v>
      </c>
      <c r="J100" s="51">
        <f>SUM(J102:J104)</f>
        <v>100</v>
      </c>
      <c r="K100" s="54"/>
      <c r="L100" s="50">
        <v>42641166</v>
      </c>
      <c r="M100" s="51">
        <f>SUM(M102:M104)</f>
        <v>100</v>
      </c>
      <c r="N100" s="54"/>
      <c r="O100" s="50">
        <v>37705344</v>
      </c>
      <c r="P100" s="51">
        <f>SUM(P102:P104)</f>
        <v>100</v>
      </c>
    </row>
    <row r="101" spans="1:16" ht="15">
      <c r="A101" s="44"/>
      <c r="B101" s="39"/>
      <c r="C101" s="111"/>
      <c r="D101" s="30"/>
      <c r="E101" s="40"/>
      <c r="F101" s="41"/>
      <c r="G101" s="30"/>
      <c r="H101" s="43"/>
      <c r="I101" s="41"/>
      <c r="J101" s="30"/>
      <c r="K101" s="43"/>
      <c r="L101" s="41"/>
      <c r="M101" s="30"/>
      <c r="N101" s="43"/>
      <c r="O101" s="41"/>
      <c r="P101" s="30"/>
    </row>
    <row r="102" spans="1:16" ht="15">
      <c r="A102" s="44"/>
      <c r="B102" s="67" t="s">
        <v>120</v>
      </c>
      <c r="C102" s="112">
        <f>+F102+I102-L102-O102</f>
        <v>-1329802</v>
      </c>
      <c r="D102" s="10">
        <f>+C102/C$100*100</f>
        <v>-47.33009613711114</v>
      </c>
      <c r="E102" s="6"/>
      <c r="F102" s="13">
        <v>41629275</v>
      </c>
      <c r="G102" s="10">
        <f>+F102/F$100*100</f>
        <v>50.70753036383987</v>
      </c>
      <c r="H102" s="12"/>
      <c r="I102" s="13">
        <v>701047</v>
      </c>
      <c r="J102" s="10">
        <f>+I102/I$100*100</f>
        <v>66.17940117793324</v>
      </c>
      <c r="K102" s="12"/>
      <c r="L102" s="13">
        <v>15452356</v>
      </c>
      <c r="M102" s="10">
        <f>+L102/L$100*100</f>
        <v>36.23811787885913</v>
      </c>
      <c r="N102" s="12"/>
      <c r="O102" s="13">
        <v>28207768</v>
      </c>
      <c r="P102" s="10">
        <f>+O102/O$100*100</f>
        <v>74.81106126494961</v>
      </c>
    </row>
    <row r="103" spans="1:16" ht="15">
      <c r="A103" s="44"/>
      <c r="B103" s="39" t="s">
        <v>121</v>
      </c>
      <c r="C103" s="111">
        <f>+F103+I103-L103-O103</f>
        <v>-4337481</v>
      </c>
      <c r="D103" s="30">
        <f>+C103/C$100*100</f>
        <v>-154.37891710412</v>
      </c>
      <c r="E103" s="40"/>
      <c r="F103" s="41">
        <v>11272921</v>
      </c>
      <c r="G103" s="30">
        <f>+F103/F$100*100</f>
        <v>13.73125003730351</v>
      </c>
      <c r="H103" s="43"/>
      <c r="I103" s="41">
        <v>356267</v>
      </c>
      <c r="J103" s="30">
        <f>+I103/I$100*100</f>
        <v>33.631891612771675</v>
      </c>
      <c r="K103" s="43"/>
      <c r="L103" s="41">
        <v>8807129</v>
      </c>
      <c r="M103" s="30">
        <f>+L103/L$100*100</f>
        <v>20.654052940297177</v>
      </c>
      <c r="N103" s="43"/>
      <c r="O103" s="41">
        <v>7159540</v>
      </c>
      <c r="P103" s="30">
        <f>+O103/O$100*100</f>
        <v>18.988130701048636</v>
      </c>
    </row>
    <row r="104" spans="1:16" ht="15">
      <c r="A104" s="44"/>
      <c r="B104" s="70" t="s">
        <v>128</v>
      </c>
      <c r="C104" s="111">
        <f>+F104+I104-L104-O104</f>
        <v>8476916</v>
      </c>
      <c r="D104" s="30">
        <f>+C104/C$100*100</f>
        <v>301.70901324123116</v>
      </c>
      <c r="E104" s="40"/>
      <c r="F104" s="41">
        <v>29194634</v>
      </c>
      <c r="G104" s="30">
        <f>+F104/F$100*100</f>
        <v>35.56121959885662</v>
      </c>
      <c r="H104" s="43"/>
      <c r="I104" s="41">
        <v>1999</v>
      </c>
      <c r="J104" s="30">
        <f>+I104/I$100*100</f>
        <v>0.1887072092950809</v>
      </c>
      <c r="K104" s="43"/>
      <c r="L104" s="41">
        <v>18381681</v>
      </c>
      <c r="M104" s="30">
        <f>+L104/L$100*100</f>
        <v>43.107829180843694</v>
      </c>
      <c r="N104" s="43"/>
      <c r="O104" s="41">
        <v>2338036</v>
      </c>
      <c r="P104" s="30">
        <f>+O104/O$100*100</f>
        <v>6.200808034001758</v>
      </c>
    </row>
    <row r="105" spans="1:16" ht="15">
      <c r="A105" s="77"/>
      <c r="B105" s="46"/>
      <c r="C105" s="46"/>
      <c r="D105" s="47"/>
      <c r="E105" s="48"/>
      <c r="F105" s="46"/>
      <c r="G105" s="47"/>
      <c r="H105" s="49"/>
      <c r="I105" s="46"/>
      <c r="J105" s="47"/>
      <c r="K105" s="49"/>
      <c r="L105" s="46"/>
      <c r="M105" s="47"/>
      <c r="N105" s="49"/>
      <c r="O105" s="46"/>
      <c r="P105" s="47"/>
    </row>
    <row r="106" spans="1:16" ht="15">
      <c r="A106" s="73"/>
      <c r="B106" s="97" t="s">
        <v>99</v>
      </c>
      <c r="C106" s="98"/>
      <c r="D106" s="98"/>
      <c r="E106" s="98"/>
      <c r="F106" s="98"/>
      <c r="G106" s="98"/>
      <c r="H106" s="98"/>
      <c r="I106" s="98"/>
      <c r="J106" s="98"/>
      <c r="K106" s="98"/>
      <c r="L106" s="98"/>
      <c r="M106" s="98"/>
      <c r="N106" s="98"/>
      <c r="O106" s="98"/>
      <c r="P106" s="98"/>
    </row>
    <row r="107" spans="2:16" ht="99" customHeight="1">
      <c r="B107" s="344"/>
      <c r="C107" s="344"/>
      <c r="D107" s="344"/>
      <c r="E107" s="344"/>
      <c r="F107" s="344"/>
      <c r="G107" s="344"/>
      <c r="H107" s="344"/>
      <c r="I107" s="344"/>
      <c r="J107" s="344"/>
      <c r="K107" s="344"/>
      <c r="L107" s="344"/>
      <c r="M107" s="344"/>
      <c r="N107" s="344"/>
      <c r="O107" s="344"/>
      <c r="P107" s="344"/>
    </row>
    <row r="108" spans="2:16" ht="25.5" customHeight="1">
      <c r="B108" s="344"/>
      <c r="C108" s="344"/>
      <c r="D108" s="344"/>
      <c r="E108" s="344"/>
      <c r="F108" s="344"/>
      <c r="G108" s="344"/>
      <c r="H108" s="344"/>
      <c r="I108" s="344"/>
      <c r="J108" s="344"/>
      <c r="K108" s="344"/>
      <c r="L108" s="344"/>
      <c r="M108" s="344"/>
      <c r="N108" s="344"/>
      <c r="O108" s="344"/>
      <c r="P108" s="344"/>
    </row>
    <row r="109" spans="2:19" ht="26.25" customHeight="1">
      <c r="B109" s="344"/>
      <c r="C109" s="344"/>
      <c r="D109" s="344"/>
      <c r="E109" s="344"/>
      <c r="F109" s="344"/>
      <c r="G109" s="344"/>
      <c r="H109" s="344"/>
      <c r="I109" s="344"/>
      <c r="J109" s="344"/>
      <c r="K109" s="344"/>
      <c r="L109" s="344"/>
      <c r="M109" s="344"/>
      <c r="N109" s="344"/>
      <c r="O109" s="344"/>
      <c r="P109" s="344"/>
      <c r="Q109" s="92"/>
      <c r="R109" s="92"/>
      <c r="S109" s="92"/>
    </row>
    <row r="110" spans="2:19" ht="21.75" customHeight="1">
      <c r="B110" s="344"/>
      <c r="C110" s="344"/>
      <c r="D110" s="344"/>
      <c r="E110" s="344"/>
      <c r="F110" s="344"/>
      <c r="G110" s="344"/>
      <c r="H110" s="344"/>
      <c r="I110" s="344"/>
      <c r="J110" s="344"/>
      <c r="K110" s="344"/>
      <c r="L110" s="344"/>
      <c r="M110" s="344"/>
      <c r="N110" s="344"/>
      <c r="O110" s="344"/>
      <c r="P110" s="344"/>
      <c r="Q110" s="92"/>
      <c r="R110" s="92"/>
      <c r="S110" s="92"/>
    </row>
    <row r="111" spans="2:19" ht="21" customHeight="1">
      <c r="B111" s="344"/>
      <c r="C111" s="344"/>
      <c r="D111" s="344"/>
      <c r="E111" s="344"/>
      <c r="F111" s="344"/>
      <c r="G111" s="344"/>
      <c r="H111" s="344"/>
      <c r="I111" s="344"/>
      <c r="J111" s="344"/>
      <c r="K111" s="344"/>
      <c r="L111" s="344"/>
      <c r="M111" s="344"/>
      <c r="N111" s="344"/>
      <c r="O111" s="344"/>
      <c r="P111" s="344"/>
      <c r="Q111" s="92"/>
      <c r="R111" s="92"/>
      <c r="S111" s="92"/>
    </row>
    <row r="112" spans="2:19" ht="15" customHeight="1">
      <c r="B112" s="344"/>
      <c r="C112" s="344"/>
      <c r="D112" s="344"/>
      <c r="E112" s="344"/>
      <c r="F112" s="344"/>
      <c r="G112" s="344"/>
      <c r="H112" s="344"/>
      <c r="I112" s="344"/>
      <c r="J112" s="344"/>
      <c r="K112" s="344"/>
      <c r="L112" s="344"/>
      <c r="M112" s="344"/>
      <c r="N112" s="344"/>
      <c r="O112" s="344"/>
      <c r="P112" s="344"/>
      <c r="Q112" s="92"/>
      <c r="R112" s="92"/>
      <c r="S112" s="92"/>
    </row>
    <row r="113" spans="2:19" ht="27.75" customHeight="1">
      <c r="B113" s="344"/>
      <c r="C113" s="344"/>
      <c r="D113" s="344"/>
      <c r="E113" s="344"/>
      <c r="F113" s="344"/>
      <c r="G113" s="344"/>
      <c r="H113" s="344"/>
      <c r="I113" s="344"/>
      <c r="J113" s="344"/>
      <c r="K113" s="344"/>
      <c r="L113" s="344"/>
      <c r="M113" s="344"/>
      <c r="N113" s="344"/>
      <c r="O113" s="344"/>
      <c r="P113" s="344"/>
      <c r="Q113" s="92"/>
      <c r="R113" s="92"/>
      <c r="S113" s="92"/>
    </row>
    <row r="114" spans="2:19" ht="27.75" customHeight="1">
      <c r="B114" s="344"/>
      <c r="C114" s="344"/>
      <c r="D114" s="344"/>
      <c r="E114" s="344"/>
      <c r="F114" s="344"/>
      <c r="G114" s="344"/>
      <c r="H114" s="344"/>
      <c r="I114" s="344"/>
      <c r="J114" s="344"/>
      <c r="K114" s="344"/>
      <c r="L114" s="344"/>
      <c r="M114" s="344"/>
      <c r="N114" s="344"/>
      <c r="O114" s="344"/>
      <c r="P114" s="344"/>
      <c r="Q114" s="92"/>
      <c r="R114" s="92"/>
      <c r="S114" s="92"/>
    </row>
    <row r="115" spans="2:19" ht="24.75" customHeight="1">
      <c r="B115" s="344"/>
      <c r="C115" s="344"/>
      <c r="D115" s="344"/>
      <c r="E115" s="344"/>
      <c r="F115" s="344"/>
      <c r="G115" s="344"/>
      <c r="H115" s="344"/>
      <c r="I115" s="344"/>
      <c r="J115" s="344"/>
      <c r="K115" s="344"/>
      <c r="L115" s="344"/>
      <c r="M115" s="344"/>
      <c r="N115" s="344"/>
      <c r="O115" s="344"/>
      <c r="P115" s="344"/>
      <c r="Q115" s="344"/>
      <c r="R115" s="344"/>
      <c r="S115" s="344"/>
    </row>
    <row r="116" spans="2:19" ht="15" customHeight="1">
      <c r="B116" s="344"/>
      <c r="C116" s="344"/>
      <c r="D116" s="344"/>
      <c r="E116" s="344"/>
      <c r="F116" s="344"/>
      <c r="G116" s="344"/>
      <c r="H116" s="344"/>
      <c r="I116" s="344"/>
      <c r="J116" s="344"/>
      <c r="K116" s="344"/>
      <c r="L116" s="344"/>
      <c r="M116" s="344"/>
      <c r="N116" s="344"/>
      <c r="O116" s="344"/>
      <c r="P116" s="344"/>
      <c r="Q116" s="344"/>
      <c r="R116" s="344"/>
      <c r="S116" s="344"/>
    </row>
    <row r="117" spans="2:16" ht="15" customHeight="1">
      <c r="B117" s="344"/>
      <c r="C117" s="344"/>
      <c r="D117" s="344"/>
      <c r="E117" s="344"/>
      <c r="F117" s="344"/>
      <c r="G117" s="344"/>
      <c r="H117" s="344"/>
      <c r="I117" s="344"/>
      <c r="J117" s="344"/>
      <c r="K117" s="344"/>
      <c r="L117" s="344"/>
      <c r="M117" s="344"/>
      <c r="N117" s="344"/>
      <c r="O117" s="344"/>
      <c r="P117" s="344"/>
    </row>
    <row r="118" spans="2:16" ht="15">
      <c r="B118" s="344"/>
      <c r="C118" s="344"/>
      <c r="D118" s="344"/>
      <c r="E118" s="344"/>
      <c r="F118" s="344"/>
      <c r="G118" s="344"/>
      <c r="H118" s="344"/>
      <c r="I118" s="344"/>
      <c r="J118" s="344"/>
      <c r="K118" s="344"/>
      <c r="L118" s="344"/>
      <c r="M118" s="344"/>
      <c r="N118" s="344"/>
      <c r="O118" s="344"/>
      <c r="P118" s="344"/>
    </row>
    <row r="119" spans="2:16" ht="15">
      <c r="B119" s="344"/>
      <c r="C119" s="344"/>
      <c r="D119" s="344"/>
      <c r="E119" s="344"/>
      <c r="F119" s="344"/>
      <c r="G119" s="344"/>
      <c r="H119" s="344"/>
      <c r="I119" s="344"/>
      <c r="J119" s="344"/>
      <c r="K119" s="344"/>
      <c r="L119" s="344"/>
      <c r="M119" s="344"/>
      <c r="N119" s="344"/>
      <c r="O119" s="344"/>
      <c r="P119" s="344"/>
    </row>
  </sheetData>
  <sheetProtection/>
  <mergeCells count="26">
    <mergeCell ref="B6:P6"/>
    <mergeCell ref="B7:P7"/>
    <mergeCell ref="B8:P8"/>
    <mergeCell ref="B9:P9"/>
    <mergeCell ref="Q115:S115"/>
    <mergeCell ref="Q116:S116"/>
    <mergeCell ref="B110:P110"/>
    <mergeCell ref="B111:P111"/>
    <mergeCell ref="B112:P112"/>
    <mergeCell ref="B116:P116"/>
    <mergeCell ref="B118:P118"/>
    <mergeCell ref="B119:P119"/>
    <mergeCell ref="B107:P107"/>
    <mergeCell ref="B108:P108"/>
    <mergeCell ref="B109:P109"/>
    <mergeCell ref="B115:P115"/>
    <mergeCell ref="B113:P113"/>
    <mergeCell ref="B114:P114"/>
    <mergeCell ref="A11:A13"/>
    <mergeCell ref="B117:P117"/>
    <mergeCell ref="L11:M12"/>
    <mergeCell ref="O11:P12"/>
    <mergeCell ref="B11:B13"/>
    <mergeCell ref="C11:D12"/>
    <mergeCell ref="F11:G12"/>
    <mergeCell ref="I11:J12"/>
  </mergeCells>
  <printOptions horizontalCentered="1"/>
  <pageMargins left="0.3937007874015748" right="0.3937007874015748" top="0.3" bottom="0.35" header="0" footer="0"/>
  <pageSetup horizontalDpi="300" verticalDpi="300" orientation="landscape" scale="85" r:id="rId2"/>
  <drawing r:id="rId1"/>
</worksheet>
</file>

<file path=xl/worksheets/sheet11.xml><?xml version="1.0" encoding="utf-8"?>
<worksheet xmlns="http://schemas.openxmlformats.org/spreadsheetml/2006/main" xmlns:r="http://schemas.openxmlformats.org/officeDocument/2006/relationships">
  <dimension ref="A1:V115"/>
  <sheetViews>
    <sheetView showGridLines="0" zoomScale="85" zoomScaleNormal="85" zoomScalePageLayoutView="0" workbookViewId="0" topLeftCell="A2">
      <pane xSplit="2" ySplit="12" topLeftCell="C14" activePane="bottomRight" state="frozen"/>
      <selection pane="topLeft" activeCell="O16" sqref="O16:O50"/>
      <selection pane="topRight" activeCell="O16" sqref="O16:O50"/>
      <selection pane="bottomLeft" activeCell="O16" sqref="O16:O50"/>
      <selection pane="bottomRight" activeCell="S2" sqref="S1:S16384"/>
    </sheetView>
  </sheetViews>
  <sheetFormatPr defaultColWidth="11.421875" defaultRowHeight="12.75"/>
  <cols>
    <col min="1" max="1" width="3.140625" style="1" bestFit="1" customWidth="1"/>
    <col min="2" max="2" width="30.7109375" style="1" customWidth="1"/>
    <col min="3" max="3" width="13.28125" style="1" bestFit="1" customWidth="1"/>
    <col min="4" max="4" width="6.421875" style="1" bestFit="1" customWidth="1"/>
    <col min="5" max="5" width="1.28515625" style="1" customWidth="1"/>
    <col min="6" max="6" width="13.28125" style="1" bestFit="1" customWidth="1"/>
    <col min="7" max="7" width="6.421875" style="1" bestFit="1" customWidth="1"/>
    <col min="8" max="8" width="1.8515625" style="1" customWidth="1"/>
    <col min="9" max="9" width="13.57421875" style="1" customWidth="1"/>
    <col min="10" max="10" width="6.421875" style="1" bestFit="1" customWidth="1"/>
    <col min="11" max="11" width="1.57421875" style="1" customWidth="1"/>
    <col min="12" max="12" width="12.7109375" style="1" customWidth="1"/>
    <col min="13" max="13" width="6.421875" style="1" bestFit="1" customWidth="1"/>
    <col min="14" max="14" width="1.421875" style="1" customWidth="1"/>
    <col min="15" max="15" width="12.28125" style="1" bestFit="1" customWidth="1"/>
    <col min="16" max="16" width="6.421875" style="1" bestFit="1" customWidth="1"/>
    <col min="17" max="17" width="1.57421875" style="1" customWidth="1"/>
    <col min="18" max="18" width="13.28125" style="1" bestFit="1" customWidth="1"/>
    <col min="19" max="19" width="7.7109375" style="1" bestFit="1" customWidth="1"/>
    <col min="20" max="20" width="1.7109375" style="1" customWidth="1"/>
    <col min="21" max="21" width="13.28125" style="1" bestFit="1" customWidth="1"/>
    <col min="22" max="22" width="9.00390625" style="1" customWidth="1"/>
    <col min="23" max="16384" width="11.421875" style="1" customWidth="1"/>
  </cols>
  <sheetData>
    <row r="1" spans="2:12" ht="8.25" customHeight="1">
      <c r="B1" s="2"/>
      <c r="C1" s="2"/>
      <c r="D1" s="2"/>
      <c r="E1" s="2"/>
      <c r="F1" s="2"/>
      <c r="G1" s="2"/>
      <c r="H1" s="2"/>
      <c r="I1" s="2"/>
      <c r="J1" s="2"/>
      <c r="K1" s="2"/>
      <c r="L1" s="2"/>
    </row>
    <row r="2" spans="2:12" ht="7.5" customHeight="1">
      <c r="B2" s="2"/>
      <c r="C2" s="2"/>
      <c r="D2" s="2"/>
      <c r="E2" s="2"/>
      <c r="F2" s="2"/>
      <c r="G2" s="2"/>
      <c r="H2" s="2"/>
      <c r="I2" s="2"/>
      <c r="J2" s="2"/>
      <c r="K2" s="2"/>
      <c r="L2" s="2"/>
    </row>
    <row r="3" spans="2:12" ht="15">
      <c r="B3" s="2"/>
      <c r="C3" s="2"/>
      <c r="D3" s="2"/>
      <c r="E3" s="2"/>
      <c r="F3" s="2"/>
      <c r="G3" s="2"/>
      <c r="H3" s="2"/>
      <c r="I3" s="2"/>
      <c r="J3" s="2"/>
      <c r="K3" s="2"/>
      <c r="L3" s="2"/>
    </row>
    <row r="4" spans="2:12" ht="9" customHeight="1">
      <c r="B4" s="2"/>
      <c r="C4" s="2"/>
      <c r="D4" s="2"/>
      <c r="E4" s="2"/>
      <c r="F4" s="2"/>
      <c r="G4" s="2"/>
      <c r="H4" s="2"/>
      <c r="I4" s="2"/>
      <c r="J4" s="2"/>
      <c r="K4" s="2"/>
      <c r="L4" s="2"/>
    </row>
    <row r="5" spans="2:12" ht="14.25" customHeight="1">
      <c r="B5" s="2"/>
      <c r="C5" s="2"/>
      <c r="D5" s="2"/>
      <c r="E5" s="2"/>
      <c r="F5" s="2"/>
      <c r="G5" s="2"/>
      <c r="H5" s="2"/>
      <c r="I5" s="2"/>
      <c r="J5" s="2"/>
      <c r="K5" s="2"/>
      <c r="L5" s="2"/>
    </row>
    <row r="6" spans="2:22" ht="15.75" customHeight="1">
      <c r="B6" s="365" t="s">
        <v>105</v>
      </c>
      <c r="C6" s="365"/>
      <c r="D6" s="365"/>
      <c r="E6" s="365"/>
      <c r="F6" s="365"/>
      <c r="G6" s="365"/>
      <c r="H6" s="365"/>
      <c r="I6" s="365"/>
      <c r="J6" s="365"/>
      <c r="K6" s="365"/>
      <c r="L6" s="365"/>
      <c r="M6" s="365"/>
      <c r="N6" s="365"/>
      <c r="O6" s="365"/>
      <c r="P6" s="365"/>
      <c r="Q6" s="365"/>
      <c r="R6" s="365"/>
      <c r="S6" s="365"/>
      <c r="T6" s="365"/>
      <c r="U6" s="365"/>
      <c r="V6" s="365"/>
    </row>
    <row r="7" spans="2:22" ht="15.75">
      <c r="B7" s="365" t="s">
        <v>66</v>
      </c>
      <c r="C7" s="365"/>
      <c r="D7" s="365"/>
      <c r="E7" s="365"/>
      <c r="F7" s="365"/>
      <c r="G7" s="365"/>
      <c r="H7" s="365"/>
      <c r="I7" s="365"/>
      <c r="J7" s="365"/>
      <c r="K7" s="365"/>
      <c r="L7" s="365"/>
      <c r="M7" s="365"/>
      <c r="N7" s="365"/>
      <c r="O7" s="365"/>
      <c r="P7" s="365"/>
      <c r="Q7" s="365"/>
      <c r="R7" s="365"/>
      <c r="S7" s="365"/>
      <c r="T7" s="365"/>
      <c r="U7" s="365"/>
      <c r="V7" s="365"/>
    </row>
    <row r="8" spans="2:22" ht="15.75">
      <c r="B8" s="365" t="str">
        <f>+'C1 Parte 1'!B7:Q7</f>
        <v>Total nacional 2008</v>
      </c>
      <c r="C8" s="365"/>
      <c r="D8" s="365"/>
      <c r="E8" s="365"/>
      <c r="F8" s="365"/>
      <c r="G8" s="365"/>
      <c r="H8" s="365"/>
      <c r="I8" s="365"/>
      <c r="J8" s="365"/>
      <c r="K8" s="365"/>
      <c r="L8" s="365"/>
      <c r="M8" s="365"/>
      <c r="N8" s="365"/>
      <c r="O8" s="365"/>
      <c r="P8" s="365"/>
      <c r="Q8" s="365"/>
      <c r="R8" s="365"/>
      <c r="S8" s="365"/>
      <c r="T8" s="365"/>
      <c r="U8" s="365"/>
      <c r="V8" s="365"/>
    </row>
    <row r="9" spans="2:22" ht="15.75">
      <c r="B9" s="365">
        <f>+'C1 Parte 1'!B8:Q8</f>
        <v>0</v>
      </c>
      <c r="C9" s="365"/>
      <c r="D9" s="365"/>
      <c r="E9" s="365"/>
      <c r="F9" s="365"/>
      <c r="G9" s="365"/>
      <c r="H9" s="365"/>
      <c r="I9" s="365"/>
      <c r="J9" s="365"/>
      <c r="K9" s="365"/>
      <c r="L9" s="365"/>
      <c r="M9" s="365"/>
      <c r="N9" s="365"/>
      <c r="O9" s="365"/>
      <c r="P9" s="365"/>
      <c r="Q9" s="365"/>
      <c r="R9" s="365"/>
      <c r="S9" s="365"/>
      <c r="T9" s="365"/>
      <c r="U9" s="365"/>
      <c r="V9" s="365"/>
    </row>
    <row r="10" spans="2:22" ht="11.25" customHeight="1">
      <c r="B10" s="26"/>
      <c r="C10" s="26"/>
      <c r="D10" s="26"/>
      <c r="E10" s="26"/>
      <c r="F10" s="26"/>
      <c r="G10" s="26"/>
      <c r="H10" s="26"/>
      <c r="I10" s="26"/>
      <c r="J10" s="26"/>
      <c r="K10" s="26"/>
      <c r="L10" s="27"/>
      <c r="M10" s="28"/>
      <c r="N10" s="28"/>
      <c r="O10" s="27"/>
      <c r="V10" s="81" t="str">
        <f>+'C1 Parte 1'!Q10</f>
        <v>Valores en miles de pesos</v>
      </c>
    </row>
    <row r="11" spans="1:22" ht="15.75" customHeight="1">
      <c r="A11" s="379" t="s">
        <v>64</v>
      </c>
      <c r="B11" s="352" t="s">
        <v>117</v>
      </c>
      <c r="C11" s="382" t="s">
        <v>73</v>
      </c>
      <c r="D11" s="382"/>
      <c r="E11" s="382"/>
      <c r="F11" s="382"/>
      <c r="G11" s="382"/>
      <c r="H11" s="382"/>
      <c r="I11" s="382"/>
      <c r="J11" s="382"/>
      <c r="K11" s="382"/>
      <c r="L11" s="382"/>
      <c r="M11" s="382"/>
      <c r="N11" s="382"/>
      <c r="O11" s="382"/>
      <c r="P11" s="382"/>
      <c r="Q11" s="382"/>
      <c r="R11" s="382"/>
      <c r="S11" s="382"/>
      <c r="T11" s="382"/>
      <c r="U11" s="382"/>
      <c r="V11" s="382"/>
    </row>
    <row r="12" spans="1:22" ht="29.25" customHeight="1">
      <c r="A12" s="380"/>
      <c r="B12" s="353"/>
      <c r="C12" s="354" t="s">
        <v>91</v>
      </c>
      <c r="D12" s="354"/>
      <c r="E12" s="18"/>
      <c r="F12" s="354" t="s">
        <v>74</v>
      </c>
      <c r="G12" s="354"/>
      <c r="H12" s="19"/>
      <c r="I12" s="354" t="s">
        <v>75</v>
      </c>
      <c r="J12" s="354"/>
      <c r="K12" s="19"/>
      <c r="L12" s="354" t="s">
        <v>76</v>
      </c>
      <c r="M12" s="354"/>
      <c r="N12" s="20"/>
      <c r="O12" s="354" t="s">
        <v>77</v>
      </c>
      <c r="P12" s="354"/>
      <c r="Q12" s="20"/>
      <c r="R12" s="354" t="s">
        <v>78</v>
      </c>
      <c r="S12" s="354"/>
      <c r="T12" s="20"/>
      <c r="U12" s="354" t="s">
        <v>79</v>
      </c>
      <c r="V12" s="354"/>
    </row>
    <row r="13" spans="1:22" ht="15">
      <c r="A13" s="381"/>
      <c r="B13" s="354"/>
      <c r="C13" s="21" t="s">
        <v>103</v>
      </c>
      <c r="D13" s="21" t="s">
        <v>88</v>
      </c>
      <c r="E13" s="21"/>
      <c r="F13" s="21" t="s">
        <v>103</v>
      </c>
      <c r="G13" s="21" t="s">
        <v>88</v>
      </c>
      <c r="H13" s="22"/>
      <c r="I13" s="21" t="s">
        <v>103</v>
      </c>
      <c r="J13" s="21" t="s">
        <v>88</v>
      </c>
      <c r="K13" s="22"/>
      <c r="L13" s="21" t="s">
        <v>103</v>
      </c>
      <c r="M13" s="21" t="s">
        <v>88</v>
      </c>
      <c r="N13" s="22"/>
      <c r="O13" s="21" t="s">
        <v>103</v>
      </c>
      <c r="P13" s="21" t="s">
        <v>88</v>
      </c>
      <c r="Q13" s="22"/>
      <c r="R13" s="21" t="s">
        <v>103</v>
      </c>
      <c r="S13" s="21" t="s">
        <v>88</v>
      </c>
      <c r="T13" s="22"/>
      <c r="U13" s="21" t="s">
        <v>103</v>
      </c>
      <c r="V13" s="21" t="s">
        <v>88</v>
      </c>
    </row>
    <row r="14" spans="1:22" ht="16.5" customHeight="1">
      <c r="A14" s="88"/>
      <c r="B14" s="17"/>
      <c r="C14" s="101">
        <f>+C16+C22+C28+C40++C46+C52+C58+C64+C76+C82+C87+C94+C100+C34+C70</f>
        <v>15468558025</v>
      </c>
      <c r="D14" s="101">
        <f>+D16+D22+D28+D40++D46+D52+D58+D64+D76+D82+D87+D94+D100+D34+D70</f>
        <v>1500</v>
      </c>
      <c r="E14" s="17"/>
      <c r="F14" s="101">
        <f>+F16+F22+F28+F40++F46+F52+F58+F64+F76+F82+F87+F94+F100+F34+F70</f>
        <v>6613510919</v>
      </c>
      <c r="G14" s="101">
        <f>+G16+G22+G28+G40++G46+G52+G58+G64+G76+G82+G87+G94+G100+G34+G70</f>
        <v>1500</v>
      </c>
      <c r="H14" s="17"/>
      <c r="I14" s="101">
        <f>+I16+I22+I28+I40++I46+I52+I58+I64+I76+I82+I87+I94+I100+I34+I70</f>
        <v>1376313833</v>
      </c>
      <c r="J14" s="101">
        <f>+J16+J22+J28+J40++J46+J52+J58+J64+J76+J82+J87+J94+J100+J34+J70</f>
        <v>1500</v>
      </c>
      <c r="K14" s="23"/>
      <c r="L14" s="101">
        <f>+L16+L22+L28+L40++L46+L52+L58+L64+L76+L82+L87+L94+L100+L34+L70</f>
        <v>2809671850</v>
      </c>
      <c r="M14" s="101">
        <f>+M16+M22+M28+M40++M46+M52+M58+M64+M76+M82+M87+M94+M100+M34+M70</f>
        <v>1500</v>
      </c>
      <c r="N14" s="23"/>
      <c r="O14" s="101">
        <f>+O16+O22+O28+O40++O46+O52+O58+O64+O76+O82+O87+O94+O100+O34+O70</f>
        <v>255420357</v>
      </c>
      <c r="P14" s="101">
        <f>+P16+P22+P28+P40++P46+P52+P58+P64+P76+P82+P87+P94+P100+P34+P70</f>
        <v>1500</v>
      </c>
      <c r="Q14" s="23"/>
      <c r="R14" s="101">
        <f>+R16+R22+R28+R40++R46+R52+R58+R64+R76+R82+R87+R94+R100+R34+R70</f>
        <v>2343047873</v>
      </c>
      <c r="S14" s="101">
        <f>+S16+S22+S28+S40++S46+S52+S58+S64+S76+S82+S87+S94+S100+S34+S70</f>
        <v>1500</v>
      </c>
      <c r="T14" s="23"/>
      <c r="U14" s="101">
        <f>+U16+U22+U28+U40++U46+U52+U58+U64+U76+U82+U87+U94+U100+U34+U70</f>
        <v>2070593193</v>
      </c>
      <c r="V14" s="101">
        <f>+V16+V22+V28+V40++V46+V52+V58+V64+V76+V82+V87+V94+V100+V34+V70</f>
        <v>1500</v>
      </c>
    </row>
    <row r="15" spans="2:22" ht="15.75" customHeight="1">
      <c r="B15" s="3"/>
      <c r="C15" s="9"/>
      <c r="D15" s="11"/>
      <c r="E15" s="4"/>
      <c r="F15" s="5"/>
      <c r="G15" s="11"/>
      <c r="H15" s="7"/>
      <c r="I15" s="5"/>
      <c r="J15" s="11"/>
      <c r="K15" s="7"/>
      <c r="L15" s="5"/>
      <c r="M15" s="11"/>
      <c r="N15" s="7"/>
      <c r="O15" s="5"/>
      <c r="P15" s="11"/>
      <c r="Q15" s="7"/>
      <c r="R15" s="5"/>
      <c r="S15" s="11"/>
      <c r="T15" s="7"/>
      <c r="U15" s="5"/>
      <c r="V15" s="11"/>
    </row>
    <row r="16" spans="1:22" ht="36">
      <c r="A16" s="44" t="s">
        <v>139</v>
      </c>
      <c r="B16" s="68" t="s">
        <v>12</v>
      </c>
      <c r="C16" s="116">
        <f>SUM(C18:C20)</f>
        <v>174076934</v>
      </c>
      <c r="D16" s="51">
        <f>SUM(D18:D20)</f>
        <v>100</v>
      </c>
      <c r="E16" s="52"/>
      <c r="F16" s="50">
        <v>38579745</v>
      </c>
      <c r="G16" s="51">
        <f>SUM(G18:G20)</f>
        <v>100</v>
      </c>
      <c r="H16" s="54"/>
      <c r="I16" s="50">
        <v>49963187</v>
      </c>
      <c r="J16" s="51">
        <f>SUM(J18:J20)</f>
        <v>100</v>
      </c>
      <c r="K16" s="54"/>
      <c r="L16" s="50">
        <v>11817771</v>
      </c>
      <c r="M16" s="51">
        <f>SUM(M18:M20)</f>
        <v>100</v>
      </c>
      <c r="N16" s="54"/>
      <c r="O16" s="50">
        <v>7690117</v>
      </c>
      <c r="P16" s="51">
        <f>SUM(P18:P20)</f>
        <v>100</v>
      </c>
      <c r="Q16" s="54"/>
      <c r="R16" s="50">
        <v>14503582</v>
      </c>
      <c r="S16" s="51">
        <f>SUM(S18:S20)</f>
        <v>100</v>
      </c>
      <c r="T16" s="54"/>
      <c r="U16" s="50">
        <v>51522532</v>
      </c>
      <c r="V16" s="51">
        <f>SUM(V18:V20)</f>
        <v>99.99999999999999</v>
      </c>
    </row>
    <row r="17" spans="1:22" ht="15" customHeight="1">
      <c r="A17" s="44"/>
      <c r="B17" s="39"/>
      <c r="C17" s="111"/>
      <c r="D17" s="11"/>
      <c r="E17" s="40"/>
      <c r="F17" s="41"/>
      <c r="G17" s="11"/>
      <c r="H17" s="43"/>
      <c r="I17" s="41"/>
      <c r="J17" s="11"/>
      <c r="K17" s="43"/>
      <c r="L17" s="41"/>
      <c r="M17" s="11"/>
      <c r="N17" s="43"/>
      <c r="O17" s="41"/>
      <c r="P17" s="11"/>
      <c r="Q17" s="43"/>
      <c r="R17" s="41"/>
      <c r="S17" s="11"/>
      <c r="T17" s="43"/>
      <c r="U17" s="41"/>
      <c r="V17" s="11"/>
    </row>
    <row r="18" spans="1:22" ht="15">
      <c r="A18" s="44"/>
      <c r="B18" s="67" t="s">
        <v>120</v>
      </c>
      <c r="C18" s="112">
        <f>+F18+I18+L18+O18+R18+U18</f>
        <v>133794671</v>
      </c>
      <c r="D18" s="10">
        <f>+C18/C$16*100</f>
        <v>76.85950569418921</v>
      </c>
      <c r="E18" s="6"/>
      <c r="F18" s="13">
        <v>28374209</v>
      </c>
      <c r="G18" s="10">
        <f>+F18/F$16*100</f>
        <v>73.54690654383538</v>
      </c>
      <c r="H18" s="12"/>
      <c r="I18" s="13">
        <v>33545580</v>
      </c>
      <c r="J18" s="10">
        <f>+I18/I$16*100</f>
        <v>67.14059293295281</v>
      </c>
      <c r="K18" s="12"/>
      <c r="L18" s="13">
        <v>7836851</v>
      </c>
      <c r="M18" s="10">
        <f>+L18/L$16*100</f>
        <v>66.31412133472547</v>
      </c>
      <c r="N18" s="12"/>
      <c r="O18" s="13">
        <v>4377831</v>
      </c>
      <c r="P18" s="10">
        <f>+O18/O$16*100</f>
        <v>56.92801552954266</v>
      </c>
      <c r="Q18" s="12"/>
      <c r="R18" s="13">
        <v>13173318</v>
      </c>
      <c r="S18" s="10">
        <f>+R18/R$16*100</f>
        <v>90.82803130978265</v>
      </c>
      <c r="T18" s="12"/>
      <c r="U18" s="13">
        <v>46486882</v>
      </c>
      <c r="V18" s="10">
        <f>+U18/U$16*100</f>
        <v>90.2263149644897</v>
      </c>
    </row>
    <row r="19" spans="1:22" ht="15">
      <c r="A19" s="44"/>
      <c r="B19" s="39" t="s">
        <v>121</v>
      </c>
      <c r="C19" s="111">
        <f>+F19+I19+L19+O19+R19+U19</f>
        <v>13098871</v>
      </c>
      <c r="D19" s="30">
        <f>+C19/C$16*100</f>
        <v>7.524759713426478</v>
      </c>
      <c r="E19" s="40"/>
      <c r="F19" s="41">
        <v>5661712</v>
      </c>
      <c r="G19" s="30">
        <f>+F19/F$16*100</f>
        <v>14.675348424412862</v>
      </c>
      <c r="H19" s="43"/>
      <c r="I19" s="41">
        <v>1904913</v>
      </c>
      <c r="J19" s="30">
        <f>+I19/I$16*100</f>
        <v>3.812633089238283</v>
      </c>
      <c r="K19" s="43"/>
      <c r="L19" s="41">
        <v>744243</v>
      </c>
      <c r="M19" s="30">
        <f>+L19/L$16*100</f>
        <v>6.297659685570147</v>
      </c>
      <c r="N19" s="43"/>
      <c r="O19" s="41">
        <v>1356364</v>
      </c>
      <c r="P19" s="30">
        <f>+O19/O$16*100</f>
        <v>17.63775505626247</v>
      </c>
      <c r="Q19" s="43"/>
      <c r="R19" s="41">
        <v>702075</v>
      </c>
      <c r="S19" s="30">
        <f>+R19/R$16*100</f>
        <v>4.840700731722688</v>
      </c>
      <c r="T19" s="43"/>
      <c r="U19" s="41">
        <v>2729564</v>
      </c>
      <c r="V19" s="30">
        <f>+U19/U$16*100</f>
        <v>5.2978064043902195</v>
      </c>
    </row>
    <row r="20" spans="1:22" ht="15">
      <c r="A20" s="44"/>
      <c r="B20" s="67" t="s">
        <v>128</v>
      </c>
      <c r="C20" s="112">
        <f>+F20+I20+L20+O20+R20+U20</f>
        <v>27183392</v>
      </c>
      <c r="D20" s="10">
        <f>+C20/C$16*100</f>
        <v>15.615734592384308</v>
      </c>
      <c r="E20" s="6"/>
      <c r="F20" s="13">
        <v>4543824</v>
      </c>
      <c r="G20" s="10">
        <f>+F20/F$16*100</f>
        <v>11.777745031751765</v>
      </c>
      <c r="H20" s="12"/>
      <c r="I20" s="13">
        <v>14512694</v>
      </c>
      <c r="J20" s="10">
        <f>+I20/I$16*100</f>
        <v>29.046773977808904</v>
      </c>
      <c r="K20" s="12"/>
      <c r="L20" s="13">
        <v>3236677</v>
      </c>
      <c r="M20" s="10">
        <f>+L20/L$16*100</f>
        <v>27.388218979704384</v>
      </c>
      <c r="N20" s="12"/>
      <c r="O20" s="13">
        <v>1955922</v>
      </c>
      <c r="P20" s="10">
        <f>+O20/O$16*100</f>
        <v>25.43422941419487</v>
      </c>
      <c r="Q20" s="12"/>
      <c r="R20" s="13">
        <v>628189</v>
      </c>
      <c r="S20" s="10">
        <f>+R20/R$16*100</f>
        <v>4.331267958494667</v>
      </c>
      <c r="T20" s="12"/>
      <c r="U20" s="13">
        <v>2306086</v>
      </c>
      <c r="V20" s="10">
        <f>+U20/U$16*100</f>
        <v>4.47587863112007</v>
      </c>
    </row>
    <row r="21" spans="1:22" ht="13.5" customHeight="1">
      <c r="A21" s="44"/>
      <c r="B21" s="39"/>
      <c r="C21" s="111"/>
      <c r="D21" s="30"/>
      <c r="E21" s="40"/>
      <c r="F21" s="41"/>
      <c r="G21" s="30"/>
      <c r="H21" s="43"/>
      <c r="I21" s="41"/>
      <c r="J21" s="30"/>
      <c r="K21" s="43"/>
      <c r="L21" s="41"/>
      <c r="M21" s="30"/>
      <c r="N21" s="43"/>
      <c r="O21" s="41"/>
      <c r="P21" s="30"/>
      <c r="Q21" s="43"/>
      <c r="R21" s="41"/>
      <c r="S21" s="30"/>
      <c r="T21" s="43"/>
      <c r="U21" s="41"/>
      <c r="V21" s="30"/>
    </row>
    <row r="22" spans="1:22" ht="18.75" customHeight="1">
      <c r="A22" s="44" t="s">
        <v>140</v>
      </c>
      <c r="B22" s="66" t="s">
        <v>13</v>
      </c>
      <c r="C22" s="116">
        <f>SUM(C24:C26)</f>
        <v>107993239</v>
      </c>
      <c r="D22" s="51">
        <f>SUM(D24:D26)</f>
        <v>100</v>
      </c>
      <c r="E22" s="52"/>
      <c r="F22" s="50">
        <v>24028316</v>
      </c>
      <c r="G22" s="51">
        <f>SUM(G24:G26)</f>
        <v>100</v>
      </c>
      <c r="H22" s="54"/>
      <c r="I22" s="50">
        <v>27602417</v>
      </c>
      <c r="J22" s="51">
        <f>SUM(J24:J26)</f>
        <v>100</v>
      </c>
      <c r="K22" s="54"/>
      <c r="L22" s="50">
        <v>19744800</v>
      </c>
      <c r="M22" s="51">
        <f>SUM(M24:M26)</f>
        <v>100</v>
      </c>
      <c r="N22" s="54"/>
      <c r="O22" s="50">
        <v>6686202</v>
      </c>
      <c r="P22" s="51">
        <f>SUM(P24:P26)</f>
        <v>100.00000000000001</v>
      </c>
      <c r="Q22" s="54"/>
      <c r="R22" s="50">
        <v>5947742</v>
      </c>
      <c r="S22" s="51">
        <f>SUM(S24:S26)</f>
        <v>100.00000000000001</v>
      </c>
      <c r="T22" s="54"/>
      <c r="U22" s="50">
        <v>23983762</v>
      </c>
      <c r="V22" s="51">
        <f>SUM(V24:V26)</f>
        <v>100</v>
      </c>
    </row>
    <row r="23" spans="1:22" ht="15" customHeight="1">
      <c r="A23" s="44"/>
      <c r="B23" s="39"/>
      <c r="C23" s="111"/>
      <c r="D23" s="11"/>
      <c r="E23" s="40"/>
      <c r="F23" s="41"/>
      <c r="G23" s="11"/>
      <c r="H23" s="43"/>
      <c r="I23" s="41"/>
      <c r="J23" s="11"/>
      <c r="K23" s="43"/>
      <c r="L23" s="41"/>
      <c r="M23" s="11"/>
      <c r="N23" s="43"/>
      <c r="O23" s="41"/>
      <c r="P23" s="11"/>
      <c r="Q23" s="43"/>
      <c r="R23" s="41"/>
      <c r="S23" s="11"/>
      <c r="T23" s="43"/>
      <c r="U23" s="41"/>
      <c r="V23" s="11"/>
    </row>
    <row r="24" spans="1:22" ht="15">
      <c r="A24" s="44"/>
      <c r="B24" s="67" t="s">
        <v>120</v>
      </c>
      <c r="C24" s="112">
        <f>+F24+I24+L24+O24+R24+U24</f>
        <v>65419499</v>
      </c>
      <c r="D24" s="10">
        <f>+C24/C$22*100</f>
        <v>60.577402442758476</v>
      </c>
      <c r="E24" s="6"/>
      <c r="F24" s="13">
        <v>10987303</v>
      </c>
      <c r="G24" s="10">
        <f>+F24/F$22*100</f>
        <v>45.726479541887166</v>
      </c>
      <c r="H24" s="12"/>
      <c r="I24" s="13">
        <v>17631984</v>
      </c>
      <c r="J24" s="10">
        <f>+I24/I$22*100</f>
        <v>63.878406010604074</v>
      </c>
      <c r="K24" s="12"/>
      <c r="L24" s="13">
        <v>11837670</v>
      </c>
      <c r="M24" s="10">
        <f>+L24/L$22*100</f>
        <v>59.953354807341675</v>
      </c>
      <c r="N24" s="12"/>
      <c r="O24" s="13">
        <v>3763251</v>
      </c>
      <c r="P24" s="10">
        <f>+O24/O$22*100</f>
        <v>56.2838364739803</v>
      </c>
      <c r="Q24" s="12"/>
      <c r="R24" s="13">
        <v>4557258</v>
      </c>
      <c r="S24" s="10">
        <f>+R24/R$22*100</f>
        <v>76.62164902243575</v>
      </c>
      <c r="T24" s="12"/>
      <c r="U24" s="13">
        <v>16642033</v>
      </c>
      <c r="V24" s="10">
        <f>+U24/U$22*100</f>
        <v>69.38875143941138</v>
      </c>
    </row>
    <row r="25" spans="1:22" ht="15">
      <c r="A25" s="44"/>
      <c r="B25" s="39" t="s">
        <v>121</v>
      </c>
      <c r="C25" s="111">
        <f>+F25+I25+L25+O25+R25+U25</f>
        <v>20651715</v>
      </c>
      <c r="D25" s="30">
        <f>+C25/C$22*100</f>
        <v>19.123155478279525</v>
      </c>
      <c r="E25" s="40"/>
      <c r="F25" s="41">
        <v>2585631</v>
      </c>
      <c r="G25" s="30">
        <f>+F25/F$22*100</f>
        <v>10.760766588886213</v>
      </c>
      <c r="H25" s="43"/>
      <c r="I25" s="41">
        <v>5267871</v>
      </c>
      <c r="J25" s="30">
        <f>+I25/I$22*100</f>
        <v>19.084817825917202</v>
      </c>
      <c r="K25" s="43"/>
      <c r="L25" s="41">
        <v>4515884</v>
      </c>
      <c r="M25" s="30">
        <f>+L25/L$22*100</f>
        <v>22.871257242413193</v>
      </c>
      <c r="N25" s="43"/>
      <c r="O25" s="41">
        <v>1978377</v>
      </c>
      <c r="P25" s="30">
        <f>+O25/O$22*100</f>
        <v>29.58895049835467</v>
      </c>
      <c r="Q25" s="43"/>
      <c r="R25" s="41">
        <v>942953</v>
      </c>
      <c r="S25" s="30">
        <f>+R25/R$22*100</f>
        <v>15.853966093351058</v>
      </c>
      <c r="T25" s="43"/>
      <c r="U25" s="41">
        <v>5360999</v>
      </c>
      <c r="V25" s="30">
        <f>+U25/U$22*100</f>
        <v>22.352619242969475</v>
      </c>
    </row>
    <row r="26" spans="1:22" ht="15">
      <c r="A26" s="44"/>
      <c r="B26" s="67" t="s">
        <v>128</v>
      </c>
      <c r="C26" s="112">
        <f>+F26+I26+L26+O26+R26+U26</f>
        <v>21922025</v>
      </c>
      <c r="D26" s="10">
        <f>+C26/C$22*100</f>
        <v>20.299442078962</v>
      </c>
      <c r="E26" s="6"/>
      <c r="F26" s="13">
        <v>10455382</v>
      </c>
      <c r="G26" s="10">
        <f>+F26/F$22*100</f>
        <v>43.51275386922662</v>
      </c>
      <c r="H26" s="12"/>
      <c r="I26" s="13">
        <v>4702562</v>
      </c>
      <c r="J26" s="10">
        <f>+I26/I$22*100</f>
        <v>17.036776163478727</v>
      </c>
      <c r="K26" s="12"/>
      <c r="L26" s="13">
        <v>3391246</v>
      </c>
      <c r="M26" s="10">
        <f>+L26/L$22*100</f>
        <v>17.175387950245128</v>
      </c>
      <c r="N26" s="12"/>
      <c r="O26" s="13">
        <v>944574</v>
      </c>
      <c r="P26" s="10">
        <f>+O26/O$22*100</f>
        <v>14.127213027665034</v>
      </c>
      <c r="Q26" s="12"/>
      <c r="R26" s="13">
        <v>447531</v>
      </c>
      <c r="S26" s="10">
        <f>+R26/R$22*100</f>
        <v>7.524384884213202</v>
      </c>
      <c r="T26" s="12"/>
      <c r="U26" s="13">
        <v>1980730</v>
      </c>
      <c r="V26" s="10">
        <f>+U26/U$22*100</f>
        <v>8.258629317619146</v>
      </c>
    </row>
    <row r="27" spans="1:22" ht="13.5" customHeight="1">
      <c r="A27" s="44"/>
      <c r="B27" s="39"/>
      <c r="C27" s="111"/>
      <c r="D27" s="30"/>
      <c r="E27" s="40"/>
      <c r="F27" s="41"/>
      <c r="G27" s="30"/>
      <c r="H27" s="43"/>
      <c r="I27" s="41"/>
      <c r="J27" s="30"/>
      <c r="K27" s="43"/>
      <c r="L27" s="41"/>
      <c r="M27" s="30"/>
      <c r="N27" s="43"/>
      <c r="O27" s="41"/>
      <c r="P27" s="30"/>
      <c r="Q27" s="43"/>
      <c r="R27" s="41"/>
      <c r="S27" s="30"/>
      <c r="T27" s="43"/>
      <c r="U27" s="41"/>
      <c r="V27" s="30"/>
    </row>
    <row r="28" spans="1:22" ht="26.25" customHeight="1">
      <c r="A28" s="44" t="s">
        <v>141</v>
      </c>
      <c r="B28" s="68" t="s">
        <v>142</v>
      </c>
      <c r="C28" s="116">
        <f>SUM(C30:C32)</f>
        <v>324331902</v>
      </c>
      <c r="D28" s="51">
        <f>SUM(D30:D32)</f>
        <v>100</v>
      </c>
      <c r="E28" s="52"/>
      <c r="F28" s="50">
        <v>59603515</v>
      </c>
      <c r="G28" s="51">
        <f>SUM(G30:G32)</f>
        <v>100</v>
      </c>
      <c r="H28" s="54"/>
      <c r="I28" s="50">
        <v>62159992</v>
      </c>
      <c r="J28" s="51">
        <f>SUM(J30:J32)</f>
        <v>100</v>
      </c>
      <c r="K28" s="54"/>
      <c r="L28" s="50">
        <v>103436674</v>
      </c>
      <c r="M28" s="51">
        <f>SUM(M30:M32)</f>
        <v>100</v>
      </c>
      <c r="N28" s="54"/>
      <c r="O28" s="50">
        <v>13405091</v>
      </c>
      <c r="P28" s="51">
        <f>SUM(P30:P32)</f>
        <v>100</v>
      </c>
      <c r="Q28" s="54"/>
      <c r="R28" s="50">
        <v>11794547</v>
      </c>
      <c r="S28" s="51">
        <f>SUM(S30:S32)</f>
        <v>100</v>
      </c>
      <c r="T28" s="54"/>
      <c r="U28" s="50">
        <v>73932083</v>
      </c>
      <c r="V28" s="51">
        <f>SUM(V30:V32)</f>
        <v>100</v>
      </c>
    </row>
    <row r="29" spans="1:22" ht="14.25" customHeight="1">
      <c r="A29" s="44"/>
      <c r="B29" s="39"/>
      <c r="C29" s="111"/>
      <c r="D29" s="30"/>
      <c r="E29" s="40"/>
      <c r="F29" s="41"/>
      <c r="G29" s="30"/>
      <c r="H29" s="43"/>
      <c r="I29" s="41"/>
      <c r="J29" s="30"/>
      <c r="K29" s="43"/>
      <c r="L29" s="41"/>
      <c r="M29" s="30"/>
      <c r="N29" s="43"/>
      <c r="O29" s="41"/>
      <c r="P29" s="30"/>
      <c r="Q29" s="43"/>
      <c r="R29" s="41"/>
      <c r="S29" s="30"/>
      <c r="T29" s="43"/>
      <c r="U29" s="41"/>
      <c r="V29" s="30"/>
    </row>
    <row r="30" spans="1:22" ht="15">
      <c r="A30" s="44"/>
      <c r="B30" s="67" t="s">
        <v>120</v>
      </c>
      <c r="C30" s="112">
        <f>+F30+I30+L30+O30+R30+U30</f>
        <v>260859605</v>
      </c>
      <c r="D30" s="10">
        <f>+C30/C$28*100</f>
        <v>80.42983233884898</v>
      </c>
      <c r="E30" s="6"/>
      <c r="F30" s="13">
        <v>53704626</v>
      </c>
      <c r="G30" s="10">
        <f>+F30/F$28*100</f>
        <v>90.10311891840607</v>
      </c>
      <c r="H30" s="12"/>
      <c r="I30" s="13">
        <v>18835827</v>
      </c>
      <c r="J30" s="10">
        <f>+I30/I$28*100</f>
        <v>30.302170888310282</v>
      </c>
      <c r="K30" s="12"/>
      <c r="L30" s="13">
        <v>100569684</v>
      </c>
      <c r="M30" s="10">
        <f>+L30/L$28*100</f>
        <v>97.22826547961122</v>
      </c>
      <c r="N30" s="12"/>
      <c r="O30" s="13">
        <v>11319475</v>
      </c>
      <c r="P30" s="10">
        <f>+O30/O$28*100</f>
        <v>84.4416125187065</v>
      </c>
      <c r="Q30" s="12"/>
      <c r="R30" s="13">
        <v>8396076</v>
      </c>
      <c r="S30" s="10">
        <f>+R30/R$28*100</f>
        <v>71.18608285676423</v>
      </c>
      <c r="T30" s="12"/>
      <c r="U30" s="13">
        <v>68033917</v>
      </c>
      <c r="V30" s="10">
        <f>+U30/U$28*100</f>
        <v>92.02218338687955</v>
      </c>
    </row>
    <row r="31" spans="1:22" ht="15">
      <c r="A31" s="44"/>
      <c r="B31" s="39" t="s">
        <v>121</v>
      </c>
      <c r="C31" s="111">
        <f>+F31+I31+L31+O31+R31+U31</f>
        <v>19725087</v>
      </c>
      <c r="D31" s="30">
        <f>+C31/C$28*100</f>
        <v>6.081759727724841</v>
      </c>
      <c r="E31" s="40"/>
      <c r="F31" s="41">
        <v>5669207</v>
      </c>
      <c r="G31" s="30">
        <f>+F31/F$28*100</f>
        <v>9.511531324956254</v>
      </c>
      <c r="H31" s="43"/>
      <c r="I31" s="41">
        <v>4436146</v>
      </c>
      <c r="J31" s="30">
        <f>+I31/I$28*100</f>
        <v>7.136657932645808</v>
      </c>
      <c r="K31" s="43"/>
      <c r="L31" s="41">
        <v>2180097</v>
      </c>
      <c r="M31" s="30">
        <f>+L31/L$28*100</f>
        <v>2.107663477269194</v>
      </c>
      <c r="N31" s="43"/>
      <c r="O31" s="41">
        <v>1393808</v>
      </c>
      <c r="P31" s="30">
        <f>+O31/O$28*100</f>
        <v>10.397601926014527</v>
      </c>
      <c r="Q31" s="43"/>
      <c r="R31" s="41">
        <v>1956652</v>
      </c>
      <c r="S31" s="30">
        <f>+R31/R$28*100</f>
        <v>16.5894629102754</v>
      </c>
      <c r="T31" s="43"/>
      <c r="U31" s="41">
        <v>4089177</v>
      </c>
      <c r="V31" s="30">
        <f>+U31/U$28*100</f>
        <v>5.530991193633757</v>
      </c>
    </row>
    <row r="32" spans="1:22" ht="15">
      <c r="A32" s="44"/>
      <c r="B32" s="70" t="s">
        <v>132</v>
      </c>
      <c r="C32" s="111">
        <f>+F32+I32+L32+O32+R32+U32</f>
        <v>43747210</v>
      </c>
      <c r="D32" s="30">
        <f>+C32/C$28*100</f>
        <v>13.488407933426172</v>
      </c>
      <c r="E32" s="40"/>
      <c r="F32" s="41">
        <v>229682</v>
      </c>
      <c r="G32" s="30">
        <f>+F32/F$28*100</f>
        <v>0.3853497566376748</v>
      </c>
      <c r="H32" s="43"/>
      <c r="I32" s="41">
        <v>38888019</v>
      </c>
      <c r="J32" s="30">
        <f>+I32/I$28*100</f>
        <v>62.5611711790439</v>
      </c>
      <c r="K32" s="43"/>
      <c r="L32" s="41">
        <v>686893</v>
      </c>
      <c r="M32" s="30">
        <f>+L32/L$28*100</f>
        <v>0.6640710431195805</v>
      </c>
      <c r="N32" s="43"/>
      <c r="O32" s="41">
        <v>691808</v>
      </c>
      <c r="P32" s="30">
        <f>+O32/O$28*100</f>
        <v>5.16078555527896</v>
      </c>
      <c r="Q32" s="43"/>
      <c r="R32" s="41">
        <v>1441819</v>
      </c>
      <c r="S32" s="30">
        <f>+R32/R$28*100</f>
        <v>12.224454232960367</v>
      </c>
      <c r="T32" s="43"/>
      <c r="U32" s="41">
        <v>1808989</v>
      </c>
      <c r="V32" s="30">
        <f>+U32/U$28*100</f>
        <v>2.446825419486693</v>
      </c>
    </row>
    <row r="33" spans="1:22" ht="13.5" customHeight="1">
      <c r="A33" s="44"/>
      <c r="B33" s="39"/>
      <c r="C33" s="111"/>
      <c r="D33" s="30"/>
      <c r="E33" s="40"/>
      <c r="F33" s="41"/>
      <c r="G33" s="30"/>
      <c r="H33" s="43"/>
      <c r="I33" s="41"/>
      <c r="J33" s="30"/>
      <c r="K33" s="43"/>
      <c r="L33" s="41"/>
      <c r="M33" s="30"/>
      <c r="N33" s="43"/>
      <c r="O33" s="41"/>
      <c r="P33" s="30"/>
      <c r="Q33" s="43"/>
      <c r="R33" s="41"/>
      <c r="S33" s="30"/>
      <c r="T33" s="43"/>
      <c r="U33" s="41"/>
      <c r="V33" s="30"/>
    </row>
    <row r="34" spans="1:22" ht="26.25" customHeight="1">
      <c r="A34" s="44" t="s">
        <v>143</v>
      </c>
      <c r="B34" s="68" t="s">
        <v>4</v>
      </c>
      <c r="C34" s="116">
        <f>SUM(C36:C38)</f>
        <v>9123439</v>
      </c>
      <c r="D34" s="51">
        <f>SUM(D36:D38)</f>
        <v>100</v>
      </c>
      <c r="E34" s="52"/>
      <c r="F34" s="50">
        <v>636788</v>
      </c>
      <c r="G34" s="51">
        <f>SUM(G36:G38)</f>
        <v>100</v>
      </c>
      <c r="H34" s="54"/>
      <c r="I34" s="50">
        <v>2008457</v>
      </c>
      <c r="J34" s="51">
        <f>SUM(J36:J38)</f>
        <v>100</v>
      </c>
      <c r="K34" s="54"/>
      <c r="L34" s="50">
        <v>463954</v>
      </c>
      <c r="M34" s="51">
        <f>SUM(M36:M38)</f>
        <v>100</v>
      </c>
      <c r="N34" s="54"/>
      <c r="O34" s="50">
        <v>1821108</v>
      </c>
      <c r="P34" s="51">
        <f>SUM(P36:P38)</f>
        <v>100</v>
      </c>
      <c r="Q34" s="54"/>
      <c r="R34" s="50">
        <v>3132316</v>
      </c>
      <c r="S34" s="51">
        <f>SUM(S36:S38)</f>
        <v>100</v>
      </c>
      <c r="T34" s="54"/>
      <c r="U34" s="50">
        <v>1060816</v>
      </c>
      <c r="V34" s="51">
        <f>SUM(V36:V38)</f>
        <v>100.00000000000001</v>
      </c>
    </row>
    <row r="35" spans="1:22" ht="14.25" customHeight="1">
      <c r="A35" s="44"/>
      <c r="B35" s="39"/>
      <c r="C35" s="111"/>
      <c r="D35" s="30"/>
      <c r="E35" s="40"/>
      <c r="F35" s="41"/>
      <c r="G35" s="30"/>
      <c r="H35" s="43"/>
      <c r="I35" s="41"/>
      <c r="J35" s="30"/>
      <c r="K35" s="43"/>
      <c r="L35" s="41"/>
      <c r="M35" s="30"/>
      <c r="N35" s="43"/>
      <c r="O35" s="41"/>
      <c r="P35" s="30"/>
      <c r="Q35" s="43"/>
      <c r="R35" s="41"/>
      <c r="S35" s="30"/>
      <c r="T35" s="43"/>
      <c r="U35" s="41"/>
      <c r="V35" s="30"/>
    </row>
    <row r="36" spans="1:22" ht="15">
      <c r="A36" s="44"/>
      <c r="B36" s="67" t="s">
        <v>120</v>
      </c>
      <c r="C36" s="112">
        <f>+F36+I36+L36+O36+R36+U36</f>
        <v>5506515</v>
      </c>
      <c r="D36" s="10">
        <f>+C36/C$34*100</f>
        <v>60.355694820779746</v>
      </c>
      <c r="E36" s="6"/>
      <c r="F36" s="13">
        <v>631278</v>
      </c>
      <c r="G36" s="10">
        <f>+F36/F$34*100</f>
        <v>99.13471987537453</v>
      </c>
      <c r="H36" s="12"/>
      <c r="I36" s="13">
        <v>744682</v>
      </c>
      <c r="J36" s="10">
        <f>+I36/I$34*100</f>
        <v>37.07731855847548</v>
      </c>
      <c r="K36" s="12"/>
      <c r="L36" s="13">
        <v>360760</v>
      </c>
      <c r="M36" s="10">
        <f>+L36/L$34*100</f>
        <v>77.7577087383663</v>
      </c>
      <c r="N36" s="12"/>
      <c r="O36" s="13">
        <v>1375572</v>
      </c>
      <c r="P36" s="10">
        <f>+O36/O$34*100</f>
        <v>75.53489414136888</v>
      </c>
      <c r="Q36" s="12"/>
      <c r="R36" s="13">
        <v>1976504</v>
      </c>
      <c r="S36" s="10">
        <f>+R36/R$34*100</f>
        <v>63.10040238596617</v>
      </c>
      <c r="T36" s="12"/>
      <c r="U36" s="13">
        <v>417719</v>
      </c>
      <c r="V36" s="10">
        <f>+U36/U$34*100</f>
        <v>39.37713986214386</v>
      </c>
    </row>
    <row r="37" spans="1:22" ht="15">
      <c r="A37" s="44"/>
      <c r="B37" s="39" t="s">
        <v>121</v>
      </c>
      <c r="C37" s="111">
        <f>+F37+I37+L37+O37+R37+U37</f>
        <v>3201960</v>
      </c>
      <c r="D37" s="30">
        <f>+C37/C$34*100</f>
        <v>35.0959764185413</v>
      </c>
      <c r="E37" s="40"/>
      <c r="F37" s="41">
        <v>5510</v>
      </c>
      <c r="G37" s="30">
        <f>+F37/F$34*100</f>
        <v>0.865280124625464</v>
      </c>
      <c r="H37" s="43"/>
      <c r="I37" s="41">
        <v>1128525</v>
      </c>
      <c r="J37" s="30">
        <f>+I37/I$34*100</f>
        <v>56.1886562669751</v>
      </c>
      <c r="K37" s="43"/>
      <c r="L37" s="41">
        <v>103194</v>
      </c>
      <c r="M37" s="30">
        <f>+L37/L$34*100</f>
        <v>22.242291261633696</v>
      </c>
      <c r="N37" s="43"/>
      <c r="O37" s="41">
        <v>428557</v>
      </c>
      <c r="P37" s="30">
        <f>+O37/O$34*100</f>
        <v>23.532761373844934</v>
      </c>
      <c r="Q37" s="43"/>
      <c r="R37" s="41">
        <v>903937</v>
      </c>
      <c r="S37" s="30">
        <f>+R37/R$34*100</f>
        <v>28.858422968819237</v>
      </c>
      <c r="T37" s="43"/>
      <c r="U37" s="41">
        <v>632237</v>
      </c>
      <c r="V37" s="30">
        <f>+U37/U$34*100</f>
        <v>59.59911992277643</v>
      </c>
    </row>
    <row r="38" spans="1:22" ht="15">
      <c r="A38" s="44"/>
      <c r="B38" s="70" t="s">
        <v>132</v>
      </c>
      <c r="C38" s="111">
        <f>+F38+I38+L38+O38+R38+U38</f>
        <v>414964</v>
      </c>
      <c r="D38" s="30">
        <f>+C38/C$34*100</f>
        <v>4.54832876067895</v>
      </c>
      <c r="E38" s="40"/>
      <c r="F38" s="41">
        <v>0</v>
      </c>
      <c r="G38" s="30">
        <f>+F38/F$34*100</f>
        <v>0</v>
      </c>
      <c r="H38" s="43"/>
      <c r="I38" s="41">
        <v>135250</v>
      </c>
      <c r="J38" s="30">
        <f>+I38/I$34*100</f>
        <v>6.734025174549418</v>
      </c>
      <c r="K38" s="43"/>
      <c r="L38" s="41">
        <v>0</v>
      </c>
      <c r="M38" s="30">
        <f>+L38/L$34*100</f>
        <v>0</v>
      </c>
      <c r="N38" s="43"/>
      <c r="O38" s="41">
        <v>16979</v>
      </c>
      <c r="P38" s="30">
        <f>+O38/O$34*100</f>
        <v>0.932344484786185</v>
      </c>
      <c r="Q38" s="43"/>
      <c r="R38" s="41">
        <v>251875</v>
      </c>
      <c r="S38" s="30">
        <f>+R38/R$34*100</f>
        <v>8.041174645214594</v>
      </c>
      <c r="T38" s="43"/>
      <c r="U38" s="41">
        <v>10860</v>
      </c>
      <c r="V38" s="30">
        <f>+U38/U$34*100</f>
        <v>1.0237402150797124</v>
      </c>
    </row>
    <row r="39" spans="1:22" ht="9.75" customHeight="1">
      <c r="A39" s="44"/>
      <c r="B39" s="67"/>
      <c r="C39" s="112"/>
      <c r="D39" s="10"/>
      <c r="E39" s="6"/>
      <c r="F39" s="13"/>
      <c r="G39" s="10"/>
      <c r="H39" s="12"/>
      <c r="I39" s="13"/>
      <c r="J39" s="10"/>
      <c r="K39" s="12"/>
      <c r="L39" s="13"/>
      <c r="M39" s="10"/>
      <c r="N39" s="12"/>
      <c r="O39" s="13"/>
      <c r="P39" s="10"/>
      <c r="Q39" s="12"/>
      <c r="R39" s="13"/>
      <c r="S39" s="10"/>
      <c r="T39" s="12"/>
      <c r="U39" s="13"/>
      <c r="V39" s="10"/>
    </row>
    <row r="40" spans="1:22" ht="26.25" customHeight="1">
      <c r="A40" s="44" t="s">
        <v>144</v>
      </c>
      <c r="B40" s="68" t="s">
        <v>0</v>
      </c>
      <c r="C40" s="116">
        <f>SUM(C42:C44)</f>
        <v>90985561</v>
      </c>
      <c r="D40" s="51">
        <f>SUM(D42:D44)</f>
        <v>100</v>
      </c>
      <c r="E40" s="52"/>
      <c r="F40" s="50">
        <v>46737290</v>
      </c>
      <c r="G40" s="51">
        <f>SUM(G42:G44)</f>
        <v>100</v>
      </c>
      <c r="H40" s="54"/>
      <c r="I40" s="50">
        <v>30397791</v>
      </c>
      <c r="J40" s="51">
        <f>SUM(J42:J44)</f>
        <v>100</v>
      </c>
      <c r="K40" s="54"/>
      <c r="L40" s="50">
        <v>59859</v>
      </c>
      <c r="M40" s="51">
        <f>SUM(M42:M44)</f>
        <v>100</v>
      </c>
      <c r="N40" s="54"/>
      <c r="O40" s="50">
        <v>2602684</v>
      </c>
      <c r="P40" s="51">
        <f>SUM(P42:P44)</f>
        <v>100</v>
      </c>
      <c r="Q40" s="54"/>
      <c r="R40" s="50">
        <v>7547962</v>
      </c>
      <c r="S40" s="51">
        <f>SUM(S42:S44)</f>
        <v>100</v>
      </c>
      <c r="T40" s="54"/>
      <c r="U40" s="50">
        <v>3639975</v>
      </c>
      <c r="V40" s="51">
        <f>SUM(V42:V44)</f>
        <v>100.00000000000001</v>
      </c>
    </row>
    <row r="41" spans="1:22" ht="14.25" customHeight="1">
      <c r="A41" s="44"/>
      <c r="B41" s="39"/>
      <c r="C41" s="111"/>
      <c r="D41" s="30"/>
      <c r="E41" s="40"/>
      <c r="F41" s="41"/>
      <c r="G41" s="30"/>
      <c r="H41" s="43"/>
      <c r="I41" s="41"/>
      <c r="J41" s="30"/>
      <c r="K41" s="43"/>
      <c r="L41" s="41"/>
      <c r="M41" s="30"/>
      <c r="N41" s="43"/>
      <c r="O41" s="41"/>
      <c r="P41" s="30"/>
      <c r="Q41" s="43"/>
      <c r="R41" s="41"/>
      <c r="S41" s="30"/>
      <c r="T41" s="43"/>
      <c r="U41" s="41"/>
      <c r="V41" s="30"/>
    </row>
    <row r="42" spans="1:22" ht="15">
      <c r="A42" s="44"/>
      <c r="B42" s="67" t="s">
        <v>120</v>
      </c>
      <c r="C42" s="112">
        <f>+F42+I42+L42+O42+R42+U42</f>
        <v>88781407</v>
      </c>
      <c r="D42" s="10">
        <f>+C42/C$40*100</f>
        <v>97.57746836335932</v>
      </c>
      <c r="E42" s="6"/>
      <c r="F42" s="13">
        <v>46705290</v>
      </c>
      <c r="G42" s="10">
        <f>+F42/F$40*100</f>
        <v>99.9315321876814</v>
      </c>
      <c r="H42" s="12"/>
      <c r="I42" s="13">
        <v>29927173</v>
      </c>
      <c r="J42" s="10">
        <f>+I42/I$40*100</f>
        <v>98.45180197468954</v>
      </c>
      <c r="K42" s="12"/>
      <c r="L42" s="13">
        <v>57539</v>
      </c>
      <c r="M42" s="10">
        <f>+L42/L$40*100</f>
        <v>96.12422526270068</v>
      </c>
      <c r="N42" s="12"/>
      <c r="O42" s="13">
        <v>1776351</v>
      </c>
      <c r="P42" s="10">
        <f>+O42/O$40*100</f>
        <v>68.25073654734881</v>
      </c>
      <c r="Q42" s="12"/>
      <c r="R42" s="13">
        <v>7346840</v>
      </c>
      <c r="S42" s="10">
        <f>+R42/R$40*100</f>
        <v>97.33541318835468</v>
      </c>
      <c r="T42" s="12"/>
      <c r="U42" s="13">
        <v>2968214</v>
      </c>
      <c r="V42" s="10">
        <f>+U42/U$40*100</f>
        <v>81.54490072047199</v>
      </c>
    </row>
    <row r="43" spans="1:22" ht="15">
      <c r="A43" s="44"/>
      <c r="B43" s="39" t="s">
        <v>121</v>
      </c>
      <c r="C43" s="111">
        <f>+F43+I43+L43+O43+R43+U43</f>
        <v>1914700</v>
      </c>
      <c r="D43" s="30">
        <f>+C43/C$40*100</f>
        <v>2.1043998398822863</v>
      </c>
      <c r="E43" s="40"/>
      <c r="F43" s="41">
        <v>0</v>
      </c>
      <c r="G43" s="30">
        <f>+F43/F$40*100</f>
        <v>0</v>
      </c>
      <c r="H43" s="43"/>
      <c r="I43" s="41">
        <v>273136</v>
      </c>
      <c r="J43" s="30">
        <f>+I43/I$40*100</f>
        <v>0.8985389760723073</v>
      </c>
      <c r="K43" s="43"/>
      <c r="L43" s="41">
        <v>2320</v>
      </c>
      <c r="M43" s="30">
        <f>+L43/L$40*100</f>
        <v>3.87577473729932</v>
      </c>
      <c r="N43" s="43"/>
      <c r="O43" s="41">
        <v>821899</v>
      </c>
      <c r="P43" s="30">
        <f>+O43/O$40*100</f>
        <v>31.57890085772994</v>
      </c>
      <c r="Q43" s="43"/>
      <c r="R43" s="41">
        <v>148003</v>
      </c>
      <c r="S43" s="30">
        <f>+R43/R$40*100</f>
        <v>1.9608339310664258</v>
      </c>
      <c r="T43" s="43"/>
      <c r="U43" s="41">
        <v>669342</v>
      </c>
      <c r="V43" s="30">
        <f>+U43/U$40*100</f>
        <v>18.388642779139968</v>
      </c>
    </row>
    <row r="44" spans="1:22" ht="15">
      <c r="A44" s="44"/>
      <c r="B44" s="70" t="s">
        <v>132</v>
      </c>
      <c r="C44" s="111">
        <f>+F44+I44+L44+O44+R44+U44</f>
        <v>289454</v>
      </c>
      <c r="D44" s="30">
        <f>+C44/C$40*100</f>
        <v>0.318131796758389</v>
      </c>
      <c r="E44" s="40"/>
      <c r="F44" s="41">
        <v>32000</v>
      </c>
      <c r="G44" s="30">
        <f>+F44/F$40*100</f>
        <v>0.06846781231860041</v>
      </c>
      <c r="H44" s="43"/>
      <c r="I44" s="41">
        <v>197482</v>
      </c>
      <c r="J44" s="30">
        <f>+I44/I$40*100</f>
        <v>0.6496590492381502</v>
      </c>
      <c r="K44" s="43"/>
      <c r="L44" s="41">
        <v>0</v>
      </c>
      <c r="M44" s="30">
        <f>+L44/L$40*100</f>
        <v>0</v>
      </c>
      <c r="N44" s="43"/>
      <c r="O44" s="41">
        <v>4434</v>
      </c>
      <c r="P44" s="30">
        <f>+O44/O$40*100</f>
        <v>0.17036259492124284</v>
      </c>
      <c r="Q44" s="43"/>
      <c r="R44" s="41">
        <v>53119</v>
      </c>
      <c r="S44" s="30">
        <f>+R44/R$40*100</f>
        <v>0.7037528805788901</v>
      </c>
      <c r="T44" s="43"/>
      <c r="U44" s="41">
        <v>2419</v>
      </c>
      <c r="V44" s="30">
        <f>+U44/U$40*100</f>
        <v>0.0664565003880521</v>
      </c>
    </row>
    <row r="45" spans="1:22" ht="9.75" customHeight="1">
      <c r="A45" s="44"/>
      <c r="B45" s="67"/>
      <c r="C45" s="112"/>
      <c r="D45" s="10"/>
      <c r="E45" s="6"/>
      <c r="F45" s="13"/>
      <c r="G45" s="10"/>
      <c r="H45" s="12"/>
      <c r="I45" s="13"/>
      <c r="J45" s="10"/>
      <c r="K45" s="12"/>
      <c r="L45" s="13"/>
      <c r="M45" s="10"/>
      <c r="N45" s="12"/>
      <c r="O45" s="13"/>
      <c r="P45" s="10"/>
      <c r="Q45" s="12"/>
      <c r="R45" s="13"/>
      <c r="S45" s="10"/>
      <c r="T45" s="12"/>
      <c r="U45" s="13"/>
      <c r="V45" s="10"/>
    </row>
    <row r="46" spans="1:22" ht="26.25" customHeight="1">
      <c r="A46" s="44" t="s">
        <v>5</v>
      </c>
      <c r="B46" s="68" t="s">
        <v>1</v>
      </c>
      <c r="C46" s="116">
        <f>SUM(C48:C50)</f>
        <v>8929183622</v>
      </c>
      <c r="D46" s="51">
        <f>SUM(D48:D50)</f>
        <v>99.99999999999999</v>
      </c>
      <c r="E46" s="52"/>
      <c r="F46" s="50">
        <v>4745937174</v>
      </c>
      <c r="G46" s="51">
        <f>SUM(G48:G50)</f>
        <v>100</v>
      </c>
      <c r="H46" s="54"/>
      <c r="I46" s="50">
        <v>56854938</v>
      </c>
      <c r="J46" s="51">
        <f>SUM(J48:J50)</f>
        <v>100</v>
      </c>
      <c r="K46" s="54"/>
      <c r="L46" s="50">
        <v>595813423</v>
      </c>
      <c r="M46" s="51">
        <f>SUM(M48:M50)</f>
        <v>100</v>
      </c>
      <c r="N46" s="54"/>
      <c r="O46" s="50">
        <v>47811678</v>
      </c>
      <c r="P46" s="51">
        <f>SUM(P48:P50)</f>
        <v>99.99999999999999</v>
      </c>
      <c r="Q46" s="54"/>
      <c r="R46" s="50">
        <v>2072758136</v>
      </c>
      <c r="S46" s="51">
        <f>SUM(S48:S50)</f>
        <v>100</v>
      </c>
      <c r="T46" s="54"/>
      <c r="U46" s="50">
        <v>1410008273</v>
      </c>
      <c r="V46" s="51">
        <f>SUM(V48:V50)</f>
        <v>100</v>
      </c>
    </row>
    <row r="47" spans="1:22" ht="14.25" customHeight="1">
      <c r="A47" s="44"/>
      <c r="B47" s="39"/>
      <c r="C47" s="111"/>
      <c r="D47" s="30"/>
      <c r="E47" s="40"/>
      <c r="F47" s="41"/>
      <c r="G47" s="30"/>
      <c r="H47" s="43"/>
      <c r="I47" s="41"/>
      <c r="J47" s="30"/>
      <c r="K47" s="43"/>
      <c r="L47" s="41"/>
      <c r="M47" s="30"/>
      <c r="N47" s="43"/>
      <c r="O47" s="41"/>
      <c r="P47" s="30"/>
      <c r="Q47" s="43"/>
      <c r="R47" s="41"/>
      <c r="S47" s="30"/>
      <c r="T47" s="43"/>
      <c r="U47" s="41"/>
      <c r="V47" s="30"/>
    </row>
    <row r="48" spans="1:22" ht="15">
      <c r="A48" s="44"/>
      <c r="B48" s="67" t="s">
        <v>120</v>
      </c>
      <c r="C48" s="112">
        <f>+F48+I48+L48+O48+R48+U48</f>
        <v>6763266621</v>
      </c>
      <c r="D48" s="10">
        <f>+C48/C$46*100</f>
        <v>75.74339275918184</v>
      </c>
      <c r="E48" s="6"/>
      <c r="F48" s="13">
        <v>3475298449</v>
      </c>
      <c r="G48" s="10">
        <f>+F48/F$46*100</f>
        <v>73.22681109305388</v>
      </c>
      <c r="H48" s="12"/>
      <c r="I48" s="13">
        <v>42502346</v>
      </c>
      <c r="J48" s="10">
        <f>+I48/I$46*100</f>
        <v>74.75576879531555</v>
      </c>
      <c r="K48" s="12"/>
      <c r="L48" s="13">
        <v>344028075</v>
      </c>
      <c r="M48" s="10">
        <f>+L48/L$46*100</f>
        <v>57.74090708929865</v>
      </c>
      <c r="N48" s="12"/>
      <c r="O48" s="13">
        <v>44214513</v>
      </c>
      <c r="P48" s="10">
        <f>+O48/O$46*100</f>
        <v>92.4763882999463</v>
      </c>
      <c r="Q48" s="12"/>
      <c r="R48" s="13">
        <v>1934428451</v>
      </c>
      <c r="S48" s="10">
        <f>+R48/R$46*100</f>
        <v>93.32629878047672</v>
      </c>
      <c r="T48" s="12"/>
      <c r="U48" s="13">
        <v>922794787</v>
      </c>
      <c r="V48" s="10">
        <f>+U48/U$46*100</f>
        <v>65.44605479772245</v>
      </c>
    </row>
    <row r="49" spans="1:22" ht="15">
      <c r="A49" s="44"/>
      <c r="B49" s="39" t="s">
        <v>121</v>
      </c>
      <c r="C49" s="111">
        <f>+F49+I49+L49+O49+R49+U49</f>
        <v>113705822</v>
      </c>
      <c r="D49" s="30">
        <f>+C49/C$46*100</f>
        <v>1.2734178936565719</v>
      </c>
      <c r="E49" s="40"/>
      <c r="F49" s="41">
        <v>34238265</v>
      </c>
      <c r="G49" s="30">
        <f>+F49/F$46*100</f>
        <v>0.7214226346604393</v>
      </c>
      <c r="H49" s="43"/>
      <c r="I49" s="41">
        <v>5762610</v>
      </c>
      <c r="J49" s="30">
        <f>+I49/I$46*100</f>
        <v>10.135636767381577</v>
      </c>
      <c r="K49" s="43"/>
      <c r="L49" s="41">
        <v>2135403</v>
      </c>
      <c r="M49" s="30">
        <f>+L49/L$46*100</f>
        <v>0.3584012910028044</v>
      </c>
      <c r="N49" s="43"/>
      <c r="O49" s="41">
        <v>152182</v>
      </c>
      <c r="P49" s="30">
        <f>+O49/O$46*100</f>
        <v>0.31829462249787593</v>
      </c>
      <c r="Q49" s="43"/>
      <c r="R49" s="41">
        <v>70839914</v>
      </c>
      <c r="S49" s="30">
        <f>+R49/R$46*100</f>
        <v>3.4176642595023927</v>
      </c>
      <c r="T49" s="43"/>
      <c r="U49" s="41">
        <v>577448</v>
      </c>
      <c r="V49" s="30">
        <f>+U49/U$46*100</f>
        <v>0.04095351857556087</v>
      </c>
    </row>
    <row r="50" spans="1:22" ht="15">
      <c r="A50" s="44"/>
      <c r="B50" s="70" t="s">
        <v>132</v>
      </c>
      <c r="C50" s="111">
        <f>+F50+I50+L50+O50+R50+U50</f>
        <v>2052211179</v>
      </c>
      <c r="D50" s="30">
        <f>+C50/C$46*100</f>
        <v>22.983189347161574</v>
      </c>
      <c r="E50" s="40"/>
      <c r="F50" s="41">
        <v>1236400460</v>
      </c>
      <c r="G50" s="30">
        <f>+F50/F$46*100</f>
        <v>26.051766272285676</v>
      </c>
      <c r="H50" s="43"/>
      <c r="I50" s="41">
        <v>8589982</v>
      </c>
      <c r="J50" s="30">
        <f>+I50/I$46*100</f>
        <v>15.108594437302877</v>
      </c>
      <c r="K50" s="43"/>
      <c r="L50" s="41">
        <v>249649945</v>
      </c>
      <c r="M50" s="30">
        <f>+L50/L$46*100</f>
        <v>41.900691619698534</v>
      </c>
      <c r="N50" s="43"/>
      <c r="O50" s="41">
        <v>3444983</v>
      </c>
      <c r="P50" s="30">
        <f>+O50/O$46*100</f>
        <v>7.205317077555823</v>
      </c>
      <c r="Q50" s="43"/>
      <c r="R50" s="41">
        <v>67489771</v>
      </c>
      <c r="S50" s="30">
        <f>+R50/R$46*100</f>
        <v>3.2560369600208867</v>
      </c>
      <c r="T50" s="43"/>
      <c r="U50" s="41">
        <v>486636038</v>
      </c>
      <c r="V50" s="30">
        <f>+U50/U$46*100</f>
        <v>34.51299168370199</v>
      </c>
    </row>
    <row r="51" spans="1:22" ht="9.75" customHeight="1">
      <c r="A51" s="44"/>
      <c r="B51" s="67"/>
      <c r="C51" s="112"/>
      <c r="D51" s="10"/>
      <c r="E51" s="6"/>
      <c r="F51" s="13"/>
      <c r="G51" s="10"/>
      <c r="H51" s="12"/>
      <c r="I51" s="13"/>
      <c r="J51" s="10"/>
      <c r="K51" s="12"/>
      <c r="L51" s="13"/>
      <c r="M51" s="10"/>
      <c r="N51" s="12"/>
      <c r="O51" s="13"/>
      <c r="P51" s="10"/>
      <c r="Q51" s="12"/>
      <c r="R51" s="13"/>
      <c r="S51" s="10"/>
      <c r="T51" s="12"/>
      <c r="U51" s="13"/>
      <c r="V51" s="10"/>
    </row>
    <row r="52" spans="1:22" ht="15">
      <c r="A52" s="44" t="s">
        <v>145</v>
      </c>
      <c r="B52" s="76" t="s">
        <v>146</v>
      </c>
      <c r="C52" s="113">
        <f>SUM(C54:C56)</f>
        <v>357219891</v>
      </c>
      <c r="D52" s="57">
        <f>SUM(D54:D56)</f>
        <v>100</v>
      </c>
      <c r="E52" s="58"/>
      <c r="F52" s="56">
        <v>71018384</v>
      </c>
      <c r="G52" s="57">
        <f>SUM(G54:G56)</f>
        <v>100</v>
      </c>
      <c r="H52" s="60"/>
      <c r="I52" s="56">
        <v>53420043</v>
      </c>
      <c r="J52" s="57">
        <f>SUM(J54:J56)</f>
        <v>100</v>
      </c>
      <c r="K52" s="60"/>
      <c r="L52" s="56">
        <v>20427934</v>
      </c>
      <c r="M52" s="57">
        <f>SUM(M54:M56)</f>
        <v>100</v>
      </c>
      <c r="N52" s="60"/>
      <c r="O52" s="56">
        <v>1469744</v>
      </c>
      <c r="P52" s="57">
        <f>SUM(P54:P56)</f>
        <v>100</v>
      </c>
      <c r="Q52" s="60"/>
      <c r="R52" s="56">
        <v>7086554</v>
      </c>
      <c r="S52" s="57">
        <f>SUM(S54:S56)</f>
        <v>100.00000000000001</v>
      </c>
      <c r="T52" s="60"/>
      <c r="U52" s="56">
        <v>203797232</v>
      </c>
      <c r="V52" s="57">
        <f>SUM(V54:V56)</f>
        <v>99.99999999999999</v>
      </c>
    </row>
    <row r="53" spans="1:22" ht="9" customHeight="1">
      <c r="A53" s="44"/>
      <c r="B53" s="67"/>
      <c r="C53" s="112"/>
      <c r="D53" s="10"/>
      <c r="E53" s="6"/>
      <c r="F53" s="13"/>
      <c r="G53" s="10"/>
      <c r="H53" s="12"/>
      <c r="I53" s="13"/>
      <c r="J53" s="10"/>
      <c r="K53" s="12"/>
      <c r="L53" s="13"/>
      <c r="M53" s="10"/>
      <c r="N53" s="12"/>
      <c r="O53" s="13"/>
      <c r="P53" s="10"/>
      <c r="Q53" s="12"/>
      <c r="R53" s="13"/>
      <c r="S53" s="10"/>
      <c r="T53" s="12"/>
      <c r="U53" s="13"/>
      <c r="V53" s="10"/>
    </row>
    <row r="54" spans="1:22" ht="15">
      <c r="A54" s="44"/>
      <c r="B54" s="39" t="s">
        <v>120</v>
      </c>
      <c r="C54" s="111">
        <f>+F54+I54+L54+O54+R54+U54</f>
        <v>325693022</v>
      </c>
      <c r="D54" s="30">
        <f>+C54/C$52*100</f>
        <v>91.1743803202717</v>
      </c>
      <c r="E54" s="40"/>
      <c r="F54" s="41">
        <v>60625613</v>
      </c>
      <c r="G54" s="30">
        <f>+F54/F$52*100</f>
        <v>85.366083520008</v>
      </c>
      <c r="H54" s="43"/>
      <c r="I54" s="41">
        <v>46545483</v>
      </c>
      <c r="J54" s="30">
        <f>+I54/I$52*100</f>
        <v>87.13112230179223</v>
      </c>
      <c r="K54" s="43"/>
      <c r="L54" s="41">
        <v>9632559</v>
      </c>
      <c r="M54" s="30">
        <f>+L54/L$52*100</f>
        <v>47.15385804555664</v>
      </c>
      <c r="N54" s="43"/>
      <c r="O54" s="41">
        <v>909887</v>
      </c>
      <c r="P54" s="30">
        <f>+O54/O$52*100</f>
        <v>61.90785606200808</v>
      </c>
      <c r="Q54" s="43"/>
      <c r="R54" s="41">
        <v>6191359</v>
      </c>
      <c r="S54" s="30">
        <f>+R54/R$52*100</f>
        <v>87.36769662659736</v>
      </c>
      <c r="T54" s="43"/>
      <c r="U54" s="41">
        <v>201788121</v>
      </c>
      <c r="V54" s="30">
        <f>+U54/U$52*100</f>
        <v>99.01416178213843</v>
      </c>
    </row>
    <row r="55" spans="1:22" ht="15">
      <c r="A55" s="44"/>
      <c r="B55" s="67" t="s">
        <v>121</v>
      </c>
      <c r="C55" s="112">
        <f>+F55+I55+L55+O55+R55+U55</f>
        <v>22890643</v>
      </c>
      <c r="D55" s="10">
        <f>+C55/C$52*100</f>
        <v>6.407997868181423</v>
      </c>
      <c r="E55" s="6"/>
      <c r="F55" s="13">
        <v>6431950</v>
      </c>
      <c r="G55" s="10">
        <f>+F55/F$52*100</f>
        <v>9.05673944932343</v>
      </c>
      <c r="H55" s="12"/>
      <c r="I55" s="13">
        <v>4120808</v>
      </c>
      <c r="J55" s="10">
        <f>+I55/I$52*100</f>
        <v>7.713973573551784</v>
      </c>
      <c r="K55" s="12"/>
      <c r="L55" s="13">
        <v>9907780</v>
      </c>
      <c r="M55" s="10">
        <f>+L55/L$52*100</f>
        <v>48.50113574872525</v>
      </c>
      <c r="N55" s="12"/>
      <c r="O55" s="13">
        <v>335329</v>
      </c>
      <c r="P55" s="10">
        <f>+O55/O$52*100</f>
        <v>22.81546990496304</v>
      </c>
      <c r="Q55" s="12"/>
      <c r="R55" s="13">
        <v>402423</v>
      </c>
      <c r="S55" s="10">
        <f>+R55/R$52*100</f>
        <v>5.678683885002499</v>
      </c>
      <c r="T55" s="12"/>
      <c r="U55" s="13">
        <v>1692353</v>
      </c>
      <c r="V55" s="10">
        <f>+U55/U$52*100</f>
        <v>0.8304101990943625</v>
      </c>
    </row>
    <row r="56" spans="1:22" ht="15">
      <c r="A56" s="44"/>
      <c r="B56" s="67" t="s">
        <v>128</v>
      </c>
      <c r="C56" s="112">
        <f>+F56+I56+L56+O56+R56+U56</f>
        <v>8636226</v>
      </c>
      <c r="D56" s="10">
        <f>+C56/C$52*100</f>
        <v>2.4176218115468826</v>
      </c>
      <c r="E56" s="6"/>
      <c r="F56" s="13">
        <v>3960821</v>
      </c>
      <c r="G56" s="10">
        <f>+F56/F$52*100</f>
        <v>5.577177030668566</v>
      </c>
      <c r="H56" s="12"/>
      <c r="I56" s="13">
        <v>2753752</v>
      </c>
      <c r="J56" s="10">
        <f>+I56/I$52*100</f>
        <v>5.1549041246559835</v>
      </c>
      <c r="K56" s="12"/>
      <c r="L56" s="13">
        <v>887595</v>
      </c>
      <c r="M56" s="10">
        <f>+L56/L$52*100</f>
        <v>4.345006205718112</v>
      </c>
      <c r="N56" s="12"/>
      <c r="O56" s="13">
        <v>224528</v>
      </c>
      <c r="P56" s="10">
        <f>+O56/O$52*100</f>
        <v>15.27667403302888</v>
      </c>
      <c r="Q56" s="12"/>
      <c r="R56" s="13">
        <v>492772</v>
      </c>
      <c r="S56" s="10">
        <f>+R56/R$52*100</f>
        <v>6.953619488400145</v>
      </c>
      <c r="T56" s="12"/>
      <c r="U56" s="13">
        <v>316758</v>
      </c>
      <c r="V56" s="10">
        <f>+U56/U$52*100</f>
        <v>0.15542801876720289</v>
      </c>
    </row>
    <row r="57" spans="1:22" ht="9.75" customHeight="1">
      <c r="A57" s="44"/>
      <c r="B57" s="39"/>
      <c r="C57" s="111"/>
      <c r="D57" s="30"/>
      <c r="E57" s="40"/>
      <c r="F57" s="42"/>
      <c r="G57" s="30"/>
      <c r="H57" s="43"/>
      <c r="I57" s="42"/>
      <c r="J57" s="30"/>
      <c r="K57" s="43"/>
      <c r="L57" s="42"/>
      <c r="M57" s="30"/>
      <c r="N57" s="43"/>
      <c r="O57" s="42"/>
      <c r="P57" s="30"/>
      <c r="Q57" s="43"/>
      <c r="R57" s="42"/>
      <c r="S57" s="30"/>
      <c r="T57" s="43"/>
      <c r="U57" s="42"/>
      <c r="V57" s="30"/>
    </row>
    <row r="58" spans="1:22" ht="15">
      <c r="A58" s="44" t="s">
        <v>147</v>
      </c>
      <c r="B58" s="76" t="s">
        <v>2</v>
      </c>
      <c r="C58" s="113">
        <f>SUM(C60:C62)</f>
        <v>74310941</v>
      </c>
      <c r="D58" s="57">
        <f>SUM(D60:D62)</f>
        <v>100</v>
      </c>
      <c r="E58" s="58"/>
      <c r="F58" s="56">
        <v>4003158</v>
      </c>
      <c r="G58" s="57">
        <f>SUM(G60:G62)</f>
        <v>100</v>
      </c>
      <c r="H58" s="60"/>
      <c r="I58" s="56">
        <v>8247192</v>
      </c>
      <c r="J58" s="57">
        <f>SUM(J60:J62)</f>
        <v>100</v>
      </c>
      <c r="K58" s="60"/>
      <c r="L58" s="56">
        <v>2638035</v>
      </c>
      <c r="M58" s="57">
        <f>SUM(M60:M62)</f>
        <v>100</v>
      </c>
      <c r="N58" s="60"/>
      <c r="O58" s="56">
        <v>5250831</v>
      </c>
      <c r="P58" s="57">
        <f>SUM(P60:P62)</f>
        <v>100</v>
      </c>
      <c r="Q58" s="60"/>
      <c r="R58" s="56">
        <v>52208159</v>
      </c>
      <c r="S58" s="57">
        <f>SUM(S60:S62)</f>
        <v>100</v>
      </c>
      <c r="T58" s="60"/>
      <c r="U58" s="56">
        <v>1963566</v>
      </c>
      <c r="V58" s="57">
        <f>SUM(V60:V62)</f>
        <v>100</v>
      </c>
    </row>
    <row r="59" spans="1:22" ht="9" customHeight="1">
      <c r="A59" s="44"/>
      <c r="B59" s="67"/>
      <c r="C59" s="112"/>
      <c r="D59" s="10"/>
      <c r="E59" s="6"/>
      <c r="F59" s="13"/>
      <c r="G59" s="10"/>
      <c r="H59" s="12"/>
      <c r="I59" s="13"/>
      <c r="J59" s="10"/>
      <c r="K59" s="12"/>
      <c r="L59" s="13"/>
      <c r="M59" s="10"/>
      <c r="N59" s="12"/>
      <c r="O59" s="13"/>
      <c r="P59" s="10"/>
      <c r="Q59" s="12"/>
      <c r="R59" s="13"/>
      <c r="S59" s="10"/>
      <c r="T59" s="12"/>
      <c r="U59" s="13"/>
      <c r="V59" s="10"/>
    </row>
    <row r="60" spans="1:22" ht="15">
      <c r="A60" s="44"/>
      <c r="B60" s="39" t="s">
        <v>120</v>
      </c>
      <c r="C60" s="111">
        <f>+F60+I60+L60+O60+R60+U60</f>
        <v>29408202</v>
      </c>
      <c r="D60" s="30">
        <f>+C60/C$58*100</f>
        <v>39.57452510256868</v>
      </c>
      <c r="E60" s="40"/>
      <c r="F60" s="41">
        <v>2083854</v>
      </c>
      <c r="G60" s="30">
        <f>+F60/F$58*100</f>
        <v>52.055252378247374</v>
      </c>
      <c r="H60" s="43"/>
      <c r="I60" s="41">
        <v>3820026</v>
      </c>
      <c r="J60" s="30">
        <f>+I60/I$58*100</f>
        <v>46.31911079552895</v>
      </c>
      <c r="K60" s="43"/>
      <c r="L60" s="41">
        <v>2040287</v>
      </c>
      <c r="M60" s="30">
        <f>+L60/L$58*100</f>
        <v>77.34116492010152</v>
      </c>
      <c r="N60" s="43"/>
      <c r="O60" s="41">
        <v>3377153</v>
      </c>
      <c r="P60" s="30">
        <f>+O60/O$58*100</f>
        <v>64.31654341950826</v>
      </c>
      <c r="Q60" s="43"/>
      <c r="R60" s="41">
        <v>17289424</v>
      </c>
      <c r="S60" s="30">
        <f>+R60/R$58*100</f>
        <v>33.11632574517711</v>
      </c>
      <c r="T60" s="43"/>
      <c r="U60" s="41">
        <v>797458</v>
      </c>
      <c r="V60" s="30">
        <f>+U60/U$58*100</f>
        <v>40.61274232697042</v>
      </c>
    </row>
    <row r="61" spans="1:22" ht="15">
      <c r="A61" s="44"/>
      <c r="B61" s="67" t="s">
        <v>121</v>
      </c>
      <c r="C61" s="112">
        <f>+F61+I61+L61+O61+R61+U61</f>
        <v>13725495</v>
      </c>
      <c r="D61" s="10">
        <f>+C61/C$58*100</f>
        <v>18.470355529477146</v>
      </c>
      <c r="E61" s="6"/>
      <c r="F61" s="13">
        <v>662750</v>
      </c>
      <c r="G61" s="10">
        <f>+F61/F$58*100</f>
        <v>16.5556792911996</v>
      </c>
      <c r="H61" s="12"/>
      <c r="I61" s="13">
        <v>4213625</v>
      </c>
      <c r="J61" s="10">
        <f>+I61/I$58*100</f>
        <v>51.09163215795146</v>
      </c>
      <c r="K61" s="12"/>
      <c r="L61" s="13">
        <v>443910</v>
      </c>
      <c r="M61" s="10">
        <f>+L61/L$58*100</f>
        <v>16.82729759082044</v>
      </c>
      <c r="N61" s="12"/>
      <c r="O61" s="13">
        <v>1042634</v>
      </c>
      <c r="P61" s="10">
        <f>+O61/O$58*100</f>
        <v>19.856552229542334</v>
      </c>
      <c r="Q61" s="12"/>
      <c r="R61" s="13">
        <v>6775349</v>
      </c>
      <c r="S61" s="10">
        <f>+R61/R$58*100</f>
        <v>12.977567356857001</v>
      </c>
      <c r="T61" s="12"/>
      <c r="U61" s="13">
        <v>587227</v>
      </c>
      <c r="V61" s="10">
        <f>+U61/U$58*100</f>
        <v>29.90615034075758</v>
      </c>
    </row>
    <row r="62" spans="1:22" ht="15">
      <c r="A62" s="44"/>
      <c r="B62" s="67" t="s">
        <v>128</v>
      </c>
      <c r="C62" s="112">
        <f>+F62+I62+L62+O62+R62+U62</f>
        <v>31177244</v>
      </c>
      <c r="D62" s="10">
        <f>+C62/C$58*100</f>
        <v>41.955119367954175</v>
      </c>
      <c r="E62" s="6"/>
      <c r="F62" s="13">
        <v>1256554</v>
      </c>
      <c r="G62" s="10">
        <f>+F62/F$58*100</f>
        <v>31.389068330553027</v>
      </c>
      <c r="H62" s="12"/>
      <c r="I62" s="13">
        <v>213541</v>
      </c>
      <c r="J62" s="10">
        <f>+I62/I$58*100</f>
        <v>2.589257046519591</v>
      </c>
      <c r="K62" s="12"/>
      <c r="L62" s="13">
        <v>153838</v>
      </c>
      <c r="M62" s="10">
        <f>+L62/L$58*100</f>
        <v>5.831537489078045</v>
      </c>
      <c r="N62" s="12"/>
      <c r="O62" s="13">
        <v>831044</v>
      </c>
      <c r="P62" s="10">
        <f>+O62/O$58*100</f>
        <v>15.826904350949404</v>
      </c>
      <c r="Q62" s="12"/>
      <c r="R62" s="13">
        <v>28143386</v>
      </c>
      <c r="S62" s="10">
        <f>+R62/R$58*100</f>
        <v>53.90610689796589</v>
      </c>
      <c r="T62" s="12"/>
      <c r="U62" s="13">
        <v>578881</v>
      </c>
      <c r="V62" s="10">
        <f>+U62/U$58*100</f>
        <v>29.481107332272</v>
      </c>
    </row>
    <row r="63" spans="1:22" ht="9.75" customHeight="1">
      <c r="A63" s="44"/>
      <c r="B63" s="39"/>
      <c r="C63" s="111"/>
      <c r="D63" s="30"/>
      <c r="E63" s="40"/>
      <c r="F63" s="42"/>
      <c r="G63" s="30"/>
      <c r="H63" s="43"/>
      <c r="I63" s="42"/>
      <c r="J63" s="30"/>
      <c r="K63" s="43"/>
      <c r="L63" s="42"/>
      <c r="M63" s="30"/>
      <c r="N63" s="43"/>
      <c r="O63" s="42"/>
      <c r="P63" s="30"/>
      <c r="Q63" s="43"/>
      <c r="R63" s="42"/>
      <c r="S63" s="30"/>
      <c r="T63" s="43"/>
      <c r="U63" s="42"/>
      <c r="V63" s="30"/>
    </row>
    <row r="64" spans="1:22" ht="15">
      <c r="A64" s="44" t="s">
        <v>148</v>
      </c>
      <c r="B64" s="76" t="s">
        <v>9</v>
      </c>
      <c r="C64" s="113">
        <f>SUM(C66:C68)</f>
        <v>503769116</v>
      </c>
      <c r="D64" s="57">
        <f>SUM(D66:D68)</f>
        <v>100</v>
      </c>
      <c r="E64" s="58"/>
      <c r="F64" s="56">
        <v>14466798</v>
      </c>
      <c r="G64" s="57">
        <f>SUM(G66:G68)</f>
        <v>100</v>
      </c>
      <c r="H64" s="60"/>
      <c r="I64" s="56">
        <v>341252947</v>
      </c>
      <c r="J64" s="57">
        <f>SUM(J66:J68)</f>
        <v>100</v>
      </c>
      <c r="K64" s="60"/>
      <c r="L64" s="56">
        <v>14904232</v>
      </c>
      <c r="M64" s="57">
        <f>SUM(M66:M68)</f>
        <v>100</v>
      </c>
      <c r="N64" s="60"/>
      <c r="O64" s="56">
        <v>10938030</v>
      </c>
      <c r="P64" s="57">
        <f>SUM(P66:P68)</f>
        <v>100</v>
      </c>
      <c r="Q64" s="60"/>
      <c r="R64" s="56">
        <v>22216851</v>
      </c>
      <c r="S64" s="57">
        <f>SUM(S66:S68)</f>
        <v>100</v>
      </c>
      <c r="T64" s="60"/>
      <c r="U64" s="56">
        <v>99990258</v>
      </c>
      <c r="V64" s="57">
        <f>SUM(V66:V68)</f>
        <v>100</v>
      </c>
    </row>
    <row r="65" spans="1:22" ht="9" customHeight="1">
      <c r="A65" s="44"/>
      <c r="B65" s="67"/>
      <c r="C65" s="112"/>
      <c r="D65" s="10"/>
      <c r="E65" s="6"/>
      <c r="F65" s="13"/>
      <c r="G65" s="10"/>
      <c r="H65" s="12"/>
      <c r="I65" s="13"/>
      <c r="J65" s="10"/>
      <c r="K65" s="12"/>
      <c r="L65" s="13"/>
      <c r="M65" s="10"/>
      <c r="N65" s="12"/>
      <c r="O65" s="13"/>
      <c r="P65" s="10"/>
      <c r="Q65" s="12"/>
      <c r="R65" s="13"/>
      <c r="S65" s="10"/>
      <c r="T65" s="12"/>
      <c r="U65" s="13"/>
      <c r="V65" s="10"/>
    </row>
    <row r="66" spans="1:22" ht="15">
      <c r="A66" s="44"/>
      <c r="B66" s="39" t="s">
        <v>120</v>
      </c>
      <c r="C66" s="111">
        <f>+F66+I66+L66+O66+R66+U66</f>
        <v>425683115</v>
      </c>
      <c r="D66" s="30">
        <f>+C66/C$64*100</f>
        <v>84.49964507153312</v>
      </c>
      <c r="E66" s="40"/>
      <c r="F66" s="41">
        <v>6659810</v>
      </c>
      <c r="G66" s="30">
        <f>+F66/F$64*100</f>
        <v>46.0351350727369</v>
      </c>
      <c r="H66" s="43"/>
      <c r="I66" s="41">
        <v>323529150</v>
      </c>
      <c r="J66" s="30">
        <f>+I66/I$64*100</f>
        <v>94.80625818595495</v>
      </c>
      <c r="K66" s="43"/>
      <c r="L66" s="41">
        <v>10387690</v>
      </c>
      <c r="M66" s="30">
        <f>+L66/L$64*100</f>
        <v>69.6962446639317</v>
      </c>
      <c r="N66" s="43"/>
      <c r="O66" s="41">
        <v>6735187</v>
      </c>
      <c r="P66" s="30">
        <f>+O66/O$64*100</f>
        <v>61.57586878075851</v>
      </c>
      <c r="Q66" s="43"/>
      <c r="R66" s="41">
        <v>5602613</v>
      </c>
      <c r="S66" s="30">
        <f>+R66/R$64*100</f>
        <v>25.21785378134822</v>
      </c>
      <c r="T66" s="43"/>
      <c r="U66" s="41">
        <v>72768665</v>
      </c>
      <c r="V66" s="30">
        <f>+U66/U$64*100</f>
        <v>72.77575481403399</v>
      </c>
    </row>
    <row r="67" spans="1:22" ht="15">
      <c r="A67" s="44"/>
      <c r="B67" s="67" t="s">
        <v>121</v>
      </c>
      <c r="C67" s="112">
        <f>+F67+I67+L67+O67+R67+U67</f>
        <v>72652502</v>
      </c>
      <c r="D67" s="10">
        <f>+C67/C$64*100</f>
        <v>14.421785634036366</v>
      </c>
      <c r="E67" s="6"/>
      <c r="F67" s="13">
        <v>6760044</v>
      </c>
      <c r="G67" s="10">
        <f>+F67/F$64*100</f>
        <v>46.72799053391083</v>
      </c>
      <c r="H67" s="12"/>
      <c r="I67" s="13">
        <v>17118260</v>
      </c>
      <c r="J67" s="10">
        <f>+I67/I$64*100</f>
        <v>5.016296606516925</v>
      </c>
      <c r="K67" s="12"/>
      <c r="L67" s="13">
        <v>4028403</v>
      </c>
      <c r="M67" s="10">
        <f>+L67/L$64*100</f>
        <v>27.02858490125489</v>
      </c>
      <c r="N67" s="12"/>
      <c r="O67" s="13">
        <v>3746495</v>
      </c>
      <c r="P67" s="10">
        <f>+O67/O$64*100</f>
        <v>34.25200881694418</v>
      </c>
      <c r="Q67" s="12"/>
      <c r="R67" s="13">
        <v>14781773</v>
      </c>
      <c r="S67" s="10">
        <f>+R67/R$64*100</f>
        <v>66.53406011500009</v>
      </c>
      <c r="T67" s="12"/>
      <c r="U67" s="13">
        <v>26217527</v>
      </c>
      <c r="V67" s="10">
        <f>+U67/U$64*100</f>
        <v>26.220081360326127</v>
      </c>
    </row>
    <row r="68" spans="1:22" ht="15">
      <c r="A68" s="44"/>
      <c r="B68" s="67" t="s">
        <v>128</v>
      </c>
      <c r="C68" s="112">
        <f>+F68+I68+L68+O68+R68+U68</f>
        <v>5433499</v>
      </c>
      <c r="D68" s="10">
        <f>+C68/C$64*100</f>
        <v>1.0785692944305065</v>
      </c>
      <c r="E68" s="6"/>
      <c r="F68" s="13">
        <v>1046944</v>
      </c>
      <c r="G68" s="10">
        <f>+F68/F$64*100</f>
        <v>7.236874393352282</v>
      </c>
      <c r="H68" s="12"/>
      <c r="I68" s="13">
        <v>605537</v>
      </c>
      <c r="J68" s="10">
        <f>+I68/I$64*100</f>
        <v>0.17744520752812723</v>
      </c>
      <c r="K68" s="12"/>
      <c r="L68" s="13">
        <v>488139</v>
      </c>
      <c r="M68" s="10">
        <f>+L68/L$64*100</f>
        <v>3.275170434813414</v>
      </c>
      <c r="N68" s="12"/>
      <c r="O68" s="13">
        <v>456348</v>
      </c>
      <c r="P68" s="10">
        <f>+O68/O$64*100</f>
        <v>4.172122402297306</v>
      </c>
      <c r="Q68" s="12"/>
      <c r="R68" s="13">
        <v>1832465</v>
      </c>
      <c r="S68" s="10">
        <f>+R68/R$64*100</f>
        <v>8.248086103651683</v>
      </c>
      <c r="T68" s="12"/>
      <c r="U68" s="13">
        <v>1004066</v>
      </c>
      <c r="V68" s="10">
        <f>+U68/U$64*100</f>
        <v>1.004163825639894</v>
      </c>
    </row>
    <row r="69" spans="1:22" ht="9.75" customHeight="1">
      <c r="A69" s="44"/>
      <c r="B69" s="39"/>
      <c r="C69" s="111"/>
      <c r="D69" s="30"/>
      <c r="E69" s="40"/>
      <c r="F69" s="42"/>
      <c r="G69" s="30"/>
      <c r="H69" s="43"/>
      <c r="I69" s="42"/>
      <c r="J69" s="30"/>
      <c r="K69" s="43"/>
      <c r="L69" s="42"/>
      <c r="M69" s="30"/>
      <c r="N69" s="43"/>
      <c r="O69" s="42"/>
      <c r="P69" s="30"/>
      <c r="Q69" s="43"/>
      <c r="R69" s="42"/>
      <c r="S69" s="30"/>
      <c r="T69" s="43"/>
      <c r="U69" s="42"/>
      <c r="V69" s="30"/>
    </row>
    <row r="70" spans="1:22" ht="15">
      <c r="A70" s="44" t="s">
        <v>149</v>
      </c>
      <c r="B70" s="76" t="s">
        <v>6</v>
      </c>
      <c r="C70" s="113">
        <f>SUM(C72:C74)</f>
        <v>24049872</v>
      </c>
      <c r="D70" s="57">
        <f>SUM(D72:D74)</f>
        <v>100.00000000000001</v>
      </c>
      <c r="E70" s="58"/>
      <c r="F70" s="56">
        <v>1338905</v>
      </c>
      <c r="G70" s="57">
        <f>SUM(G72:G74)</f>
        <v>100</v>
      </c>
      <c r="H70" s="60"/>
      <c r="I70" s="56">
        <v>7458613</v>
      </c>
      <c r="J70" s="57">
        <f>SUM(J72:J74)</f>
        <v>100</v>
      </c>
      <c r="K70" s="60"/>
      <c r="L70" s="56">
        <v>5303894</v>
      </c>
      <c r="M70" s="57">
        <f>SUM(M72:M74)</f>
        <v>100</v>
      </c>
      <c r="N70" s="60"/>
      <c r="O70" s="56">
        <v>2263628</v>
      </c>
      <c r="P70" s="57">
        <f>SUM(P72:P74)</f>
        <v>100</v>
      </c>
      <c r="Q70" s="60"/>
      <c r="R70" s="56">
        <v>4020175</v>
      </c>
      <c r="S70" s="57">
        <f>SUM(S72:S74)</f>
        <v>100</v>
      </c>
      <c r="T70" s="60"/>
      <c r="U70" s="56">
        <v>3664657</v>
      </c>
      <c r="V70" s="57">
        <f>SUM(V72:V74)</f>
        <v>100</v>
      </c>
    </row>
    <row r="71" spans="1:22" ht="9" customHeight="1">
      <c r="A71" s="44"/>
      <c r="B71" s="67"/>
      <c r="C71" s="112"/>
      <c r="D71" s="10"/>
      <c r="E71" s="6"/>
      <c r="F71" s="13"/>
      <c r="G71" s="10"/>
      <c r="H71" s="12"/>
      <c r="I71" s="13"/>
      <c r="J71" s="10"/>
      <c r="K71" s="12"/>
      <c r="L71" s="13"/>
      <c r="M71" s="10"/>
      <c r="N71" s="12"/>
      <c r="O71" s="13"/>
      <c r="P71" s="10"/>
      <c r="Q71" s="12"/>
      <c r="R71" s="13"/>
      <c r="S71" s="10"/>
      <c r="T71" s="12"/>
      <c r="U71" s="13"/>
      <c r="V71" s="10"/>
    </row>
    <row r="72" spans="1:22" ht="15">
      <c r="A72" s="44"/>
      <c r="B72" s="39" t="s">
        <v>120</v>
      </c>
      <c r="C72" s="111">
        <f>+F72+I72+L72+O72+R72+U72</f>
        <v>17360705</v>
      </c>
      <c r="D72" s="30">
        <f>+C72/C$70*100</f>
        <v>72.18626776890954</v>
      </c>
      <c r="E72" s="40"/>
      <c r="F72" s="41">
        <v>387233</v>
      </c>
      <c r="G72" s="30">
        <f>+F72/F$70*100</f>
        <v>28.92161878550009</v>
      </c>
      <c r="H72" s="43"/>
      <c r="I72" s="41">
        <v>6613369</v>
      </c>
      <c r="J72" s="30">
        <f>+I72/I$70*100</f>
        <v>88.6675444884994</v>
      </c>
      <c r="K72" s="43"/>
      <c r="L72" s="41">
        <v>3634704</v>
      </c>
      <c r="M72" s="30">
        <f>+L72/L$70*100</f>
        <v>68.5289713557624</v>
      </c>
      <c r="N72" s="43"/>
      <c r="O72" s="41">
        <v>1669263</v>
      </c>
      <c r="P72" s="30">
        <f>+O72/O$70*100</f>
        <v>73.7428146320862</v>
      </c>
      <c r="Q72" s="43"/>
      <c r="R72" s="41">
        <v>2746887</v>
      </c>
      <c r="S72" s="30">
        <f>+R72/R$70*100</f>
        <v>68.32754793012742</v>
      </c>
      <c r="T72" s="43"/>
      <c r="U72" s="41">
        <v>2309249</v>
      </c>
      <c r="V72" s="30">
        <f>+U72/U$70*100</f>
        <v>63.01405561284453</v>
      </c>
    </row>
    <row r="73" spans="1:22" ht="15">
      <c r="A73" s="44"/>
      <c r="B73" s="67" t="s">
        <v>121</v>
      </c>
      <c r="C73" s="112">
        <f>+F73+I73+L73+O73+R73+U73</f>
        <v>6318291</v>
      </c>
      <c r="D73" s="10">
        <f>+C73/C$70*100</f>
        <v>26.271620073487295</v>
      </c>
      <c r="E73" s="6"/>
      <c r="F73" s="13">
        <v>951672</v>
      </c>
      <c r="G73" s="10">
        <f>+F73/F$70*100</f>
        <v>71.07838121449991</v>
      </c>
      <c r="H73" s="12"/>
      <c r="I73" s="13">
        <v>845244</v>
      </c>
      <c r="J73" s="10">
        <f>+I73/I$70*100</f>
        <v>11.332455511500598</v>
      </c>
      <c r="K73" s="12"/>
      <c r="L73" s="13">
        <v>1669190</v>
      </c>
      <c r="M73" s="10">
        <f>+L73/L$70*100</f>
        <v>31.47102864423761</v>
      </c>
      <c r="N73" s="12"/>
      <c r="O73" s="13">
        <v>526584</v>
      </c>
      <c r="P73" s="10">
        <f>+O73/O$70*100</f>
        <v>23.26283293898114</v>
      </c>
      <c r="Q73" s="12"/>
      <c r="R73" s="13">
        <v>970542</v>
      </c>
      <c r="S73" s="10">
        <f>+R73/R$70*100</f>
        <v>24.14178487254908</v>
      </c>
      <c r="T73" s="12"/>
      <c r="U73" s="13">
        <v>1355059</v>
      </c>
      <c r="V73" s="10">
        <f>+U73/U$70*100</f>
        <v>36.97642098564749</v>
      </c>
    </row>
    <row r="74" spans="1:22" ht="15">
      <c r="A74" s="44"/>
      <c r="B74" s="67" t="s">
        <v>128</v>
      </c>
      <c r="C74" s="112">
        <f>+F74+I74+L74+O74+R74+U74</f>
        <v>370876</v>
      </c>
      <c r="D74" s="10">
        <f>+C74/C$70*100</f>
        <v>1.5421121576031673</v>
      </c>
      <c r="E74" s="6"/>
      <c r="F74" s="13">
        <v>0</v>
      </c>
      <c r="G74" s="10">
        <f>+F74/F$70*100</f>
        <v>0</v>
      </c>
      <c r="H74" s="12"/>
      <c r="I74" s="13">
        <v>0</v>
      </c>
      <c r="J74" s="10">
        <f>+I74/I$70*100</f>
        <v>0</v>
      </c>
      <c r="K74" s="12"/>
      <c r="L74" s="13">
        <v>0</v>
      </c>
      <c r="M74" s="10">
        <f>+L74/L$70*100</f>
        <v>0</v>
      </c>
      <c r="N74" s="12"/>
      <c r="O74" s="13">
        <v>67781</v>
      </c>
      <c r="P74" s="10">
        <f>+O74/O$70*100</f>
        <v>2.994352428932669</v>
      </c>
      <c r="Q74" s="12"/>
      <c r="R74" s="13">
        <v>302746</v>
      </c>
      <c r="S74" s="10">
        <f>+R74/R$70*100</f>
        <v>7.5306671973235</v>
      </c>
      <c r="T74" s="12"/>
      <c r="U74" s="13">
        <v>349</v>
      </c>
      <c r="V74" s="10">
        <f>+U74/U$70*100</f>
        <v>0.00952340150797196</v>
      </c>
    </row>
    <row r="75" spans="1:22" ht="9.75" customHeight="1">
      <c r="A75" s="44"/>
      <c r="B75" s="70"/>
      <c r="C75" s="111"/>
      <c r="D75" s="30"/>
      <c r="E75" s="40"/>
      <c r="F75" s="42"/>
      <c r="G75" s="30"/>
      <c r="H75" s="43"/>
      <c r="I75" s="42"/>
      <c r="J75" s="30"/>
      <c r="K75" s="43"/>
      <c r="L75" s="42"/>
      <c r="M75" s="30"/>
      <c r="N75" s="43"/>
      <c r="O75" s="42"/>
      <c r="P75" s="30"/>
      <c r="Q75" s="43"/>
      <c r="R75" s="42"/>
      <c r="S75" s="30"/>
      <c r="T75" s="43"/>
      <c r="U75" s="42"/>
      <c r="V75" s="30"/>
    </row>
    <row r="76" spans="1:22" ht="15">
      <c r="A76" s="44" t="s">
        <v>7</v>
      </c>
      <c r="B76" s="76" t="s">
        <v>10</v>
      </c>
      <c r="C76" s="113">
        <f>SUM(C78:C80)</f>
        <v>3371360494</v>
      </c>
      <c r="D76" s="57">
        <f>SUM(D78:D80)</f>
        <v>99.99999999999999</v>
      </c>
      <c r="E76" s="58"/>
      <c r="F76" s="56">
        <v>1125142150</v>
      </c>
      <c r="G76" s="57">
        <f>SUM(G78:G80)</f>
        <v>100</v>
      </c>
      <c r="H76" s="60"/>
      <c r="I76" s="56">
        <v>261746388</v>
      </c>
      <c r="J76" s="57">
        <f>SUM(J78:J80)</f>
        <v>100</v>
      </c>
      <c r="K76" s="60"/>
      <c r="L76" s="56">
        <v>1788506787</v>
      </c>
      <c r="M76" s="57">
        <f>SUM(M78:M80)</f>
        <v>100.00000000000001</v>
      </c>
      <c r="N76" s="60"/>
      <c r="O76" s="56">
        <v>95123086</v>
      </c>
      <c r="P76" s="57">
        <f>SUM(P78:P80)</f>
        <v>100</v>
      </c>
      <c r="Q76" s="60"/>
      <c r="R76" s="56">
        <v>50406913</v>
      </c>
      <c r="S76" s="57">
        <f>SUM(S78:S80)</f>
        <v>100</v>
      </c>
      <c r="T76" s="60"/>
      <c r="U76" s="56">
        <v>50435170</v>
      </c>
      <c r="V76" s="57">
        <f>SUM(V78:V80)</f>
        <v>100</v>
      </c>
    </row>
    <row r="77" spans="1:22" ht="9" customHeight="1">
      <c r="A77" s="44"/>
      <c r="B77" s="67"/>
      <c r="C77" s="112"/>
      <c r="D77" s="10"/>
      <c r="E77" s="6"/>
      <c r="F77" s="13"/>
      <c r="G77" s="10"/>
      <c r="H77" s="12"/>
      <c r="I77" s="13"/>
      <c r="J77" s="10"/>
      <c r="K77" s="12"/>
      <c r="L77" s="13"/>
      <c r="M77" s="10"/>
      <c r="N77" s="12"/>
      <c r="O77" s="13"/>
      <c r="P77" s="10"/>
      <c r="Q77" s="12"/>
      <c r="R77" s="13"/>
      <c r="S77" s="10"/>
      <c r="T77" s="12"/>
      <c r="U77" s="13"/>
      <c r="V77" s="10"/>
    </row>
    <row r="78" spans="1:22" ht="15">
      <c r="A78" s="44"/>
      <c r="B78" s="39" t="s">
        <v>120</v>
      </c>
      <c r="C78" s="111">
        <f>+F78+I78+L78+O78+R78+U78</f>
        <v>202547702</v>
      </c>
      <c r="D78" s="30">
        <f>+C78/C$76*100</f>
        <v>6.007892136141286</v>
      </c>
      <c r="E78" s="40"/>
      <c r="F78" s="41">
        <v>33326067</v>
      </c>
      <c r="G78" s="30">
        <f>+F78/F$76*100</f>
        <v>2.9619428087375446</v>
      </c>
      <c r="H78" s="43"/>
      <c r="I78" s="41">
        <v>13300177</v>
      </c>
      <c r="J78" s="30">
        <f>+I78/I$76*100</f>
        <v>5.0813220773079015</v>
      </c>
      <c r="K78" s="43"/>
      <c r="L78" s="41">
        <v>72889948</v>
      </c>
      <c r="M78" s="30">
        <f>+L78/L$76*100</f>
        <v>4.075463874658475</v>
      </c>
      <c r="N78" s="43"/>
      <c r="O78" s="41">
        <v>12105159</v>
      </c>
      <c r="P78" s="30">
        <f>+O78/O$76*100</f>
        <v>12.725784569268495</v>
      </c>
      <c r="Q78" s="43"/>
      <c r="R78" s="41">
        <v>30743489</v>
      </c>
      <c r="S78" s="30">
        <f>+R78/R$76*100</f>
        <v>60.99062047302917</v>
      </c>
      <c r="T78" s="43"/>
      <c r="U78" s="41">
        <v>40182862</v>
      </c>
      <c r="V78" s="30">
        <f>+U78/U$76*100</f>
        <v>79.67230406876789</v>
      </c>
    </row>
    <row r="79" spans="1:22" ht="15">
      <c r="A79" s="44"/>
      <c r="B79" s="67" t="s">
        <v>121</v>
      </c>
      <c r="C79" s="112">
        <f>+F79+I79+L79+O79+R79+U79</f>
        <v>3147344852</v>
      </c>
      <c r="D79" s="10">
        <f>+C79/C$76*100</f>
        <v>93.35533407362755</v>
      </c>
      <c r="E79" s="6"/>
      <c r="F79" s="13">
        <v>1090678845</v>
      </c>
      <c r="G79" s="10">
        <f>+F79/F$76*100</f>
        <v>96.93698214043444</v>
      </c>
      <c r="H79" s="12"/>
      <c r="I79" s="13">
        <v>245429247</v>
      </c>
      <c r="J79" s="10">
        <f>+I79/I$76*100</f>
        <v>93.76604921860469</v>
      </c>
      <c r="K79" s="12"/>
      <c r="L79" s="13">
        <v>1704488736</v>
      </c>
      <c r="M79" s="10">
        <f>+L79/L$76*100</f>
        <v>95.30233535535362</v>
      </c>
      <c r="N79" s="12"/>
      <c r="O79" s="13">
        <v>82002177</v>
      </c>
      <c r="P79" s="10">
        <f>+O79/O$76*100</f>
        <v>86.20638842604413</v>
      </c>
      <c r="Q79" s="12"/>
      <c r="R79" s="13">
        <v>18155727</v>
      </c>
      <c r="S79" s="10">
        <f>+R79/R$76*100</f>
        <v>36.01832748615254</v>
      </c>
      <c r="T79" s="12"/>
      <c r="U79" s="13">
        <v>6590120</v>
      </c>
      <c r="V79" s="10">
        <f>+U79/U$76*100</f>
        <v>13.066516877012607</v>
      </c>
    </row>
    <row r="80" spans="1:22" ht="15">
      <c r="A80" s="44"/>
      <c r="B80" s="67" t="s">
        <v>128</v>
      </c>
      <c r="C80" s="112">
        <f>+F80+I80+L80+O80+R80+U80</f>
        <v>21467940</v>
      </c>
      <c r="D80" s="10">
        <f>+C80/C$76*100</f>
        <v>0.6367737902311672</v>
      </c>
      <c r="E80" s="6"/>
      <c r="F80" s="13">
        <v>1137238</v>
      </c>
      <c r="G80" s="10">
        <f>+F80/F$76*100</f>
        <v>0.10107505082802204</v>
      </c>
      <c r="H80" s="12"/>
      <c r="I80" s="13">
        <v>3016964</v>
      </c>
      <c r="J80" s="10">
        <f>+I80/I$76*100</f>
        <v>1.1526287040874086</v>
      </c>
      <c r="K80" s="12"/>
      <c r="L80" s="13">
        <v>11128103</v>
      </c>
      <c r="M80" s="10">
        <f>+L80/L$76*100</f>
        <v>0.6222007699879083</v>
      </c>
      <c r="N80" s="12"/>
      <c r="O80" s="13">
        <v>1015750</v>
      </c>
      <c r="P80" s="10">
        <f>+O80/O$76*100</f>
        <v>1.0678270046873795</v>
      </c>
      <c r="Q80" s="12"/>
      <c r="R80" s="13">
        <v>1507697</v>
      </c>
      <c r="S80" s="10">
        <f>+R80/R$76*100</f>
        <v>2.99105204081829</v>
      </c>
      <c r="T80" s="12"/>
      <c r="U80" s="13">
        <v>3662188</v>
      </c>
      <c r="V80" s="10">
        <f>+U80/U$76*100</f>
        <v>7.2611790542195065</v>
      </c>
    </row>
    <row r="81" spans="1:22" ht="9.75" customHeight="1">
      <c r="A81" s="44"/>
      <c r="B81" s="39"/>
      <c r="C81" s="111"/>
      <c r="D81" s="30"/>
      <c r="E81" s="40"/>
      <c r="F81" s="42"/>
      <c r="G81" s="30"/>
      <c r="H81" s="43"/>
      <c r="I81" s="42"/>
      <c r="J81" s="30"/>
      <c r="K81" s="43"/>
      <c r="L81" s="42"/>
      <c r="M81" s="30"/>
      <c r="N81" s="43"/>
      <c r="O81" s="42"/>
      <c r="P81" s="30"/>
      <c r="Q81" s="43"/>
      <c r="R81" s="42"/>
      <c r="S81" s="30"/>
      <c r="T81" s="43"/>
      <c r="U81" s="42"/>
      <c r="V81" s="30"/>
    </row>
    <row r="82" spans="1:22" ht="15">
      <c r="A82" s="44" t="s">
        <v>118</v>
      </c>
      <c r="B82" s="66" t="s">
        <v>3</v>
      </c>
      <c r="C82" s="116">
        <f>SUM(C84:C85)</f>
        <v>539514991</v>
      </c>
      <c r="D82" s="51">
        <f>SUM(D84:D85)</f>
        <v>100</v>
      </c>
      <c r="E82" s="52"/>
      <c r="F82" s="50">
        <v>144623261</v>
      </c>
      <c r="G82" s="51">
        <f>SUM(G84:G85)</f>
        <v>100</v>
      </c>
      <c r="H82" s="54"/>
      <c r="I82" s="50">
        <v>255694580</v>
      </c>
      <c r="J82" s="51">
        <f>SUM(J84:J85)</f>
        <v>100</v>
      </c>
      <c r="K82" s="54"/>
      <c r="L82" s="50">
        <v>37874545</v>
      </c>
      <c r="M82" s="51">
        <f>SUM(M84:M85)</f>
        <v>100</v>
      </c>
      <c r="N82" s="54"/>
      <c r="O82" s="50">
        <v>28682892</v>
      </c>
      <c r="P82" s="51">
        <f>SUM(P84:P85)</f>
        <v>100.00000000000001</v>
      </c>
      <c r="Q82" s="54"/>
      <c r="R82" s="50">
        <v>52286552</v>
      </c>
      <c r="S82" s="51">
        <f>SUM(S84:S85)</f>
        <v>100</v>
      </c>
      <c r="T82" s="54"/>
      <c r="U82" s="50">
        <v>20353161</v>
      </c>
      <c r="V82" s="51">
        <f>SUM(V84:V85)</f>
        <v>100</v>
      </c>
    </row>
    <row r="83" spans="1:22" ht="9.75" customHeight="1">
      <c r="A83" s="44"/>
      <c r="B83" s="39"/>
      <c r="C83" s="111"/>
      <c r="D83" s="30"/>
      <c r="E83" s="40"/>
      <c r="F83" s="42"/>
      <c r="G83" s="30"/>
      <c r="H83" s="43"/>
      <c r="I83" s="42"/>
      <c r="J83" s="30"/>
      <c r="K83" s="43"/>
      <c r="L83" s="42"/>
      <c r="M83" s="30"/>
      <c r="N83" s="43"/>
      <c r="O83" s="42"/>
      <c r="P83" s="30"/>
      <c r="Q83" s="43"/>
      <c r="R83" s="42"/>
      <c r="S83" s="30"/>
      <c r="T83" s="43"/>
      <c r="U83" s="42"/>
      <c r="V83" s="30"/>
    </row>
    <row r="84" spans="1:22" ht="15">
      <c r="A84" s="44"/>
      <c r="B84" s="67" t="s">
        <v>122</v>
      </c>
      <c r="C84" s="112">
        <f>+F84+I84+L84+O84+R84+U84</f>
        <v>494632401</v>
      </c>
      <c r="D84" s="10">
        <f>+C84/C$82*100</f>
        <v>91.68093736991267</v>
      </c>
      <c r="E84" s="6"/>
      <c r="F84" s="13">
        <v>140101293</v>
      </c>
      <c r="G84" s="10">
        <f>+F84/F$82*100</f>
        <v>96.87327752898615</v>
      </c>
      <c r="H84" s="12"/>
      <c r="I84" s="13">
        <v>223421586</v>
      </c>
      <c r="J84" s="10">
        <f>+I84/I$82*100</f>
        <v>87.37830344311561</v>
      </c>
      <c r="K84" s="12"/>
      <c r="L84" s="13">
        <v>37446807</v>
      </c>
      <c r="M84" s="10">
        <f>+L84/L$82*100</f>
        <v>98.87064517870776</v>
      </c>
      <c r="N84" s="12"/>
      <c r="O84" s="13">
        <v>26835735</v>
      </c>
      <c r="P84" s="10">
        <f>+O84/O$82*100</f>
        <v>93.56007406784505</v>
      </c>
      <c r="Q84" s="12"/>
      <c r="R84" s="13">
        <v>49247845</v>
      </c>
      <c r="S84" s="10">
        <f>+R84/R$82*100</f>
        <v>94.18835841384224</v>
      </c>
      <c r="T84" s="12"/>
      <c r="U84" s="13">
        <v>17579135</v>
      </c>
      <c r="V84" s="10">
        <f>+U84/U$82*100</f>
        <v>86.37053969159876</v>
      </c>
    </row>
    <row r="85" spans="1:22" ht="15">
      <c r="A85" s="44"/>
      <c r="B85" s="70" t="s">
        <v>133</v>
      </c>
      <c r="C85" s="111">
        <f>+F85+I85+L85+O85+R85+U85</f>
        <v>44882590</v>
      </c>
      <c r="D85" s="30">
        <f>+C85/C$82*100</f>
        <v>8.319062630087327</v>
      </c>
      <c r="E85" s="40"/>
      <c r="F85" s="41">
        <v>4521968</v>
      </c>
      <c r="G85" s="30">
        <f>+F85/F$82*100</f>
        <v>3.126722471013843</v>
      </c>
      <c r="H85" s="43"/>
      <c r="I85" s="41">
        <v>32272994</v>
      </c>
      <c r="J85" s="30">
        <f>+I85/I$82*100</f>
        <v>12.621696556884391</v>
      </c>
      <c r="K85" s="43"/>
      <c r="L85" s="41">
        <v>427738</v>
      </c>
      <c r="M85" s="30">
        <f>+L85/L$82*100</f>
        <v>1.1293548212922426</v>
      </c>
      <c r="N85" s="43"/>
      <c r="O85" s="41">
        <v>1847157</v>
      </c>
      <c r="P85" s="30">
        <f>+O85/O$82*100</f>
        <v>6.439925932154958</v>
      </c>
      <c r="Q85" s="43"/>
      <c r="R85" s="41">
        <v>3038707</v>
      </c>
      <c r="S85" s="30">
        <f>+R85/R$82*100</f>
        <v>5.811641586157757</v>
      </c>
      <c r="T85" s="43"/>
      <c r="U85" s="41">
        <v>2774026</v>
      </c>
      <c r="V85" s="30">
        <f>+U85/U$82*100</f>
        <v>13.629460308401237</v>
      </c>
    </row>
    <row r="86" spans="1:22" ht="7.5" customHeight="1">
      <c r="A86" s="44"/>
      <c r="B86" s="67"/>
      <c r="C86" s="112"/>
      <c r="D86" s="10"/>
      <c r="E86" s="6"/>
      <c r="F86" s="13"/>
      <c r="G86" s="10"/>
      <c r="H86" s="12"/>
      <c r="I86" s="13"/>
      <c r="J86" s="10"/>
      <c r="K86" s="12"/>
      <c r="L86" s="13"/>
      <c r="M86" s="10"/>
      <c r="N86" s="12"/>
      <c r="O86" s="13"/>
      <c r="P86" s="10"/>
      <c r="Q86" s="12"/>
      <c r="R86" s="13"/>
      <c r="S86" s="10"/>
      <c r="T86" s="12"/>
      <c r="U86" s="13"/>
      <c r="V86" s="10"/>
    </row>
    <row r="87" spans="1:22" ht="24">
      <c r="A87" s="44" t="s">
        <v>119</v>
      </c>
      <c r="B87" s="76" t="s">
        <v>124</v>
      </c>
      <c r="C87" s="113">
        <f>SUM(C89:C92)</f>
        <v>623096287</v>
      </c>
      <c r="D87" s="57">
        <f>SUM(D89:D92)</f>
        <v>100</v>
      </c>
      <c r="E87" s="58"/>
      <c r="F87" s="56">
        <v>150931925</v>
      </c>
      <c r="G87" s="57">
        <f>SUM(G89:G92)</f>
        <v>99.99999999999999</v>
      </c>
      <c r="H87" s="60"/>
      <c r="I87" s="56">
        <v>172703095</v>
      </c>
      <c r="J87" s="57">
        <f>SUM(J89:J92)</f>
        <v>100</v>
      </c>
      <c r="K87" s="60"/>
      <c r="L87" s="56">
        <v>131812488</v>
      </c>
      <c r="M87" s="57">
        <f>SUM(M89:M92)</f>
        <v>100.00000000000001</v>
      </c>
      <c r="N87" s="60"/>
      <c r="O87" s="56">
        <v>24002870</v>
      </c>
      <c r="P87" s="57">
        <f>SUM(P89:P92)</f>
        <v>100</v>
      </c>
      <c r="Q87" s="60"/>
      <c r="R87" s="56">
        <v>25596774</v>
      </c>
      <c r="S87" s="57">
        <f>SUM(S89:S92)</f>
        <v>100</v>
      </c>
      <c r="T87" s="60"/>
      <c r="U87" s="56">
        <v>118049135</v>
      </c>
      <c r="V87" s="57">
        <f>SUM(V89:V92)</f>
        <v>100.00000000000001</v>
      </c>
    </row>
    <row r="88" spans="1:22" ht="8.25" customHeight="1">
      <c r="A88" s="44"/>
      <c r="B88" s="67"/>
      <c r="C88" s="112"/>
      <c r="D88" s="10"/>
      <c r="E88" s="6"/>
      <c r="F88" s="13"/>
      <c r="G88" s="10"/>
      <c r="H88" s="12"/>
      <c r="I88" s="13"/>
      <c r="J88" s="10"/>
      <c r="K88" s="12"/>
      <c r="L88" s="13"/>
      <c r="M88" s="10"/>
      <c r="N88" s="12"/>
      <c r="O88" s="13"/>
      <c r="P88" s="10"/>
      <c r="Q88" s="12"/>
      <c r="R88" s="13"/>
      <c r="S88" s="10"/>
      <c r="T88" s="12"/>
      <c r="U88" s="13"/>
      <c r="V88" s="10"/>
    </row>
    <row r="89" spans="1:22" ht="15">
      <c r="A89" s="44"/>
      <c r="B89" s="39" t="s">
        <v>120</v>
      </c>
      <c r="C89" s="111">
        <f>+F89+I89+L89+O89+R89+U89</f>
        <v>330257983</v>
      </c>
      <c r="D89" s="30">
        <f>+C89/C$87*100</f>
        <v>53.00272042866466</v>
      </c>
      <c r="E89" s="40"/>
      <c r="F89" s="41">
        <v>58923141</v>
      </c>
      <c r="G89" s="30">
        <f>+F89/F$87*100</f>
        <v>39.03954779613392</v>
      </c>
      <c r="H89" s="43"/>
      <c r="I89" s="41">
        <v>111040305</v>
      </c>
      <c r="J89" s="30">
        <f>+I89/I$87*100</f>
        <v>64.29549221454312</v>
      </c>
      <c r="K89" s="43"/>
      <c r="L89" s="41">
        <v>82573716</v>
      </c>
      <c r="M89" s="30">
        <f>+L89/L$87*100</f>
        <v>62.644835290568224</v>
      </c>
      <c r="N89" s="43"/>
      <c r="O89" s="41">
        <v>13810756</v>
      </c>
      <c r="P89" s="30">
        <f>+O89/O$87*100</f>
        <v>57.53793608847608</v>
      </c>
      <c r="Q89" s="43"/>
      <c r="R89" s="41">
        <v>12979260</v>
      </c>
      <c r="S89" s="30">
        <f>+R89/R$87*100</f>
        <v>50.70662420194044</v>
      </c>
      <c r="T89" s="43"/>
      <c r="U89" s="41">
        <v>50930805</v>
      </c>
      <c r="V89" s="30">
        <f>+U89/U$87*100</f>
        <v>43.14373417475698</v>
      </c>
    </row>
    <row r="90" spans="1:22" ht="15">
      <c r="A90" s="44"/>
      <c r="B90" s="67" t="s">
        <v>121</v>
      </c>
      <c r="C90" s="112">
        <f>+F90+I90+L90+O90+R90+U90</f>
        <v>79901802</v>
      </c>
      <c r="D90" s="10">
        <f>+C90/C$87*100</f>
        <v>12.823347477273606</v>
      </c>
      <c r="E90" s="6"/>
      <c r="F90" s="13">
        <v>22709565</v>
      </c>
      <c r="G90" s="10">
        <f>+F90/F$87*100</f>
        <v>15.046230278981735</v>
      </c>
      <c r="H90" s="12"/>
      <c r="I90" s="13">
        <v>20056476</v>
      </c>
      <c r="J90" s="10">
        <f>+I90/I$87*100</f>
        <v>11.613269582690455</v>
      </c>
      <c r="K90" s="12"/>
      <c r="L90" s="13">
        <v>9727909</v>
      </c>
      <c r="M90" s="10">
        <f>+L90/L$87*100</f>
        <v>7.380111814595292</v>
      </c>
      <c r="N90" s="12"/>
      <c r="O90" s="13">
        <v>4286974</v>
      </c>
      <c r="P90" s="10">
        <f>+O90/O$87*100</f>
        <v>17.86025587773462</v>
      </c>
      <c r="Q90" s="12"/>
      <c r="R90" s="13">
        <v>5177711</v>
      </c>
      <c r="S90" s="10">
        <f>+R90/R$87*100</f>
        <v>20.22798263562432</v>
      </c>
      <c r="T90" s="12"/>
      <c r="U90" s="13">
        <v>17943167</v>
      </c>
      <c r="V90" s="10">
        <f>+U90/U$87*100</f>
        <v>15.199744580932336</v>
      </c>
    </row>
    <row r="91" spans="1:22" ht="15">
      <c r="A91" s="44"/>
      <c r="B91" s="39" t="s">
        <v>122</v>
      </c>
      <c r="C91" s="111">
        <f>+F91+I91+L91+O91+R91+U91</f>
        <v>206815102</v>
      </c>
      <c r="D91" s="30">
        <f>+C91/C$87*100</f>
        <v>33.191515711920786</v>
      </c>
      <c r="E91" s="40"/>
      <c r="F91" s="41">
        <v>67889417</v>
      </c>
      <c r="G91" s="30">
        <f>+F91/F$87*100</f>
        <v>44.98015711387766</v>
      </c>
      <c r="H91" s="43"/>
      <c r="I91" s="41">
        <v>40482448</v>
      </c>
      <c r="J91" s="30">
        <f>+I91/I$87*100</f>
        <v>23.440487849971653</v>
      </c>
      <c r="K91" s="43"/>
      <c r="L91" s="41">
        <v>38217132</v>
      </c>
      <c r="M91" s="30">
        <f>+L91/L$87*100</f>
        <v>28.993559396284212</v>
      </c>
      <c r="N91" s="43"/>
      <c r="O91" s="41">
        <v>5408020</v>
      </c>
      <c r="P91" s="30">
        <f>+O91/O$87*100</f>
        <v>22.53072236778352</v>
      </c>
      <c r="Q91" s="43"/>
      <c r="R91" s="41">
        <v>7090419</v>
      </c>
      <c r="S91" s="30">
        <f>+R91/R$87*100</f>
        <v>27.700439906997655</v>
      </c>
      <c r="T91" s="43"/>
      <c r="U91" s="41">
        <v>47727666</v>
      </c>
      <c r="V91" s="30">
        <f>+U91/U$87*100</f>
        <v>40.430339451449605</v>
      </c>
    </row>
    <row r="92" spans="1:22" ht="15">
      <c r="A92" s="44"/>
      <c r="B92" s="67" t="s">
        <v>134</v>
      </c>
      <c r="C92" s="112">
        <f>+F92+I92+L92+O92+R92+U92</f>
        <v>6121400</v>
      </c>
      <c r="D92" s="10">
        <f>+C92/C$87*100</f>
        <v>0.9824163821409515</v>
      </c>
      <c r="E92" s="6"/>
      <c r="F92" s="13">
        <v>1409802</v>
      </c>
      <c r="G92" s="10">
        <f>+F92/F$87*100</f>
        <v>0.9340648110066839</v>
      </c>
      <c r="H92" s="12"/>
      <c r="I92" s="13">
        <v>1123866</v>
      </c>
      <c r="J92" s="10">
        <f>+I92/I$87*100</f>
        <v>0.6507503527947777</v>
      </c>
      <c r="K92" s="12"/>
      <c r="L92" s="13">
        <v>1293731</v>
      </c>
      <c r="M92" s="10">
        <f>+L92/L$87*100</f>
        <v>0.9814934985522769</v>
      </c>
      <c r="N92" s="12"/>
      <c r="O92" s="13">
        <v>497120</v>
      </c>
      <c r="P92" s="10">
        <f>+O92/O$87*100</f>
        <v>2.0710856660057733</v>
      </c>
      <c r="Q92" s="12"/>
      <c r="R92" s="13">
        <v>349384</v>
      </c>
      <c r="S92" s="10">
        <f>+R92/R$87*100</f>
        <v>1.3649532554375798</v>
      </c>
      <c r="T92" s="12"/>
      <c r="U92" s="13">
        <v>1447497</v>
      </c>
      <c r="V92" s="10">
        <f>+U92/U$87*100</f>
        <v>1.2261817928610828</v>
      </c>
    </row>
    <row r="93" spans="1:22" ht="15">
      <c r="A93" s="44"/>
      <c r="B93" s="39"/>
      <c r="C93" s="111"/>
      <c r="D93" s="30"/>
      <c r="E93" s="40"/>
      <c r="F93" s="41"/>
      <c r="G93" s="30"/>
      <c r="H93" s="43"/>
      <c r="I93" s="41"/>
      <c r="J93" s="30"/>
      <c r="K93" s="43"/>
      <c r="L93" s="41"/>
      <c r="M93" s="30"/>
      <c r="N93" s="43"/>
      <c r="O93" s="41"/>
      <c r="P93" s="30"/>
      <c r="Q93" s="43"/>
      <c r="R93" s="41"/>
      <c r="S93" s="30"/>
      <c r="T93" s="43"/>
      <c r="U93" s="41"/>
      <c r="V93" s="30"/>
    </row>
    <row r="94" spans="1:22" ht="25.5">
      <c r="A94" s="44" t="s">
        <v>150</v>
      </c>
      <c r="B94" s="76" t="s">
        <v>11</v>
      </c>
      <c r="C94" s="116">
        <f>SUM(C96:C98)</f>
        <v>257444906</v>
      </c>
      <c r="D94" s="51">
        <f>SUM(D96:D98)</f>
        <v>100</v>
      </c>
      <c r="E94" s="52"/>
      <c r="F94" s="50">
        <v>153718905</v>
      </c>
      <c r="G94" s="51">
        <f>SUM(G96:G98)</f>
        <v>100</v>
      </c>
      <c r="H94" s="54"/>
      <c r="I94" s="50">
        <v>19492300</v>
      </c>
      <c r="J94" s="51">
        <f>SUM(J96:J98)</f>
        <v>100</v>
      </c>
      <c r="K94" s="54"/>
      <c r="L94" s="50">
        <v>65563780</v>
      </c>
      <c r="M94" s="51">
        <f>SUM(M96:M98)</f>
        <v>99.99999999999999</v>
      </c>
      <c r="N94" s="54"/>
      <c r="O94" s="50">
        <v>2901302</v>
      </c>
      <c r="P94" s="51">
        <f>SUM(P96:P98)</f>
        <v>100</v>
      </c>
      <c r="Q94" s="54"/>
      <c r="R94" s="50">
        <v>10599963</v>
      </c>
      <c r="S94" s="51">
        <f>SUM(S96:S98)</f>
        <v>100</v>
      </c>
      <c r="T94" s="54"/>
      <c r="U94" s="50">
        <v>5168656</v>
      </c>
      <c r="V94" s="51">
        <f>SUM(V96:V98)</f>
        <v>100.00000000000001</v>
      </c>
    </row>
    <row r="95" spans="1:22" ht="15">
      <c r="A95" s="44"/>
      <c r="B95" s="39"/>
      <c r="C95" s="111"/>
      <c r="D95" s="30"/>
      <c r="E95" s="40"/>
      <c r="F95" s="41"/>
      <c r="G95" s="30"/>
      <c r="H95" s="43"/>
      <c r="I95" s="41"/>
      <c r="J95" s="30"/>
      <c r="K95" s="43"/>
      <c r="L95" s="41"/>
      <c r="M95" s="30"/>
      <c r="N95" s="43"/>
      <c r="O95" s="41"/>
      <c r="P95" s="30"/>
      <c r="Q95" s="43"/>
      <c r="R95" s="41"/>
      <c r="S95" s="30"/>
      <c r="T95" s="43"/>
      <c r="U95" s="41"/>
      <c r="V95" s="30"/>
    </row>
    <row r="96" spans="1:22" ht="15">
      <c r="A96" s="44"/>
      <c r="B96" s="67" t="s">
        <v>120</v>
      </c>
      <c r="C96" s="112">
        <f>+F96+I96+L96+O96+R96+U96</f>
        <v>228057671</v>
      </c>
      <c r="D96" s="10">
        <f>+C96/C$94*100</f>
        <v>88.58503923942469</v>
      </c>
      <c r="E96" s="6"/>
      <c r="F96" s="13">
        <v>142622073</v>
      </c>
      <c r="G96" s="10">
        <f>+F96/F$94*100</f>
        <v>92.78108831181174</v>
      </c>
      <c r="H96" s="12"/>
      <c r="I96" s="13">
        <v>17308051</v>
      </c>
      <c r="J96" s="10">
        <f>+I96/I$94*100</f>
        <v>88.79429826136474</v>
      </c>
      <c r="K96" s="12"/>
      <c r="L96" s="13">
        <v>54291961</v>
      </c>
      <c r="M96" s="10">
        <f>+L96/L$94*100</f>
        <v>82.80785671600997</v>
      </c>
      <c r="N96" s="12"/>
      <c r="O96" s="13">
        <v>2469555</v>
      </c>
      <c r="P96" s="10">
        <f>+O96/O$94*100</f>
        <v>85.11885353541273</v>
      </c>
      <c r="Q96" s="12"/>
      <c r="R96" s="13">
        <v>6724544</v>
      </c>
      <c r="S96" s="10">
        <f>+R96/R$94*100</f>
        <v>63.439315778743754</v>
      </c>
      <c r="T96" s="12"/>
      <c r="U96" s="13">
        <v>4641487</v>
      </c>
      <c r="V96" s="10">
        <f>+U96/U$94*100</f>
        <v>89.80065610866733</v>
      </c>
    </row>
    <row r="97" spans="1:22" ht="15">
      <c r="A97" s="44"/>
      <c r="B97" s="39" t="s">
        <v>121</v>
      </c>
      <c r="C97" s="111">
        <f>+F97+I97+L97+O97+R97+U97</f>
        <v>12218566</v>
      </c>
      <c r="D97" s="30">
        <f>+C97/C$94*100</f>
        <v>4.746089635193637</v>
      </c>
      <c r="E97" s="40"/>
      <c r="F97" s="41">
        <v>1206072</v>
      </c>
      <c r="G97" s="30">
        <f>+F97/F$94*100</f>
        <v>0.7845957528776308</v>
      </c>
      <c r="H97" s="43"/>
      <c r="I97" s="41">
        <v>1938971</v>
      </c>
      <c r="J97" s="30">
        <f>+I97/I$94*100</f>
        <v>9.947368961076938</v>
      </c>
      <c r="K97" s="43"/>
      <c r="L97" s="41">
        <v>5713316</v>
      </c>
      <c r="M97" s="30">
        <f>+L97/L$94*100</f>
        <v>8.714134541968141</v>
      </c>
      <c r="N97" s="43"/>
      <c r="O97" s="41">
        <v>205476</v>
      </c>
      <c r="P97" s="30">
        <f>+O97/O$94*100</f>
        <v>7.082199646917142</v>
      </c>
      <c r="Q97" s="43"/>
      <c r="R97" s="41">
        <v>2908224</v>
      </c>
      <c r="S97" s="30">
        <f>+R97/R$94*100</f>
        <v>27.436171239465644</v>
      </c>
      <c r="T97" s="43"/>
      <c r="U97" s="41">
        <v>246507</v>
      </c>
      <c r="V97" s="30">
        <f>+U97/U$94*100</f>
        <v>4.7692669042010145</v>
      </c>
    </row>
    <row r="98" spans="1:22" ht="15">
      <c r="A98" s="44"/>
      <c r="B98" s="70" t="s">
        <v>128</v>
      </c>
      <c r="C98" s="111">
        <f>+F98+I98+L98+O98+R98+U98</f>
        <v>17168669</v>
      </c>
      <c r="D98" s="30">
        <f>+C98/C$94*100</f>
        <v>6.668871125381677</v>
      </c>
      <c r="E98" s="40"/>
      <c r="F98" s="41">
        <v>9890760</v>
      </c>
      <c r="G98" s="30">
        <f>+F98/F$94*100</f>
        <v>6.434315935310625</v>
      </c>
      <c r="H98" s="43"/>
      <c r="I98" s="41">
        <v>245278</v>
      </c>
      <c r="J98" s="30">
        <f>+I98/I$94*100</f>
        <v>1.258332777558318</v>
      </c>
      <c r="K98" s="43"/>
      <c r="L98" s="41">
        <v>5558503</v>
      </c>
      <c r="M98" s="30">
        <f>+L98/L$94*100</f>
        <v>8.47800874202189</v>
      </c>
      <c r="N98" s="43"/>
      <c r="O98" s="41">
        <v>226271</v>
      </c>
      <c r="P98" s="30">
        <f>+O98/O$94*100</f>
        <v>7.798946817670135</v>
      </c>
      <c r="Q98" s="43"/>
      <c r="R98" s="41">
        <v>967195</v>
      </c>
      <c r="S98" s="30">
        <f>+R98/R$94*100</f>
        <v>9.124512981790597</v>
      </c>
      <c r="T98" s="43"/>
      <c r="U98" s="41">
        <v>280662</v>
      </c>
      <c r="V98" s="30">
        <f>+U98/U$94*100</f>
        <v>5.430076987131664</v>
      </c>
    </row>
    <row r="99" spans="1:22" s="8" customFormat="1" ht="10.5" customHeight="1">
      <c r="A99" s="117"/>
      <c r="B99" s="13"/>
      <c r="C99" s="13"/>
      <c r="D99" s="10"/>
      <c r="E99" s="6"/>
      <c r="F99" s="13"/>
      <c r="G99" s="10"/>
      <c r="H99" s="12"/>
      <c r="I99" s="13"/>
      <c r="J99" s="10"/>
      <c r="K99" s="12"/>
      <c r="L99" s="13"/>
      <c r="M99" s="10"/>
      <c r="N99" s="12"/>
      <c r="O99" s="13"/>
      <c r="P99" s="10"/>
      <c r="Q99" s="12"/>
      <c r="R99" s="13"/>
      <c r="S99" s="10"/>
      <c r="T99" s="12"/>
      <c r="U99" s="13"/>
      <c r="V99" s="10"/>
    </row>
    <row r="100" spans="1:22" ht="15">
      <c r="A100" s="44" t="s">
        <v>151</v>
      </c>
      <c r="B100" s="66" t="s">
        <v>14</v>
      </c>
      <c r="C100" s="116">
        <f>SUM(C102:C104)</f>
        <v>82096830</v>
      </c>
      <c r="D100" s="51">
        <f>SUM(D102:D104)</f>
        <v>100</v>
      </c>
      <c r="E100" s="52"/>
      <c r="F100" s="50">
        <v>32744605</v>
      </c>
      <c r="G100" s="51">
        <f>SUM(G102:G104)</f>
        <v>100</v>
      </c>
      <c r="H100" s="54"/>
      <c r="I100" s="50">
        <v>27311893</v>
      </c>
      <c r="J100" s="51">
        <f>SUM(J102:J104)</f>
        <v>99.99999999999999</v>
      </c>
      <c r="K100" s="54"/>
      <c r="L100" s="50">
        <v>11303674</v>
      </c>
      <c r="M100" s="51">
        <f>SUM(M102:M104)</f>
        <v>100</v>
      </c>
      <c r="N100" s="54"/>
      <c r="O100" s="50">
        <v>4771094</v>
      </c>
      <c r="P100" s="51">
        <f>SUM(P102:P104)</f>
        <v>100</v>
      </c>
      <c r="Q100" s="54"/>
      <c r="R100" s="50">
        <v>2941647</v>
      </c>
      <c r="S100" s="51">
        <f>SUM(S102:S104)</f>
        <v>100</v>
      </c>
      <c r="T100" s="54"/>
      <c r="U100" s="50">
        <v>3023917</v>
      </c>
      <c r="V100" s="51">
        <f>SUM(V102:V104)</f>
        <v>100</v>
      </c>
    </row>
    <row r="101" spans="1:22" ht="15">
      <c r="A101" s="44"/>
      <c r="B101" s="39"/>
      <c r="C101" s="111"/>
      <c r="D101" s="30"/>
      <c r="E101" s="40"/>
      <c r="F101" s="41"/>
      <c r="G101" s="30"/>
      <c r="H101" s="43"/>
      <c r="I101" s="41"/>
      <c r="J101" s="30"/>
      <c r="K101" s="43"/>
      <c r="L101" s="41"/>
      <c r="M101" s="30"/>
      <c r="N101" s="43"/>
      <c r="O101" s="41"/>
      <c r="P101" s="30"/>
      <c r="Q101" s="43"/>
      <c r="R101" s="41"/>
      <c r="S101" s="30"/>
      <c r="T101" s="43"/>
      <c r="U101" s="41"/>
      <c r="V101" s="30"/>
    </row>
    <row r="102" spans="1:22" ht="15">
      <c r="A102" s="44"/>
      <c r="B102" s="67" t="s">
        <v>120</v>
      </c>
      <c r="C102" s="112">
        <f>+F102+I102+L102+O102+R102+U102</f>
        <v>41629275</v>
      </c>
      <c r="D102" s="10">
        <f>+C102/C$100*100</f>
        <v>50.70753036383987</v>
      </c>
      <c r="E102" s="6"/>
      <c r="F102" s="13">
        <v>11211919</v>
      </c>
      <c r="G102" s="10">
        <f>+F102/F$100*100</f>
        <v>34.2405077111176</v>
      </c>
      <c r="H102" s="12"/>
      <c r="I102" s="13">
        <v>14521933</v>
      </c>
      <c r="J102" s="10">
        <f>+I102/I$100*100</f>
        <v>53.170730421358925</v>
      </c>
      <c r="K102" s="12"/>
      <c r="L102" s="13">
        <v>8310042</v>
      </c>
      <c r="M102" s="10">
        <f>+L102/L$100*100</f>
        <v>73.51629213652127</v>
      </c>
      <c r="N102" s="12"/>
      <c r="O102" s="13">
        <v>3758649</v>
      </c>
      <c r="P102" s="10">
        <f>+O102/O$100*100</f>
        <v>78.77960484534574</v>
      </c>
      <c r="Q102" s="12"/>
      <c r="R102" s="13">
        <v>2176509</v>
      </c>
      <c r="S102" s="10">
        <f>+R102/R$100*100</f>
        <v>73.98946916472303</v>
      </c>
      <c r="T102" s="12"/>
      <c r="U102" s="13">
        <v>1650223</v>
      </c>
      <c r="V102" s="10">
        <f>+U102/U$100*100</f>
        <v>54.57236425470673</v>
      </c>
    </row>
    <row r="103" spans="1:22" ht="15">
      <c r="A103" s="44"/>
      <c r="B103" s="39" t="s">
        <v>121</v>
      </c>
      <c r="C103" s="111">
        <f>+F103+I103+L103+O103+R103+U103</f>
        <v>11272921</v>
      </c>
      <c r="D103" s="30">
        <f>+C103/C$100*100</f>
        <v>13.73125003730351</v>
      </c>
      <c r="E103" s="40"/>
      <c r="F103" s="41">
        <v>2818349</v>
      </c>
      <c r="G103" s="30">
        <f>+F103/F$100*100</f>
        <v>8.60706366743468</v>
      </c>
      <c r="H103" s="43"/>
      <c r="I103" s="41">
        <v>5136844</v>
      </c>
      <c r="J103" s="30">
        <f>+I103/I$100*100</f>
        <v>18.808084814919273</v>
      </c>
      <c r="K103" s="43"/>
      <c r="L103" s="41">
        <v>1267476</v>
      </c>
      <c r="M103" s="30">
        <f>+L103/L$100*100</f>
        <v>11.212956070743017</v>
      </c>
      <c r="N103" s="43"/>
      <c r="O103" s="41">
        <v>859226</v>
      </c>
      <c r="P103" s="30">
        <f>+O103/O$100*100</f>
        <v>18.008993325220587</v>
      </c>
      <c r="Q103" s="43"/>
      <c r="R103" s="41">
        <v>461194</v>
      </c>
      <c r="S103" s="30">
        <f>+R103/R$100*100</f>
        <v>15.678087819510637</v>
      </c>
      <c r="T103" s="43"/>
      <c r="U103" s="41">
        <v>729832</v>
      </c>
      <c r="V103" s="30">
        <f>+U103/U$100*100</f>
        <v>24.13531852891465</v>
      </c>
    </row>
    <row r="104" spans="1:22" ht="15">
      <c r="A104" s="44"/>
      <c r="B104" s="70" t="s">
        <v>128</v>
      </c>
      <c r="C104" s="111">
        <f>+F104+I104+L104+O104+R104+U104</f>
        <v>29194634</v>
      </c>
      <c r="D104" s="30">
        <f>+C104/C$100*100</f>
        <v>35.56121959885662</v>
      </c>
      <c r="E104" s="40"/>
      <c r="F104" s="41">
        <v>18714337</v>
      </c>
      <c r="G104" s="30">
        <f>+F104/F$100*100</f>
        <v>57.15242862144771</v>
      </c>
      <c r="H104" s="43"/>
      <c r="I104" s="41">
        <v>7653116</v>
      </c>
      <c r="J104" s="30">
        <f>+I104/I$100*100</f>
        <v>28.021184763721795</v>
      </c>
      <c r="K104" s="43"/>
      <c r="L104" s="41">
        <v>1726156</v>
      </c>
      <c r="M104" s="30">
        <f>+L104/L$100*100</f>
        <v>15.270751792735707</v>
      </c>
      <c r="N104" s="43"/>
      <c r="O104" s="41">
        <v>153219</v>
      </c>
      <c r="P104" s="30">
        <f>+O104/O$100*100</f>
        <v>3.211401829433669</v>
      </c>
      <c r="Q104" s="43"/>
      <c r="R104" s="41">
        <v>303944</v>
      </c>
      <c r="S104" s="30">
        <f>+R104/R$100*100</f>
        <v>10.332443015766337</v>
      </c>
      <c r="T104" s="43"/>
      <c r="U104" s="41">
        <v>643862</v>
      </c>
      <c r="V104" s="30">
        <f>+U104/U$100*100</f>
        <v>21.292317216378624</v>
      </c>
    </row>
    <row r="105" spans="1:22" ht="10.5" customHeight="1">
      <c r="A105" s="77"/>
      <c r="B105" s="46"/>
      <c r="C105" s="46"/>
      <c r="D105" s="47"/>
      <c r="E105" s="48"/>
      <c r="F105" s="46"/>
      <c r="G105" s="47"/>
      <c r="H105" s="49"/>
      <c r="I105" s="46"/>
      <c r="J105" s="47"/>
      <c r="K105" s="49"/>
      <c r="L105" s="46"/>
      <c r="M105" s="47"/>
      <c r="N105" s="49"/>
      <c r="O105" s="46"/>
      <c r="P105" s="47"/>
      <c r="Q105" s="49"/>
      <c r="R105" s="46"/>
      <c r="S105" s="47"/>
      <c r="T105" s="49"/>
      <c r="U105" s="46"/>
      <c r="V105" s="47"/>
    </row>
    <row r="106" spans="2:22" ht="15.75" customHeight="1">
      <c r="B106" s="383" t="s">
        <v>100</v>
      </c>
      <c r="C106" s="383"/>
      <c r="D106" s="62"/>
      <c r="E106" s="62"/>
      <c r="F106" s="62"/>
      <c r="G106" s="62"/>
      <c r="H106" s="62"/>
      <c r="I106" s="62"/>
      <c r="J106" s="62"/>
      <c r="K106" s="62"/>
      <c r="L106" s="62"/>
      <c r="M106" s="62"/>
      <c r="N106" s="62"/>
      <c r="O106" s="62"/>
      <c r="P106" s="99"/>
      <c r="Q106" s="99"/>
      <c r="R106" s="99"/>
      <c r="S106" s="99"/>
      <c r="T106" s="99"/>
      <c r="U106" s="99"/>
      <c r="V106" s="99"/>
    </row>
    <row r="107" spans="2:22" ht="100.5" customHeight="1">
      <c r="B107" s="366"/>
      <c r="C107" s="366"/>
      <c r="D107" s="366"/>
      <c r="E107" s="366"/>
      <c r="F107" s="366"/>
      <c r="G107" s="366"/>
      <c r="H107" s="366"/>
      <c r="I107" s="366"/>
      <c r="J107" s="366"/>
      <c r="K107" s="366"/>
      <c r="L107" s="366"/>
      <c r="M107" s="366"/>
      <c r="N107" s="366"/>
      <c r="O107" s="366"/>
      <c r="P107" s="366"/>
      <c r="Q107" s="366"/>
      <c r="R107" s="366"/>
      <c r="S107" s="366"/>
      <c r="T107" s="366"/>
      <c r="U107" s="366"/>
      <c r="V107" s="366"/>
    </row>
    <row r="108" spans="2:22" ht="27.75" customHeight="1">
      <c r="B108" s="378"/>
      <c r="C108" s="378"/>
      <c r="D108" s="378"/>
      <c r="E108" s="378"/>
      <c r="F108" s="378"/>
      <c r="G108" s="378"/>
      <c r="H108" s="378"/>
      <c r="I108" s="378"/>
      <c r="J108" s="378"/>
      <c r="K108" s="378"/>
      <c r="L108" s="378"/>
      <c r="M108" s="378"/>
      <c r="N108" s="378"/>
      <c r="O108" s="378"/>
      <c r="P108" s="378"/>
      <c r="Q108" s="378"/>
      <c r="R108" s="378"/>
      <c r="S108" s="378"/>
      <c r="T108" s="378"/>
      <c r="U108" s="378"/>
      <c r="V108" s="378"/>
    </row>
    <row r="109" spans="2:22" ht="26.25" customHeight="1">
      <c r="B109" s="378"/>
      <c r="C109" s="378"/>
      <c r="D109" s="378"/>
      <c r="E109" s="378"/>
      <c r="F109" s="378"/>
      <c r="G109" s="378"/>
      <c r="H109" s="378"/>
      <c r="I109" s="378"/>
      <c r="J109" s="378"/>
      <c r="K109" s="378"/>
      <c r="L109" s="378"/>
      <c r="M109" s="378"/>
      <c r="N109" s="378"/>
      <c r="O109" s="378"/>
      <c r="P109" s="378"/>
      <c r="Q109" s="378"/>
      <c r="R109" s="378"/>
      <c r="S109" s="378"/>
      <c r="T109" s="378"/>
      <c r="U109" s="378"/>
      <c r="V109" s="378"/>
    </row>
    <row r="110" spans="2:22" ht="15" customHeight="1">
      <c r="B110" s="378"/>
      <c r="C110" s="378"/>
      <c r="D110" s="378"/>
      <c r="E110" s="378"/>
      <c r="F110" s="378"/>
      <c r="G110" s="378"/>
      <c r="H110" s="378"/>
      <c r="I110" s="378"/>
      <c r="J110" s="378"/>
      <c r="K110" s="378"/>
      <c r="L110" s="378"/>
      <c r="M110" s="378"/>
      <c r="N110" s="378"/>
      <c r="O110" s="378"/>
      <c r="P110" s="378"/>
      <c r="Q110" s="378"/>
      <c r="R110" s="378"/>
      <c r="S110" s="378"/>
      <c r="T110" s="378"/>
      <c r="U110" s="378"/>
      <c r="V110" s="378"/>
    </row>
    <row r="111" spans="2:22" ht="15" customHeight="1">
      <c r="B111" s="378"/>
      <c r="C111" s="378"/>
      <c r="D111" s="378"/>
      <c r="E111" s="378"/>
      <c r="F111" s="378"/>
      <c r="G111" s="378"/>
      <c r="H111" s="378"/>
      <c r="I111" s="378"/>
      <c r="J111" s="378"/>
      <c r="K111" s="378"/>
      <c r="L111" s="378"/>
      <c r="M111" s="378"/>
      <c r="N111" s="378"/>
      <c r="O111" s="378"/>
      <c r="P111" s="378"/>
      <c r="Q111" s="378"/>
      <c r="R111" s="378"/>
      <c r="S111" s="378"/>
      <c r="T111" s="378"/>
      <c r="U111" s="378"/>
      <c r="V111" s="378"/>
    </row>
    <row r="112" spans="2:22" ht="15" customHeight="1">
      <c r="B112" s="378"/>
      <c r="C112" s="378"/>
      <c r="D112" s="378"/>
      <c r="E112" s="378"/>
      <c r="F112" s="378"/>
      <c r="G112" s="378"/>
      <c r="H112" s="378"/>
      <c r="I112" s="378"/>
      <c r="J112" s="378"/>
      <c r="K112" s="378"/>
      <c r="L112" s="378"/>
      <c r="M112" s="378"/>
      <c r="N112" s="378"/>
      <c r="O112" s="378"/>
      <c r="P112" s="378"/>
      <c r="Q112" s="378"/>
      <c r="R112" s="378"/>
      <c r="S112" s="378"/>
      <c r="T112" s="378"/>
      <c r="U112" s="378"/>
      <c r="V112" s="378"/>
    </row>
    <row r="113" spans="2:22" ht="24" customHeight="1">
      <c r="B113" s="366"/>
      <c r="C113" s="366"/>
      <c r="D113" s="366"/>
      <c r="E113" s="366"/>
      <c r="F113" s="366"/>
      <c r="G113" s="366"/>
      <c r="H113" s="366"/>
      <c r="I113" s="366"/>
      <c r="J113" s="366"/>
      <c r="K113" s="366"/>
      <c r="L113" s="366"/>
      <c r="M113" s="366"/>
      <c r="N113" s="366"/>
      <c r="O113" s="366"/>
      <c r="P113" s="366"/>
      <c r="Q113" s="366"/>
      <c r="R113" s="366"/>
      <c r="S113" s="366"/>
      <c r="T113" s="366"/>
      <c r="U113" s="366"/>
      <c r="V113" s="366"/>
    </row>
    <row r="114" spans="2:22" ht="26.25" customHeight="1">
      <c r="B114" s="366"/>
      <c r="C114" s="366"/>
      <c r="D114" s="366"/>
      <c r="E114" s="366"/>
      <c r="F114" s="366"/>
      <c r="G114" s="366"/>
      <c r="H114" s="366"/>
      <c r="I114" s="366"/>
      <c r="J114" s="366"/>
      <c r="K114" s="366"/>
      <c r="L114" s="366"/>
      <c r="M114" s="366"/>
      <c r="N114" s="366"/>
      <c r="O114" s="366"/>
      <c r="P114" s="366"/>
      <c r="Q114" s="366"/>
      <c r="R114" s="366"/>
      <c r="S114" s="366"/>
      <c r="T114" s="366"/>
      <c r="U114" s="366"/>
      <c r="V114" s="366"/>
    </row>
    <row r="115" spans="2:16" ht="15">
      <c r="B115" s="32"/>
      <c r="C115" s="32"/>
      <c r="D115" s="32"/>
      <c r="E115" s="32"/>
      <c r="F115" s="32"/>
      <c r="G115" s="32"/>
      <c r="H115" s="32"/>
      <c r="I115" s="32"/>
      <c r="J115" s="32"/>
      <c r="K115" s="32"/>
      <c r="L115" s="32"/>
      <c r="M115" s="32"/>
      <c r="N115" s="32"/>
      <c r="O115" s="32"/>
      <c r="P115" s="32"/>
    </row>
  </sheetData>
  <sheetProtection/>
  <mergeCells count="23">
    <mergeCell ref="B108:V108"/>
    <mergeCell ref="U12:V12"/>
    <mergeCell ref="B6:V6"/>
    <mergeCell ref="B7:V7"/>
    <mergeCell ref="B8:V8"/>
    <mergeCell ref="B9:V9"/>
    <mergeCell ref="B107:V107"/>
    <mergeCell ref="B106:C106"/>
    <mergeCell ref="B11:B13"/>
    <mergeCell ref="A11:A13"/>
    <mergeCell ref="C11:V11"/>
    <mergeCell ref="C12:D12"/>
    <mergeCell ref="F12:G12"/>
    <mergeCell ref="I12:J12"/>
    <mergeCell ref="L12:M12"/>
    <mergeCell ref="O12:P12"/>
    <mergeCell ref="R12:S12"/>
    <mergeCell ref="B113:V113"/>
    <mergeCell ref="B114:V114"/>
    <mergeCell ref="B109:V109"/>
    <mergeCell ref="B110:V110"/>
    <mergeCell ref="B111:V111"/>
    <mergeCell ref="B112:V112"/>
  </mergeCells>
  <printOptions horizontalCentered="1"/>
  <pageMargins left="0" right="0" top="0.5905511811023623" bottom="0.83" header="0" footer="0"/>
  <pageSetup horizontalDpi="300" verticalDpi="300" orientation="landscape" scale="78" r:id="rId2"/>
  <drawing r:id="rId1"/>
</worksheet>
</file>

<file path=xl/worksheets/sheet12.xml><?xml version="1.0" encoding="utf-8"?>
<worksheet xmlns="http://schemas.openxmlformats.org/spreadsheetml/2006/main" xmlns:r="http://schemas.openxmlformats.org/officeDocument/2006/relationships">
  <dimension ref="A1:V115"/>
  <sheetViews>
    <sheetView showGridLines="0" zoomScale="85" zoomScaleNormal="85" zoomScalePageLayoutView="0" workbookViewId="0" topLeftCell="A1">
      <pane xSplit="5" ySplit="13" topLeftCell="F14" activePane="bottomRight" state="frozen"/>
      <selection pane="topLeft" activeCell="A1" sqref="A1"/>
      <selection pane="topRight" activeCell="F1" sqref="F1"/>
      <selection pane="bottomLeft" activeCell="A14" sqref="A14"/>
      <selection pane="bottomRight" activeCell="U16" sqref="U16:U104"/>
    </sheetView>
  </sheetViews>
  <sheetFormatPr defaultColWidth="11.421875" defaultRowHeight="12.75"/>
  <cols>
    <col min="1" max="1" width="3.140625" style="1" bestFit="1" customWidth="1"/>
    <col min="2" max="2" width="31.7109375" style="1" customWidth="1"/>
    <col min="3" max="3" width="12.7109375" style="1" customWidth="1"/>
    <col min="4" max="4" width="6.421875" style="1" bestFit="1" customWidth="1"/>
    <col min="5" max="5" width="1.57421875" style="1" customWidth="1"/>
    <col min="6" max="6" width="12.28125" style="1" bestFit="1" customWidth="1"/>
    <col min="7" max="7" width="6.421875" style="1" bestFit="1" customWidth="1"/>
    <col min="8" max="8" width="1.421875" style="1" customWidth="1"/>
    <col min="9" max="9" width="10.8515625" style="1" customWidth="1"/>
    <col min="10" max="10" width="6.421875" style="1" bestFit="1" customWidth="1"/>
    <col min="11" max="11" width="2.00390625" style="1" customWidth="1"/>
    <col min="12" max="12" width="11.140625" style="1" customWidth="1"/>
    <col min="13" max="13" width="6.421875" style="1" bestFit="1" customWidth="1"/>
    <col min="14" max="14" width="2.140625" style="1" customWidth="1"/>
    <col min="15" max="15" width="10.8515625" style="1" bestFit="1" customWidth="1"/>
    <col min="16" max="16" width="6.421875" style="1" bestFit="1" customWidth="1"/>
    <col min="17" max="17" width="1.7109375" style="1" customWidth="1"/>
    <col min="18" max="18" width="12.140625" style="1" customWidth="1"/>
    <col min="19" max="19" width="6.421875" style="1" bestFit="1" customWidth="1"/>
    <col min="20" max="20" width="2.140625" style="1" customWidth="1"/>
    <col min="21" max="21" width="12.140625" style="1" customWidth="1"/>
    <col min="22" max="22" width="7.421875" style="1" customWidth="1"/>
    <col min="23" max="16384" width="11.421875" style="1" customWidth="1"/>
  </cols>
  <sheetData>
    <row r="1" spans="2:13" ht="15">
      <c r="B1" s="2"/>
      <c r="C1" s="2"/>
      <c r="D1" s="2"/>
      <c r="E1" s="2"/>
      <c r="F1" s="2"/>
      <c r="G1" s="2"/>
      <c r="H1" s="2"/>
      <c r="I1" s="2"/>
      <c r="J1" s="2"/>
      <c r="K1" s="2"/>
      <c r="L1" s="2"/>
      <c r="M1" s="2"/>
    </row>
    <row r="2" spans="2:13" ht="15">
      <c r="B2" s="2"/>
      <c r="C2" s="2"/>
      <c r="D2" s="2"/>
      <c r="E2" s="2"/>
      <c r="F2" s="2"/>
      <c r="G2" s="2"/>
      <c r="H2" s="2"/>
      <c r="I2" s="2"/>
      <c r="J2" s="2"/>
      <c r="K2" s="2"/>
      <c r="L2" s="2"/>
      <c r="M2" s="2"/>
    </row>
    <row r="3" spans="2:13" ht="15">
      <c r="B3" s="2"/>
      <c r="C3" s="2"/>
      <c r="D3" s="2"/>
      <c r="E3" s="2"/>
      <c r="F3" s="2"/>
      <c r="G3" s="2"/>
      <c r="H3" s="2"/>
      <c r="I3" s="2"/>
      <c r="J3" s="2"/>
      <c r="K3" s="2"/>
      <c r="L3" s="2"/>
      <c r="M3" s="2"/>
    </row>
    <row r="4" spans="2:13" ht="15">
      <c r="B4" s="2"/>
      <c r="C4" s="2"/>
      <c r="D4" s="2"/>
      <c r="E4" s="2"/>
      <c r="F4" s="2"/>
      <c r="G4" s="2"/>
      <c r="H4" s="2"/>
      <c r="I4" s="2"/>
      <c r="J4" s="2"/>
      <c r="K4" s="2"/>
      <c r="L4" s="2"/>
      <c r="M4" s="2"/>
    </row>
    <row r="5" spans="2:13" ht="26.25" customHeight="1">
      <c r="B5" s="2"/>
      <c r="C5" s="2"/>
      <c r="D5" s="2"/>
      <c r="E5" s="2"/>
      <c r="F5" s="2"/>
      <c r="G5" s="2"/>
      <c r="H5" s="2"/>
      <c r="I5" s="2"/>
      <c r="J5" s="2"/>
      <c r="K5" s="2"/>
      <c r="L5" s="2"/>
      <c r="M5" s="2"/>
    </row>
    <row r="6" spans="2:22" ht="15.75" customHeight="1">
      <c r="B6" s="365" t="s">
        <v>106</v>
      </c>
      <c r="C6" s="365"/>
      <c r="D6" s="365"/>
      <c r="E6" s="365"/>
      <c r="F6" s="365"/>
      <c r="G6" s="365"/>
      <c r="H6" s="365"/>
      <c r="I6" s="365"/>
      <c r="J6" s="365"/>
      <c r="K6" s="365"/>
      <c r="L6" s="365"/>
      <c r="M6" s="365"/>
      <c r="N6" s="365"/>
      <c r="O6" s="365"/>
      <c r="P6" s="365"/>
      <c r="Q6" s="365"/>
      <c r="R6" s="365"/>
      <c r="S6" s="365"/>
      <c r="T6" s="365"/>
      <c r="U6" s="365"/>
      <c r="V6" s="365"/>
    </row>
    <row r="7" spans="2:22" ht="15.75" customHeight="1">
      <c r="B7" s="365" t="s">
        <v>66</v>
      </c>
      <c r="C7" s="365"/>
      <c r="D7" s="365"/>
      <c r="E7" s="365"/>
      <c r="F7" s="365"/>
      <c r="G7" s="365"/>
      <c r="H7" s="365"/>
      <c r="I7" s="365"/>
      <c r="J7" s="365"/>
      <c r="K7" s="365"/>
      <c r="L7" s="365"/>
      <c r="M7" s="365"/>
      <c r="N7" s="365"/>
      <c r="O7" s="365"/>
      <c r="P7" s="365"/>
      <c r="Q7" s="365"/>
      <c r="R7" s="365"/>
      <c r="S7" s="365"/>
      <c r="T7" s="365"/>
      <c r="U7" s="365"/>
      <c r="V7" s="365"/>
    </row>
    <row r="8" spans="2:22" ht="15.75">
      <c r="B8" s="365" t="str">
        <f>+'C1 Parte 1'!B7:Q7</f>
        <v>Total nacional 2008</v>
      </c>
      <c r="C8" s="365"/>
      <c r="D8" s="365"/>
      <c r="E8" s="365"/>
      <c r="F8" s="365"/>
      <c r="G8" s="365"/>
      <c r="H8" s="365"/>
      <c r="I8" s="365"/>
      <c r="J8" s="365"/>
      <c r="K8" s="365"/>
      <c r="L8" s="365"/>
      <c r="M8" s="365"/>
      <c r="N8" s="365"/>
      <c r="O8" s="365"/>
      <c r="P8" s="365"/>
      <c r="Q8" s="365"/>
      <c r="R8" s="365"/>
      <c r="S8" s="365"/>
      <c r="T8" s="365"/>
      <c r="U8" s="365"/>
      <c r="V8" s="365"/>
    </row>
    <row r="9" spans="2:22" ht="15.75" customHeight="1">
      <c r="B9" s="365">
        <f>+'C1 Parte 1'!B8:Q8</f>
        <v>0</v>
      </c>
      <c r="C9" s="365"/>
      <c r="D9" s="365"/>
      <c r="E9" s="365"/>
      <c r="F9" s="365"/>
      <c r="G9" s="365"/>
      <c r="H9" s="365"/>
      <c r="I9" s="365"/>
      <c r="J9" s="365"/>
      <c r="K9" s="365"/>
      <c r="L9" s="365"/>
      <c r="M9" s="365"/>
      <c r="N9" s="365"/>
      <c r="O9" s="365"/>
      <c r="P9" s="365"/>
      <c r="Q9" s="365"/>
      <c r="R9" s="365"/>
      <c r="S9" s="365"/>
      <c r="T9" s="365"/>
      <c r="U9" s="365"/>
      <c r="V9" s="365"/>
    </row>
    <row r="10" spans="2:22" ht="15">
      <c r="B10" s="25"/>
      <c r="C10" s="26"/>
      <c r="D10" s="26"/>
      <c r="E10" s="26"/>
      <c r="F10" s="26"/>
      <c r="G10" s="26"/>
      <c r="H10" s="26"/>
      <c r="I10" s="26"/>
      <c r="J10" s="26"/>
      <c r="K10" s="26"/>
      <c r="L10" s="26"/>
      <c r="M10" s="27"/>
      <c r="N10" s="28"/>
      <c r="O10" s="28"/>
      <c r="P10" s="27"/>
      <c r="V10" s="65" t="str">
        <f>+'C1 Parte 1'!Q10</f>
        <v>Valores en miles de pesos</v>
      </c>
    </row>
    <row r="11" spans="1:22" ht="15" customHeight="1">
      <c r="A11" s="384" t="s">
        <v>64</v>
      </c>
      <c r="B11" s="352" t="s">
        <v>117</v>
      </c>
      <c r="C11" s="382" t="s">
        <v>80</v>
      </c>
      <c r="D11" s="382"/>
      <c r="E11" s="382"/>
      <c r="F11" s="382"/>
      <c r="G11" s="382"/>
      <c r="H11" s="382"/>
      <c r="I11" s="382"/>
      <c r="J11" s="382"/>
      <c r="K11" s="382"/>
      <c r="L11" s="382"/>
      <c r="M11" s="382"/>
      <c r="N11" s="382"/>
      <c r="O11" s="382"/>
      <c r="P11" s="382"/>
      <c r="Q11" s="382"/>
      <c r="R11" s="382"/>
      <c r="S11" s="382"/>
      <c r="T11" s="382"/>
      <c r="U11" s="382"/>
      <c r="V11" s="382"/>
    </row>
    <row r="12" spans="1:22" ht="44.25" customHeight="1">
      <c r="A12" s="385"/>
      <c r="B12" s="353"/>
      <c r="C12" s="387" t="s">
        <v>67</v>
      </c>
      <c r="D12" s="387"/>
      <c r="E12" s="15"/>
      <c r="F12" s="387" t="s">
        <v>74</v>
      </c>
      <c r="G12" s="387"/>
      <c r="H12" s="14"/>
      <c r="I12" s="387" t="s">
        <v>75</v>
      </c>
      <c r="J12" s="387"/>
      <c r="K12" s="14"/>
      <c r="L12" s="387" t="s">
        <v>76</v>
      </c>
      <c r="M12" s="387"/>
      <c r="N12" s="16"/>
      <c r="O12" s="387" t="s">
        <v>77</v>
      </c>
      <c r="P12" s="387"/>
      <c r="Q12" s="16"/>
      <c r="R12" s="387" t="s">
        <v>78</v>
      </c>
      <c r="S12" s="387"/>
      <c r="T12" s="16"/>
      <c r="U12" s="387" t="s">
        <v>79</v>
      </c>
      <c r="V12" s="387"/>
    </row>
    <row r="13" spans="1:22" ht="15">
      <c r="A13" s="386"/>
      <c r="B13" s="354"/>
      <c r="C13" s="21" t="s">
        <v>103</v>
      </c>
      <c r="D13" s="21" t="s">
        <v>88</v>
      </c>
      <c r="E13" s="21"/>
      <c r="F13" s="21" t="s">
        <v>103</v>
      </c>
      <c r="G13" s="21" t="s">
        <v>88</v>
      </c>
      <c r="H13" s="22"/>
      <c r="I13" s="21" t="s">
        <v>103</v>
      </c>
      <c r="J13" s="21" t="s">
        <v>88</v>
      </c>
      <c r="K13" s="22"/>
      <c r="L13" s="21" t="s">
        <v>103</v>
      </c>
      <c r="M13" s="21" t="s">
        <v>88</v>
      </c>
      <c r="N13" s="22"/>
      <c r="O13" s="21" t="s">
        <v>103</v>
      </c>
      <c r="P13" s="21" t="s">
        <v>88</v>
      </c>
      <c r="Q13" s="22"/>
      <c r="R13" s="21" t="s">
        <v>103</v>
      </c>
      <c r="S13" s="21" t="s">
        <v>88</v>
      </c>
      <c r="T13" s="22"/>
      <c r="U13" s="21" t="s">
        <v>103</v>
      </c>
      <c r="V13" s="21" t="s">
        <v>88</v>
      </c>
    </row>
    <row r="14" spans="1:22" ht="10.5" customHeight="1">
      <c r="A14" s="89"/>
      <c r="B14" s="17"/>
      <c r="C14" s="101">
        <f>+C16+C22+C28+C40++C46+C52+C58+C64+C76+C82+C87+C94+C100+C34+C70</f>
        <v>7702028006</v>
      </c>
      <c r="D14" s="101">
        <f>+D16+D22+D28+D40++D46+D52+D58+D64+D76+D82+D87+D94+D100+D34+D70</f>
        <v>1500</v>
      </c>
      <c r="E14" s="17"/>
      <c r="F14" s="101">
        <f>+F16+F22+F28+F40++F46+F52+F58+F64+F76+F82+F87+F94+F100+F34+F70</f>
        <v>5317371937</v>
      </c>
      <c r="G14" s="101">
        <f>+G16+G22+G28+G40++G46+G52+G58+G64+G76+G82+G87+G94+G100+G34+G70</f>
        <v>1500</v>
      </c>
      <c r="H14" s="17"/>
      <c r="I14" s="101">
        <f>+I16+I22+I28+I40++I46+I52+I58+I64+I76+I82+I87+I94+I100+I34+I70</f>
        <v>126129069</v>
      </c>
      <c r="J14" s="101">
        <f>+J16+J22+J28+J40++J46+J52+J58+J64+J76+J82+J87+J94+J100+J34+J70</f>
        <v>1500</v>
      </c>
      <c r="K14" s="23"/>
      <c r="L14" s="101">
        <f>+L16+L22+L28+L40++L46+L52+L58+L64+L76+L82+L87+L94+L100+L34+L70</f>
        <v>544307562</v>
      </c>
      <c r="M14" s="101">
        <f>+M16+M22+M28+M40++M46+M52+M58+M64+M76+M82+M87+M94+M100+M34+M70</f>
        <v>1500</v>
      </c>
      <c r="N14" s="23"/>
      <c r="O14" s="101">
        <f>+O16+O22+O28+O40++O46+O52+O58+O64+O76+O82+O87+O94+O100+O34+O70</f>
        <v>123285211</v>
      </c>
      <c r="P14" s="101">
        <f>+P16+P22+P28+P40++P46+P52+P58+P64+P76+P82+P87+P94+P100+P34+P70</f>
        <v>1500</v>
      </c>
      <c r="Q14" s="23"/>
      <c r="R14" s="101">
        <f>+R16+R22+R28+R40++R46+R52+R58+R64+R76+R82+R87+R94+R100+R34+R70</f>
        <v>827665565</v>
      </c>
      <c r="S14" s="101">
        <f>+S16+S22+S28+S40++S46+S52+S58+S64+S76+S82+S87+S94+S100+S34+S70</f>
        <v>1500</v>
      </c>
      <c r="T14" s="23"/>
      <c r="U14" s="101">
        <f>+U16+U22+U28+U40++U46+U52+U58+U64+U76+U82+U87+U94+U100+U34+U70</f>
        <v>763268662</v>
      </c>
      <c r="V14" s="101">
        <f>+V16+V22+V28+V40++V46+V52+V58+V64+V76+V82+V87+V94+V100+V34+V70</f>
        <v>1500</v>
      </c>
    </row>
    <row r="15" spans="2:22" ht="16.5" customHeight="1">
      <c r="B15" s="3"/>
      <c r="C15" s="9"/>
      <c r="D15" s="11"/>
      <c r="E15" s="4"/>
      <c r="F15" s="5"/>
      <c r="G15" s="11"/>
      <c r="H15" s="7"/>
      <c r="I15" s="5"/>
      <c r="J15" s="11"/>
      <c r="K15" s="7"/>
      <c r="L15" s="5"/>
      <c r="M15" s="11"/>
      <c r="N15" s="7"/>
      <c r="O15" s="5"/>
      <c r="P15" s="11"/>
      <c r="Q15" s="7"/>
      <c r="R15" s="5"/>
      <c r="S15" s="11"/>
      <c r="T15" s="7"/>
      <c r="U15" s="5"/>
      <c r="V15" s="11"/>
    </row>
    <row r="16" spans="1:22" ht="36">
      <c r="A16" s="44" t="s">
        <v>139</v>
      </c>
      <c r="B16" s="68" t="s">
        <v>12</v>
      </c>
      <c r="C16" s="116">
        <f>SUM(C18:C20)</f>
        <v>245769916</v>
      </c>
      <c r="D16" s="51">
        <f>SUM(D18:D20)</f>
        <v>100</v>
      </c>
      <c r="E16" s="52"/>
      <c r="F16" s="50">
        <v>37692538</v>
      </c>
      <c r="G16" s="51">
        <f>SUM(G18:G20)</f>
        <v>100</v>
      </c>
      <c r="H16" s="54"/>
      <c r="I16" s="50">
        <v>6357088</v>
      </c>
      <c r="J16" s="51">
        <f>SUM(J18:J20)</f>
        <v>99.99999999999999</v>
      </c>
      <c r="K16" s="54"/>
      <c r="L16" s="50">
        <v>67651961</v>
      </c>
      <c r="M16" s="51">
        <f>SUM(M18:M20)</f>
        <v>100</v>
      </c>
      <c r="N16" s="54"/>
      <c r="O16" s="50">
        <v>54972652</v>
      </c>
      <c r="P16" s="51">
        <f>SUM(P18:P20)</f>
        <v>100</v>
      </c>
      <c r="Q16" s="54"/>
      <c r="R16" s="50">
        <v>76062502</v>
      </c>
      <c r="S16" s="51">
        <f>SUM(S18:S20)</f>
        <v>100</v>
      </c>
      <c r="T16" s="54"/>
      <c r="U16" s="50">
        <v>3033175</v>
      </c>
      <c r="V16" s="51">
        <f>SUM(V18:V20)</f>
        <v>99.99999999999999</v>
      </c>
    </row>
    <row r="17" spans="1:22" ht="15">
      <c r="A17" s="44"/>
      <c r="B17" s="39"/>
      <c r="C17" s="111"/>
      <c r="D17" s="11"/>
      <c r="E17" s="40"/>
      <c r="F17" s="41"/>
      <c r="G17" s="11"/>
      <c r="H17" s="43"/>
      <c r="I17" s="41"/>
      <c r="J17" s="11"/>
      <c r="K17" s="43"/>
      <c r="L17" s="41"/>
      <c r="M17" s="11"/>
      <c r="N17" s="43"/>
      <c r="O17" s="41"/>
      <c r="P17" s="11"/>
      <c r="Q17" s="43"/>
      <c r="R17" s="41"/>
      <c r="S17" s="11"/>
      <c r="T17" s="43"/>
      <c r="U17" s="41"/>
      <c r="V17" s="11"/>
    </row>
    <row r="18" spans="1:22" ht="15">
      <c r="A18" s="44"/>
      <c r="B18" s="67" t="s">
        <v>120</v>
      </c>
      <c r="C18" s="112">
        <f>+F18+I18+L18+O18+R18+U18</f>
        <v>232098677</v>
      </c>
      <c r="D18" s="10">
        <f>+C18/C$16*100</f>
        <v>94.437383052204</v>
      </c>
      <c r="E18" s="6"/>
      <c r="F18" s="13">
        <v>26011544</v>
      </c>
      <c r="G18" s="10">
        <f>+F18/F$16*100</f>
        <v>69.00979711156621</v>
      </c>
      <c r="H18" s="12"/>
      <c r="I18" s="13">
        <v>5473350</v>
      </c>
      <c r="J18" s="10">
        <f>+I18/I$16*100</f>
        <v>86.0983834107692</v>
      </c>
      <c r="K18" s="12"/>
      <c r="L18" s="13">
        <v>67449435</v>
      </c>
      <c r="M18" s="10">
        <f>+L18/L$16*100</f>
        <v>99.70063543316948</v>
      </c>
      <c r="N18" s="12"/>
      <c r="O18" s="13">
        <v>54809169</v>
      </c>
      <c r="P18" s="10">
        <f>+O18/O$16*100</f>
        <v>99.70261030884957</v>
      </c>
      <c r="Q18" s="12"/>
      <c r="R18" s="13">
        <v>75971462</v>
      </c>
      <c r="S18" s="10">
        <f>+R18/R$16*100</f>
        <v>99.88030895959746</v>
      </c>
      <c r="T18" s="12"/>
      <c r="U18" s="13">
        <v>2383717</v>
      </c>
      <c r="V18" s="10">
        <f>+U18/U$16*100</f>
        <v>78.58817905330223</v>
      </c>
    </row>
    <row r="19" spans="1:22" ht="17.25" customHeight="1">
      <c r="A19" s="44"/>
      <c r="B19" s="39" t="s">
        <v>121</v>
      </c>
      <c r="C19" s="111">
        <f>+F19+I19+L19+O19+R19+U19</f>
        <v>2509303</v>
      </c>
      <c r="D19" s="30">
        <f>+C19/C$16*100</f>
        <v>1.0209968090642956</v>
      </c>
      <c r="E19" s="40"/>
      <c r="F19" s="41">
        <v>1143180</v>
      </c>
      <c r="G19" s="30">
        <f>+F19/F$16*100</f>
        <v>3.0329079989254106</v>
      </c>
      <c r="H19" s="43"/>
      <c r="I19" s="41">
        <v>823110</v>
      </c>
      <c r="J19" s="30">
        <f>+I19/I$16*100</f>
        <v>12.947909483084077</v>
      </c>
      <c r="K19" s="43"/>
      <c r="L19" s="41">
        <v>27951</v>
      </c>
      <c r="M19" s="30">
        <f>+L19/L$16*100</f>
        <v>0.04131587552946174</v>
      </c>
      <c r="N19" s="43"/>
      <c r="O19" s="41">
        <v>7431</v>
      </c>
      <c r="P19" s="30">
        <f>+O19/O$16*100</f>
        <v>0.01351763054836794</v>
      </c>
      <c r="Q19" s="43"/>
      <c r="R19" s="41">
        <v>25714</v>
      </c>
      <c r="S19" s="30">
        <f>+R19/R$16*100</f>
        <v>0.033806408314046785</v>
      </c>
      <c r="T19" s="43"/>
      <c r="U19" s="41">
        <v>481917</v>
      </c>
      <c r="V19" s="30">
        <f>+U19/U$16*100</f>
        <v>15.888202955648783</v>
      </c>
    </row>
    <row r="20" spans="1:22" ht="15">
      <c r="A20" s="44"/>
      <c r="B20" s="67" t="s">
        <v>128</v>
      </c>
      <c r="C20" s="112">
        <f>+F20+I20+L20+O20+R20+U20</f>
        <v>11161936</v>
      </c>
      <c r="D20" s="10">
        <f>+C20/C$16*100</f>
        <v>4.541620138731707</v>
      </c>
      <c r="E20" s="6"/>
      <c r="F20" s="13">
        <v>10537814</v>
      </c>
      <c r="G20" s="10">
        <f>+F20/F$16*100</f>
        <v>27.957294889508372</v>
      </c>
      <c r="H20" s="12"/>
      <c r="I20" s="13">
        <v>60628</v>
      </c>
      <c r="J20" s="10">
        <f>+I20/I$16*100</f>
        <v>0.9537071061467136</v>
      </c>
      <c r="K20" s="12"/>
      <c r="L20" s="13">
        <v>174575</v>
      </c>
      <c r="M20" s="10">
        <f>+L20/L$16*100</f>
        <v>0.2580486913010548</v>
      </c>
      <c r="N20" s="12"/>
      <c r="O20" s="13">
        <v>156052</v>
      </c>
      <c r="P20" s="10">
        <f>+O20/O$16*100</f>
        <v>0.2838720606020608</v>
      </c>
      <c r="Q20" s="12"/>
      <c r="R20" s="13">
        <v>65326</v>
      </c>
      <c r="S20" s="10">
        <f>+R20/R$16*100</f>
        <v>0.08588463208848954</v>
      </c>
      <c r="T20" s="12"/>
      <c r="U20" s="13">
        <v>167541</v>
      </c>
      <c r="V20" s="10">
        <f>+U20/U$16*100</f>
        <v>5.523617991048983</v>
      </c>
    </row>
    <row r="21" spans="1:22" ht="15">
      <c r="A21" s="44"/>
      <c r="B21" s="39"/>
      <c r="C21" s="111"/>
      <c r="D21" s="30"/>
      <c r="E21" s="40"/>
      <c r="F21" s="41"/>
      <c r="G21" s="30"/>
      <c r="H21" s="43"/>
      <c r="I21" s="41"/>
      <c r="J21" s="30"/>
      <c r="K21" s="43"/>
      <c r="L21" s="41"/>
      <c r="M21" s="30"/>
      <c r="N21" s="43"/>
      <c r="O21" s="41"/>
      <c r="P21" s="30"/>
      <c r="Q21" s="43"/>
      <c r="R21" s="41"/>
      <c r="S21" s="30"/>
      <c r="T21" s="43"/>
      <c r="U21" s="41"/>
      <c r="V21" s="30"/>
    </row>
    <row r="22" spans="1:22" ht="18.75" customHeight="1">
      <c r="A22" s="44" t="s">
        <v>140</v>
      </c>
      <c r="B22" s="66" t="s">
        <v>13</v>
      </c>
      <c r="C22" s="116">
        <f>SUM(C24:C26)</f>
        <v>34943829</v>
      </c>
      <c r="D22" s="51">
        <f>SUM(D24:D26)</f>
        <v>100</v>
      </c>
      <c r="E22" s="52"/>
      <c r="F22" s="50">
        <v>13365605</v>
      </c>
      <c r="G22" s="51">
        <f>SUM(G24:G26)</f>
        <v>100</v>
      </c>
      <c r="H22" s="54"/>
      <c r="I22" s="50">
        <v>5704955</v>
      </c>
      <c r="J22" s="51">
        <f>SUM(J24:J26)</f>
        <v>100</v>
      </c>
      <c r="K22" s="54"/>
      <c r="L22" s="50">
        <v>8135418</v>
      </c>
      <c r="M22" s="51">
        <f>SUM(M24:M26)</f>
        <v>100</v>
      </c>
      <c r="N22" s="54"/>
      <c r="O22" s="50">
        <v>1325876</v>
      </c>
      <c r="P22" s="51">
        <f>SUM(P24:P26)</f>
        <v>99.99999999999999</v>
      </c>
      <c r="Q22" s="54"/>
      <c r="R22" s="50">
        <v>1979392</v>
      </c>
      <c r="S22" s="51">
        <f>SUM(S24:S26)</f>
        <v>100</v>
      </c>
      <c r="T22" s="54"/>
      <c r="U22" s="50">
        <v>4432583</v>
      </c>
      <c r="V22" s="51">
        <f>SUM(V24:V26)</f>
        <v>100</v>
      </c>
    </row>
    <row r="23" spans="1:22" ht="15">
      <c r="A23" s="44"/>
      <c r="B23" s="39"/>
      <c r="C23" s="111"/>
      <c r="D23" s="11"/>
      <c r="E23" s="40"/>
      <c r="F23" s="41"/>
      <c r="G23" s="11"/>
      <c r="H23" s="43"/>
      <c r="I23" s="41"/>
      <c r="J23" s="11"/>
      <c r="K23" s="43"/>
      <c r="L23" s="41"/>
      <c r="M23" s="11"/>
      <c r="N23" s="43"/>
      <c r="O23" s="41"/>
      <c r="P23" s="11"/>
      <c r="Q23" s="43"/>
      <c r="R23" s="41"/>
      <c r="S23" s="11"/>
      <c r="T23" s="43"/>
      <c r="U23" s="41"/>
      <c r="V23" s="11"/>
    </row>
    <row r="24" spans="1:22" ht="15">
      <c r="A24" s="44"/>
      <c r="B24" s="67" t="s">
        <v>120</v>
      </c>
      <c r="C24" s="112">
        <f>+F24+I24+L24+O24+R24+U24</f>
        <v>23497096</v>
      </c>
      <c r="D24" s="10">
        <f>+C24/C$22*100</f>
        <v>67.24247648991185</v>
      </c>
      <c r="E24" s="6"/>
      <c r="F24" s="13">
        <v>9493145</v>
      </c>
      <c r="G24" s="10">
        <f>+F24/F$22*100</f>
        <v>71.02667630833022</v>
      </c>
      <c r="H24" s="12"/>
      <c r="I24" s="13">
        <v>2291342</v>
      </c>
      <c r="J24" s="10">
        <f>+I24/I$22*100</f>
        <v>40.1640679023761</v>
      </c>
      <c r="K24" s="12"/>
      <c r="L24" s="13">
        <v>6898415</v>
      </c>
      <c r="M24" s="10">
        <f>+L24/L$22*100</f>
        <v>84.7948439772855</v>
      </c>
      <c r="N24" s="12"/>
      <c r="O24" s="13">
        <v>893985</v>
      </c>
      <c r="P24" s="10">
        <f>+O24/O$22*100</f>
        <v>67.42598855398242</v>
      </c>
      <c r="Q24" s="12"/>
      <c r="R24" s="13">
        <v>1211206</v>
      </c>
      <c r="S24" s="10">
        <f>+R24/R$22*100</f>
        <v>61.190810107346095</v>
      </c>
      <c r="T24" s="12"/>
      <c r="U24" s="13">
        <v>2709003</v>
      </c>
      <c r="V24" s="10">
        <f>+U24/U$22*100</f>
        <v>61.11567454010449</v>
      </c>
    </row>
    <row r="25" spans="1:22" ht="17.25" customHeight="1">
      <c r="A25" s="44"/>
      <c r="B25" s="39" t="s">
        <v>121</v>
      </c>
      <c r="C25" s="111">
        <f>+F25+I25+L25+O25+R25+U25</f>
        <v>3763558</v>
      </c>
      <c r="D25" s="30">
        <f>+C25/C$22*100</f>
        <v>10.77030797054324</v>
      </c>
      <c r="E25" s="40"/>
      <c r="F25" s="41">
        <v>736549</v>
      </c>
      <c r="G25" s="30">
        <f>+F25/F$22*100</f>
        <v>5.510779347436948</v>
      </c>
      <c r="H25" s="43"/>
      <c r="I25" s="41">
        <v>913862</v>
      </c>
      <c r="J25" s="30">
        <f>+I25/I$22*100</f>
        <v>16.0187416026945</v>
      </c>
      <c r="K25" s="43"/>
      <c r="L25" s="41">
        <v>523948</v>
      </c>
      <c r="M25" s="30">
        <f>+L25/L$22*100</f>
        <v>6.440332875335969</v>
      </c>
      <c r="N25" s="43"/>
      <c r="O25" s="41">
        <v>143780</v>
      </c>
      <c r="P25" s="30">
        <f>+O25/O$22*100</f>
        <v>10.844151338435871</v>
      </c>
      <c r="Q25" s="43"/>
      <c r="R25" s="41">
        <v>169128</v>
      </c>
      <c r="S25" s="30">
        <f>+R25/R$22*100</f>
        <v>8.54444192964304</v>
      </c>
      <c r="T25" s="43"/>
      <c r="U25" s="41">
        <v>1276291</v>
      </c>
      <c r="V25" s="30">
        <f>+U25/U$22*100</f>
        <v>28.793392024469703</v>
      </c>
    </row>
    <row r="26" spans="1:22" ht="15">
      <c r="A26" s="44"/>
      <c r="B26" s="67" t="s">
        <v>128</v>
      </c>
      <c r="C26" s="112">
        <f>+F26+I26+L26+O26+R26+U26</f>
        <v>7683175</v>
      </c>
      <c r="D26" s="10">
        <f>+C26/C$22*100</f>
        <v>21.98721553954491</v>
      </c>
      <c r="E26" s="6"/>
      <c r="F26" s="13">
        <v>3135911</v>
      </c>
      <c r="G26" s="10">
        <f>+F26/F$22*100</f>
        <v>23.46254434423283</v>
      </c>
      <c r="H26" s="12"/>
      <c r="I26" s="13">
        <v>2499751</v>
      </c>
      <c r="J26" s="10">
        <f>+I26/I$22*100</f>
        <v>43.817190494929406</v>
      </c>
      <c r="K26" s="12"/>
      <c r="L26" s="13">
        <v>713055</v>
      </c>
      <c r="M26" s="10">
        <f>+L26/L$22*100</f>
        <v>8.764823147378536</v>
      </c>
      <c r="N26" s="12"/>
      <c r="O26" s="13">
        <v>288111</v>
      </c>
      <c r="P26" s="10">
        <f>+O26/O$22*100</f>
        <v>21.729860107581704</v>
      </c>
      <c r="Q26" s="12"/>
      <c r="R26" s="13">
        <v>599058</v>
      </c>
      <c r="S26" s="10">
        <f>+R26/R$22*100</f>
        <v>30.264747963010862</v>
      </c>
      <c r="T26" s="12"/>
      <c r="U26" s="13">
        <v>447289</v>
      </c>
      <c r="V26" s="10">
        <f>+U26/U$22*100</f>
        <v>10.0909334354258</v>
      </c>
    </row>
    <row r="27" spans="1:22" ht="15">
      <c r="A27" s="44"/>
      <c r="B27" s="39"/>
      <c r="C27" s="111"/>
      <c r="D27" s="30"/>
      <c r="E27" s="40"/>
      <c r="F27" s="41"/>
      <c r="G27" s="30"/>
      <c r="H27" s="43"/>
      <c r="I27" s="41"/>
      <c r="J27" s="30"/>
      <c r="K27" s="43"/>
      <c r="L27" s="41"/>
      <c r="M27" s="30"/>
      <c r="N27" s="43"/>
      <c r="O27" s="41"/>
      <c r="P27" s="30"/>
      <c r="Q27" s="43"/>
      <c r="R27" s="41"/>
      <c r="S27" s="30"/>
      <c r="T27" s="43"/>
      <c r="U27" s="41"/>
      <c r="V27" s="30"/>
    </row>
    <row r="28" spans="1:22" ht="26.25">
      <c r="A28" s="44" t="s">
        <v>141</v>
      </c>
      <c r="B28" s="68" t="s">
        <v>142</v>
      </c>
      <c r="C28" s="116">
        <f>SUM(C30:C32)</f>
        <v>116698034</v>
      </c>
      <c r="D28" s="51">
        <f>SUM(D30:D32)</f>
        <v>100</v>
      </c>
      <c r="E28" s="52"/>
      <c r="F28" s="50">
        <v>61480249</v>
      </c>
      <c r="G28" s="51">
        <f>SUM(G30:G32)</f>
        <v>100</v>
      </c>
      <c r="H28" s="54"/>
      <c r="I28" s="50">
        <v>35849589</v>
      </c>
      <c r="J28" s="51">
        <f>SUM(J30:J32)</f>
        <v>99.99999999999999</v>
      </c>
      <c r="K28" s="54"/>
      <c r="L28" s="50">
        <v>5440330</v>
      </c>
      <c r="M28" s="51">
        <f>SUM(M30:M32)</f>
        <v>99.99999999999999</v>
      </c>
      <c r="N28" s="54"/>
      <c r="O28" s="50">
        <v>2902159</v>
      </c>
      <c r="P28" s="51">
        <f>SUM(P30:P32)</f>
        <v>99.99999999999999</v>
      </c>
      <c r="Q28" s="54"/>
      <c r="R28" s="50">
        <v>4457015</v>
      </c>
      <c r="S28" s="51">
        <f>SUM(S30:S32)</f>
        <v>100</v>
      </c>
      <c r="T28" s="54"/>
      <c r="U28" s="50">
        <v>6568692</v>
      </c>
      <c r="V28" s="51">
        <f>SUM(V30:V32)</f>
        <v>100.00000000000001</v>
      </c>
    </row>
    <row r="29" spans="1:22" ht="15">
      <c r="A29" s="44"/>
      <c r="B29" s="39"/>
      <c r="C29" s="111"/>
      <c r="D29" s="30"/>
      <c r="E29" s="40"/>
      <c r="F29" s="41"/>
      <c r="G29" s="30"/>
      <c r="H29" s="43"/>
      <c r="I29" s="41"/>
      <c r="J29" s="30"/>
      <c r="K29" s="43"/>
      <c r="L29" s="41"/>
      <c r="M29" s="30"/>
      <c r="N29" s="43"/>
      <c r="O29" s="41"/>
      <c r="P29" s="30"/>
      <c r="Q29" s="43"/>
      <c r="R29" s="41"/>
      <c r="S29" s="30"/>
      <c r="T29" s="43"/>
      <c r="U29" s="41"/>
      <c r="V29" s="30"/>
    </row>
    <row r="30" spans="1:22" ht="20.25" customHeight="1">
      <c r="A30" s="44"/>
      <c r="B30" s="67" t="s">
        <v>120</v>
      </c>
      <c r="C30" s="112">
        <f>+F30+I30+L30+O30+R30+U30</f>
        <v>83003384</v>
      </c>
      <c r="D30" s="10">
        <f>+C30/C$28*100</f>
        <v>71.12663440414086</v>
      </c>
      <c r="E30" s="6"/>
      <c r="F30" s="13">
        <v>31448456</v>
      </c>
      <c r="G30" s="10">
        <f>+F30/F$28*100</f>
        <v>51.1521285478203</v>
      </c>
      <c r="H30" s="12"/>
      <c r="I30" s="13">
        <v>35708333</v>
      </c>
      <c r="J30" s="10">
        <f>+I30/I$28*100</f>
        <v>99.60597595693496</v>
      </c>
      <c r="K30" s="12"/>
      <c r="L30" s="13">
        <v>5258257</v>
      </c>
      <c r="M30" s="10">
        <f>+L30/L$28*100</f>
        <v>96.65327287131478</v>
      </c>
      <c r="N30" s="12"/>
      <c r="O30" s="13">
        <v>2275901</v>
      </c>
      <c r="P30" s="10">
        <f>+O30/O$28*100</f>
        <v>78.42096177363128</v>
      </c>
      <c r="Q30" s="12"/>
      <c r="R30" s="13">
        <v>3062480</v>
      </c>
      <c r="S30" s="10">
        <f>+R30/R$28*100</f>
        <v>68.71145822933062</v>
      </c>
      <c r="T30" s="12"/>
      <c r="U30" s="13">
        <v>5249957</v>
      </c>
      <c r="V30" s="10">
        <f>+U30/U$28*100</f>
        <v>79.92393310570812</v>
      </c>
    </row>
    <row r="31" spans="1:22" ht="15">
      <c r="A31" s="44"/>
      <c r="B31" s="39" t="s">
        <v>121</v>
      </c>
      <c r="C31" s="111">
        <f>+F31+I31+L31+O31+R31+U31</f>
        <v>8349270</v>
      </c>
      <c r="D31" s="30">
        <f>+C31/C$28*100</f>
        <v>7.154593538396714</v>
      </c>
      <c r="E31" s="40"/>
      <c r="F31" s="41">
        <v>4938955</v>
      </c>
      <c r="G31" s="30">
        <f>+F31/F$28*100</f>
        <v>8.033401100896647</v>
      </c>
      <c r="H31" s="43"/>
      <c r="I31" s="41">
        <v>126848</v>
      </c>
      <c r="J31" s="30">
        <f>+I31/I$28*100</f>
        <v>0.35383390308881923</v>
      </c>
      <c r="K31" s="43"/>
      <c r="L31" s="41">
        <v>182073</v>
      </c>
      <c r="M31" s="30">
        <f>+L31/L$28*100</f>
        <v>3.3467271286852083</v>
      </c>
      <c r="N31" s="43"/>
      <c r="O31" s="41">
        <v>530480</v>
      </c>
      <c r="P31" s="30">
        <f>+O31/O$28*100</f>
        <v>18.278805537532573</v>
      </c>
      <c r="Q31" s="43"/>
      <c r="R31" s="41">
        <v>1325335</v>
      </c>
      <c r="S31" s="30">
        <f>+R31/R$28*100</f>
        <v>29.73593313013306</v>
      </c>
      <c r="T31" s="43"/>
      <c r="U31" s="41">
        <v>1245579</v>
      </c>
      <c r="V31" s="30">
        <f>+U31/U$28*100</f>
        <v>18.962359629588356</v>
      </c>
    </row>
    <row r="32" spans="1:22" ht="15">
      <c r="A32" s="44"/>
      <c r="B32" s="70" t="s">
        <v>132</v>
      </c>
      <c r="C32" s="111">
        <f>+F32+I32+L32+O32+R32+U32</f>
        <v>25345380</v>
      </c>
      <c r="D32" s="30">
        <f>+C32/C$28*100</f>
        <v>21.718772057462424</v>
      </c>
      <c r="E32" s="40"/>
      <c r="F32" s="41">
        <v>25092838</v>
      </c>
      <c r="G32" s="30">
        <f>+F32/F$28*100</f>
        <v>40.81447035128306</v>
      </c>
      <c r="H32" s="43"/>
      <c r="I32" s="41">
        <v>14408</v>
      </c>
      <c r="J32" s="30">
        <f>+I32/I$28*100</f>
        <v>0.04019013997622121</v>
      </c>
      <c r="K32" s="43"/>
      <c r="L32" s="41">
        <v>0</v>
      </c>
      <c r="M32" s="30">
        <f>+L32/L$28*100</f>
        <v>0</v>
      </c>
      <c r="N32" s="43"/>
      <c r="O32" s="41">
        <v>95778</v>
      </c>
      <c r="P32" s="30">
        <f>+O32/O$28*100</f>
        <v>3.300232688836139</v>
      </c>
      <c r="Q32" s="43"/>
      <c r="R32" s="41">
        <v>69200</v>
      </c>
      <c r="S32" s="30">
        <f>+R32/R$28*100</f>
        <v>1.552608640536323</v>
      </c>
      <c r="T32" s="43"/>
      <c r="U32" s="41">
        <v>73156</v>
      </c>
      <c r="V32" s="30">
        <f>+U32/U$28*100</f>
        <v>1.113707264703536</v>
      </c>
    </row>
    <row r="33" spans="1:22" ht="15">
      <c r="A33" s="44"/>
      <c r="B33" s="39"/>
      <c r="C33" s="111"/>
      <c r="D33" s="30"/>
      <c r="E33" s="40"/>
      <c r="F33" s="41"/>
      <c r="G33" s="30"/>
      <c r="H33" s="43"/>
      <c r="I33" s="41"/>
      <c r="J33" s="30"/>
      <c r="K33" s="43"/>
      <c r="L33" s="41"/>
      <c r="M33" s="30"/>
      <c r="N33" s="43"/>
      <c r="O33" s="41"/>
      <c r="P33" s="30"/>
      <c r="Q33" s="43"/>
      <c r="R33" s="41"/>
      <c r="S33" s="30"/>
      <c r="T33" s="43"/>
      <c r="U33" s="41"/>
      <c r="V33" s="30"/>
    </row>
    <row r="34" spans="1:22" ht="15">
      <c r="A34" s="44" t="s">
        <v>143</v>
      </c>
      <c r="B34" s="68" t="s">
        <v>4</v>
      </c>
      <c r="C34" s="116">
        <f>SUM(C36:C38)</f>
        <v>12226966</v>
      </c>
      <c r="D34" s="51">
        <f>SUM(D36:D38)</f>
        <v>100.00000000000001</v>
      </c>
      <c r="E34" s="52"/>
      <c r="F34" s="50">
        <v>4292</v>
      </c>
      <c r="G34" s="51">
        <f>SUM(G36:G38)</f>
        <v>100</v>
      </c>
      <c r="H34" s="54"/>
      <c r="I34" s="50">
        <v>9239932</v>
      </c>
      <c r="J34" s="51">
        <f>SUM(J36:J38)</f>
        <v>100</v>
      </c>
      <c r="K34" s="54"/>
      <c r="L34" s="50">
        <v>179847</v>
      </c>
      <c r="M34" s="51">
        <f>SUM(M36:M38)</f>
        <v>100</v>
      </c>
      <c r="N34" s="54"/>
      <c r="O34" s="50">
        <v>666264</v>
      </c>
      <c r="P34" s="51">
        <f>SUM(P36:P38)</f>
        <v>100</v>
      </c>
      <c r="Q34" s="54"/>
      <c r="R34" s="50">
        <v>1888858</v>
      </c>
      <c r="S34" s="51">
        <f>SUM(S36:S38)</f>
        <v>100</v>
      </c>
      <c r="T34" s="54"/>
      <c r="U34" s="50">
        <v>247773</v>
      </c>
      <c r="V34" s="51">
        <f>SUM(V36:V38)</f>
        <v>100</v>
      </c>
    </row>
    <row r="35" spans="1:22" ht="15">
      <c r="A35" s="44"/>
      <c r="B35" s="39"/>
      <c r="C35" s="111"/>
      <c r="D35" s="30"/>
      <c r="E35" s="40"/>
      <c r="F35" s="41"/>
      <c r="G35" s="30"/>
      <c r="H35" s="43"/>
      <c r="I35" s="41"/>
      <c r="J35" s="30"/>
      <c r="K35" s="43"/>
      <c r="L35" s="41"/>
      <c r="M35" s="30"/>
      <c r="N35" s="43"/>
      <c r="O35" s="41"/>
      <c r="P35" s="30"/>
      <c r="Q35" s="43"/>
      <c r="R35" s="41"/>
      <c r="S35" s="30"/>
      <c r="T35" s="43"/>
      <c r="U35" s="41"/>
      <c r="V35" s="30"/>
    </row>
    <row r="36" spans="1:22" ht="20.25" customHeight="1">
      <c r="A36" s="44"/>
      <c r="B36" s="67" t="s">
        <v>120</v>
      </c>
      <c r="C36" s="112">
        <f>+F36+I36+L36+O36+R36+U36</f>
        <v>11624499</v>
      </c>
      <c r="D36" s="10">
        <f>+C36/C$34*100</f>
        <v>95.07263698942158</v>
      </c>
      <c r="E36" s="6"/>
      <c r="F36" s="13">
        <v>0</v>
      </c>
      <c r="G36" s="10">
        <f>+F36/F$34*100</f>
        <v>0</v>
      </c>
      <c r="H36" s="12"/>
      <c r="I36" s="13">
        <v>9192105</v>
      </c>
      <c r="J36" s="10">
        <f>+I36/I$34*100</f>
        <v>99.48238796562572</v>
      </c>
      <c r="K36" s="12"/>
      <c r="L36" s="13">
        <v>179847</v>
      </c>
      <c r="M36" s="10">
        <f>+L36/L$34*100</f>
        <v>100</v>
      </c>
      <c r="N36" s="12"/>
      <c r="O36" s="13">
        <v>374416</v>
      </c>
      <c r="P36" s="10">
        <f>+O36/O$34*100</f>
        <v>56.19634259092492</v>
      </c>
      <c r="Q36" s="12"/>
      <c r="R36" s="13">
        <v>1710637</v>
      </c>
      <c r="S36" s="10">
        <f>+R36/R$34*100</f>
        <v>90.56461629196055</v>
      </c>
      <c r="T36" s="12"/>
      <c r="U36" s="13">
        <v>167494</v>
      </c>
      <c r="V36" s="10">
        <f>+U36/U$34*100</f>
        <v>67.599778829816</v>
      </c>
    </row>
    <row r="37" spans="1:22" ht="15">
      <c r="A37" s="44"/>
      <c r="B37" s="39" t="s">
        <v>121</v>
      </c>
      <c r="C37" s="111">
        <f>+F37+I37+L37+O37+R37+U37</f>
        <v>552659</v>
      </c>
      <c r="D37" s="30">
        <f>+C37/C$34*100</f>
        <v>4.520001118838476</v>
      </c>
      <c r="E37" s="40"/>
      <c r="F37" s="41">
        <v>4292</v>
      </c>
      <c r="G37" s="30">
        <f>+F37/F$34*100</f>
        <v>100</v>
      </c>
      <c r="H37" s="43"/>
      <c r="I37" s="41">
        <v>47827</v>
      </c>
      <c r="J37" s="30">
        <f>+I37/I$34*100</f>
        <v>0.5176120343742789</v>
      </c>
      <c r="K37" s="43"/>
      <c r="L37" s="41">
        <v>0</v>
      </c>
      <c r="M37" s="30">
        <f>+L37/L$34*100</f>
        <v>0</v>
      </c>
      <c r="N37" s="43"/>
      <c r="O37" s="41">
        <v>291848</v>
      </c>
      <c r="P37" s="30">
        <f>+O37/O$34*100</f>
        <v>43.80365740907508</v>
      </c>
      <c r="Q37" s="43"/>
      <c r="R37" s="41">
        <v>128413</v>
      </c>
      <c r="S37" s="30">
        <f>+R37/R$34*100</f>
        <v>6.798446468712842</v>
      </c>
      <c r="T37" s="43"/>
      <c r="U37" s="41">
        <v>80279</v>
      </c>
      <c r="V37" s="30">
        <f>+U37/U$34*100</f>
        <v>32.400221170184004</v>
      </c>
    </row>
    <row r="38" spans="1:22" ht="15">
      <c r="A38" s="44"/>
      <c r="B38" s="70" t="s">
        <v>132</v>
      </c>
      <c r="C38" s="111">
        <f>+F38+I38+L38+O38+R38+U38</f>
        <v>49808</v>
      </c>
      <c r="D38" s="30">
        <f>+C38/C$34*100</f>
        <v>0.40736189173994597</v>
      </c>
      <c r="E38" s="40"/>
      <c r="F38" s="41">
        <v>0</v>
      </c>
      <c r="G38" s="30">
        <f>+F38/F$34*100</f>
        <v>0</v>
      </c>
      <c r="H38" s="43"/>
      <c r="I38" s="41">
        <v>0</v>
      </c>
      <c r="J38" s="30">
        <f>+I38/I$34*100</f>
        <v>0</v>
      </c>
      <c r="K38" s="43"/>
      <c r="L38" s="41">
        <v>0</v>
      </c>
      <c r="M38" s="30">
        <f>+L38/L$34*100</f>
        <v>0</v>
      </c>
      <c r="N38" s="43"/>
      <c r="O38" s="41">
        <v>0</v>
      </c>
      <c r="P38" s="30">
        <f>+O38/O$34*100</f>
        <v>0</v>
      </c>
      <c r="Q38" s="43"/>
      <c r="R38" s="41">
        <v>49808</v>
      </c>
      <c r="S38" s="30">
        <f>+R38/R$34*100</f>
        <v>2.6369372393266195</v>
      </c>
      <c r="T38" s="43"/>
      <c r="U38" s="41">
        <v>0</v>
      </c>
      <c r="V38" s="30">
        <f>+U38/U$34*100</f>
        <v>0</v>
      </c>
    </row>
    <row r="39" spans="1:22" ht="15">
      <c r="A39" s="44"/>
      <c r="B39" s="67"/>
      <c r="C39" s="112"/>
      <c r="D39" s="10"/>
      <c r="E39" s="6"/>
      <c r="F39" s="13"/>
      <c r="G39" s="10"/>
      <c r="H39" s="12"/>
      <c r="I39" s="13"/>
      <c r="J39" s="10"/>
      <c r="K39" s="12"/>
      <c r="L39" s="13"/>
      <c r="M39" s="10"/>
      <c r="N39" s="12"/>
      <c r="O39" s="13"/>
      <c r="P39" s="10"/>
      <c r="Q39" s="12"/>
      <c r="R39" s="13"/>
      <c r="S39" s="10"/>
      <c r="T39" s="12"/>
      <c r="U39" s="13"/>
      <c r="V39" s="10"/>
    </row>
    <row r="40" spans="1:22" ht="15">
      <c r="A40" s="44" t="s">
        <v>144</v>
      </c>
      <c r="B40" s="68" t="s">
        <v>0</v>
      </c>
      <c r="C40" s="116">
        <f>SUM(C42:C44)</f>
        <v>50116129</v>
      </c>
      <c r="D40" s="51">
        <f>SUM(D42:D44)</f>
        <v>100</v>
      </c>
      <c r="E40" s="52"/>
      <c r="F40" s="50">
        <v>19400757</v>
      </c>
      <c r="G40" s="51">
        <f>SUM(G42:G44)</f>
        <v>100</v>
      </c>
      <c r="H40" s="54"/>
      <c r="I40" s="50">
        <v>940036</v>
      </c>
      <c r="J40" s="51">
        <f>SUM(J42:J44)</f>
        <v>100</v>
      </c>
      <c r="K40" s="54"/>
      <c r="L40" s="50">
        <v>89878</v>
      </c>
      <c r="M40" s="51">
        <f>SUM(M42:M44)</f>
        <v>100</v>
      </c>
      <c r="N40" s="54"/>
      <c r="O40" s="50">
        <v>314489</v>
      </c>
      <c r="P40" s="51">
        <f>SUM(P42:P44)</f>
        <v>100</v>
      </c>
      <c r="Q40" s="54"/>
      <c r="R40" s="50">
        <v>162199</v>
      </c>
      <c r="S40" s="51">
        <f>SUM(S42:S44)</f>
        <v>100</v>
      </c>
      <c r="T40" s="54"/>
      <c r="U40" s="50">
        <v>29208770</v>
      </c>
      <c r="V40" s="51">
        <f>SUM(V42:V44)</f>
        <v>100</v>
      </c>
    </row>
    <row r="41" spans="1:22" ht="15">
      <c r="A41" s="44"/>
      <c r="B41" s="39"/>
      <c r="C41" s="111"/>
      <c r="D41" s="30"/>
      <c r="E41" s="40"/>
      <c r="F41" s="41"/>
      <c r="G41" s="30"/>
      <c r="H41" s="43"/>
      <c r="I41" s="41"/>
      <c r="J41" s="30"/>
      <c r="K41" s="43"/>
      <c r="L41" s="41"/>
      <c r="M41" s="30"/>
      <c r="N41" s="43"/>
      <c r="O41" s="41"/>
      <c r="P41" s="30"/>
      <c r="Q41" s="43"/>
      <c r="R41" s="41"/>
      <c r="S41" s="30"/>
      <c r="T41" s="43"/>
      <c r="U41" s="41"/>
      <c r="V41" s="30"/>
    </row>
    <row r="42" spans="1:22" ht="20.25" customHeight="1">
      <c r="A42" s="44"/>
      <c r="B42" s="67" t="s">
        <v>120</v>
      </c>
      <c r="C42" s="112">
        <f>+F42+I42+L42+O42+R42+U42</f>
        <v>49145066</v>
      </c>
      <c r="D42" s="10">
        <f>+C42/C$40*100</f>
        <v>98.06237429071986</v>
      </c>
      <c r="E42" s="6"/>
      <c r="F42" s="13">
        <v>19400757</v>
      </c>
      <c r="G42" s="10">
        <f>+F42/F$40*100</f>
        <v>100</v>
      </c>
      <c r="H42" s="12"/>
      <c r="I42" s="13">
        <v>461896</v>
      </c>
      <c r="J42" s="10">
        <f>+I42/I$40*100</f>
        <v>49.135990536532645</v>
      </c>
      <c r="K42" s="12"/>
      <c r="L42" s="13">
        <v>85738</v>
      </c>
      <c r="M42" s="10">
        <f>+L42/L$40*100</f>
        <v>95.39375598032889</v>
      </c>
      <c r="N42" s="12"/>
      <c r="O42" s="13">
        <v>301900</v>
      </c>
      <c r="P42" s="10">
        <f>+O42/O$40*100</f>
        <v>95.99699830518715</v>
      </c>
      <c r="Q42" s="12"/>
      <c r="R42" s="13">
        <v>125797</v>
      </c>
      <c r="S42" s="10">
        <f>+R42/R$40*100</f>
        <v>77.55719825646274</v>
      </c>
      <c r="T42" s="12"/>
      <c r="U42" s="13">
        <v>28768978</v>
      </c>
      <c r="V42" s="10">
        <f>+U42/U$40*100</f>
        <v>98.49431523477367</v>
      </c>
    </row>
    <row r="43" spans="1:22" ht="15">
      <c r="A43" s="44"/>
      <c r="B43" s="39" t="s">
        <v>121</v>
      </c>
      <c r="C43" s="111">
        <f>+F43+I43+L43+O43+R43+U43</f>
        <v>892416</v>
      </c>
      <c r="D43" s="30">
        <f>+C43/C$40*100</f>
        <v>1.7806961906415397</v>
      </c>
      <c r="E43" s="40"/>
      <c r="F43" s="41">
        <v>0</v>
      </c>
      <c r="G43" s="30">
        <f>+F43/F$40*100</f>
        <v>0</v>
      </c>
      <c r="H43" s="43"/>
      <c r="I43" s="41">
        <v>478140</v>
      </c>
      <c r="J43" s="30">
        <f>+I43/I$40*100</f>
        <v>50.864009463467355</v>
      </c>
      <c r="K43" s="43"/>
      <c r="L43" s="41">
        <v>4140</v>
      </c>
      <c r="M43" s="30">
        <f>+L43/L$40*100</f>
        <v>4.606244019671109</v>
      </c>
      <c r="N43" s="43"/>
      <c r="O43" s="41">
        <v>12589</v>
      </c>
      <c r="P43" s="30">
        <f>+O43/O$40*100</f>
        <v>4.003001694812855</v>
      </c>
      <c r="Q43" s="43"/>
      <c r="R43" s="41">
        <v>36402</v>
      </c>
      <c r="S43" s="30">
        <f>+R43/R$40*100</f>
        <v>22.44280174353726</v>
      </c>
      <c r="T43" s="43"/>
      <c r="U43" s="41">
        <v>361145</v>
      </c>
      <c r="V43" s="30">
        <f>+U43/U$40*100</f>
        <v>1.2364265937935763</v>
      </c>
    </row>
    <row r="44" spans="1:22" ht="15">
      <c r="A44" s="44"/>
      <c r="B44" s="70" t="s">
        <v>132</v>
      </c>
      <c r="C44" s="111">
        <f>+F44+I44+L44+O44+R44+U44</f>
        <v>78647</v>
      </c>
      <c r="D44" s="30">
        <f>+C44/C$40*100</f>
        <v>0.15692951863860036</v>
      </c>
      <c r="E44" s="40"/>
      <c r="F44" s="41">
        <v>0</v>
      </c>
      <c r="G44" s="30">
        <f>+F44/F$40*100</f>
        <v>0</v>
      </c>
      <c r="H44" s="43"/>
      <c r="I44" s="41">
        <v>0</v>
      </c>
      <c r="J44" s="30">
        <f>+I44/I$40*100</f>
        <v>0</v>
      </c>
      <c r="K44" s="43"/>
      <c r="L44" s="41">
        <v>0</v>
      </c>
      <c r="M44" s="30">
        <f>+L44/L$40*100</f>
        <v>0</v>
      </c>
      <c r="N44" s="43"/>
      <c r="O44" s="41">
        <v>0</v>
      </c>
      <c r="P44" s="30">
        <f>+O44/O$40*100</f>
        <v>0</v>
      </c>
      <c r="Q44" s="43"/>
      <c r="R44" s="41">
        <v>0</v>
      </c>
      <c r="S44" s="30">
        <f>+R44/R$40*100</f>
        <v>0</v>
      </c>
      <c r="T44" s="43"/>
      <c r="U44" s="41">
        <v>78647</v>
      </c>
      <c r="V44" s="30">
        <f>+U44/U$40*100</f>
        <v>0.26925817143275804</v>
      </c>
    </row>
    <row r="45" spans="1:22" ht="15">
      <c r="A45" s="44"/>
      <c r="B45" s="67"/>
      <c r="C45" s="112"/>
      <c r="D45" s="10"/>
      <c r="E45" s="6"/>
      <c r="F45" s="13"/>
      <c r="G45" s="10"/>
      <c r="H45" s="12"/>
      <c r="I45" s="13"/>
      <c r="J45" s="10"/>
      <c r="K45" s="12"/>
      <c r="L45" s="13"/>
      <c r="M45" s="10"/>
      <c r="N45" s="12"/>
      <c r="O45" s="13"/>
      <c r="P45" s="10"/>
      <c r="Q45" s="12"/>
      <c r="R45" s="13"/>
      <c r="S45" s="10"/>
      <c r="T45" s="12"/>
      <c r="U45" s="13"/>
      <c r="V45" s="10"/>
    </row>
    <row r="46" spans="1:22" ht="15">
      <c r="A46" s="44" t="s">
        <v>5</v>
      </c>
      <c r="B46" s="68" t="s">
        <v>1</v>
      </c>
      <c r="C46" s="116">
        <f>SUM(C48:C50)</f>
        <v>5845983438</v>
      </c>
      <c r="D46" s="51">
        <f>SUM(D48:D50)</f>
        <v>100</v>
      </c>
      <c r="E46" s="52"/>
      <c r="F46" s="50">
        <v>4648717782</v>
      </c>
      <c r="G46" s="51">
        <f>SUM(G48:G50)</f>
        <v>100</v>
      </c>
      <c r="H46" s="54"/>
      <c r="I46" s="50">
        <v>2150396</v>
      </c>
      <c r="J46" s="51">
        <f>SUM(J48:J50)</f>
        <v>100</v>
      </c>
      <c r="K46" s="54"/>
      <c r="L46" s="50">
        <v>124537063</v>
      </c>
      <c r="M46" s="51">
        <f>SUM(M48:M50)</f>
        <v>100.00000000000001</v>
      </c>
      <c r="N46" s="54"/>
      <c r="O46" s="50">
        <v>21799878</v>
      </c>
      <c r="P46" s="51">
        <f>SUM(P48:P50)</f>
        <v>100</v>
      </c>
      <c r="Q46" s="54"/>
      <c r="R46" s="50">
        <v>644821093</v>
      </c>
      <c r="S46" s="51">
        <f>SUM(S48:S50)</f>
        <v>100</v>
      </c>
      <c r="T46" s="54"/>
      <c r="U46" s="50">
        <v>403957226</v>
      </c>
      <c r="V46" s="51">
        <f>SUM(V48:V50)</f>
        <v>100</v>
      </c>
    </row>
    <row r="47" spans="1:22" ht="15">
      <c r="A47" s="44"/>
      <c r="B47" s="39"/>
      <c r="C47" s="111"/>
      <c r="D47" s="30"/>
      <c r="E47" s="40"/>
      <c r="F47" s="41"/>
      <c r="G47" s="30"/>
      <c r="H47" s="43"/>
      <c r="I47" s="41"/>
      <c r="J47" s="30"/>
      <c r="K47" s="43"/>
      <c r="L47" s="41"/>
      <c r="M47" s="30"/>
      <c r="N47" s="43"/>
      <c r="O47" s="41"/>
      <c r="P47" s="30"/>
      <c r="Q47" s="43"/>
      <c r="R47" s="41"/>
      <c r="S47" s="30"/>
      <c r="T47" s="43"/>
      <c r="U47" s="41"/>
      <c r="V47" s="30"/>
    </row>
    <row r="48" spans="1:22" ht="20.25" customHeight="1">
      <c r="A48" s="44"/>
      <c r="B48" s="67" t="s">
        <v>120</v>
      </c>
      <c r="C48" s="112">
        <f>+F48+I48+L48+O48+R48+U48</f>
        <v>4470966640</v>
      </c>
      <c r="D48" s="10">
        <f>+C48/C$46*100</f>
        <v>76.47929022408564</v>
      </c>
      <c r="E48" s="6"/>
      <c r="F48" s="13">
        <v>3495903416</v>
      </c>
      <c r="G48" s="10">
        <f>+F48/F$46*100</f>
        <v>75.20145510954143</v>
      </c>
      <c r="H48" s="12"/>
      <c r="I48" s="13">
        <v>2065649</v>
      </c>
      <c r="J48" s="10">
        <f>+I48/I$46*100</f>
        <v>96.05900494606576</v>
      </c>
      <c r="K48" s="12"/>
      <c r="L48" s="13">
        <v>19150353</v>
      </c>
      <c r="M48" s="10">
        <f>+L48/L$46*100</f>
        <v>15.377231916895296</v>
      </c>
      <c r="N48" s="12"/>
      <c r="O48" s="13">
        <v>9113524</v>
      </c>
      <c r="P48" s="10">
        <f>+O48/O$46*100</f>
        <v>41.80538992007203</v>
      </c>
      <c r="Q48" s="12"/>
      <c r="R48" s="13">
        <v>583363486</v>
      </c>
      <c r="S48" s="10">
        <f>+R48/R$46*100</f>
        <v>90.4690451867709</v>
      </c>
      <c r="T48" s="12"/>
      <c r="U48" s="13">
        <v>361370212</v>
      </c>
      <c r="V48" s="10">
        <f>+U48/U$46*100</f>
        <v>89.45754370538232</v>
      </c>
    </row>
    <row r="49" spans="1:22" ht="15">
      <c r="A49" s="44"/>
      <c r="B49" s="39" t="s">
        <v>121</v>
      </c>
      <c r="C49" s="111">
        <f>+F49+I49+L49+O49+R49+U49</f>
        <v>85788758</v>
      </c>
      <c r="D49" s="30">
        <f>+C49/C$46*100</f>
        <v>1.4674820568658615</v>
      </c>
      <c r="E49" s="40"/>
      <c r="F49" s="41">
        <v>49058334</v>
      </c>
      <c r="G49" s="30">
        <f>+F49/F$46*100</f>
        <v>1.0553089324965177</v>
      </c>
      <c r="H49" s="43"/>
      <c r="I49" s="41">
        <v>55000</v>
      </c>
      <c r="J49" s="30">
        <f>+I49/I$46*100</f>
        <v>2.557668448043988</v>
      </c>
      <c r="K49" s="43"/>
      <c r="L49" s="41">
        <v>67925</v>
      </c>
      <c r="M49" s="30">
        <f>+L49/L$46*100</f>
        <v>0.054541996064255985</v>
      </c>
      <c r="N49" s="43"/>
      <c r="O49" s="41">
        <v>24301</v>
      </c>
      <c r="P49" s="30">
        <f>+O49/O$46*100</f>
        <v>0.11147310090450965</v>
      </c>
      <c r="Q49" s="43"/>
      <c r="R49" s="41">
        <v>36427222</v>
      </c>
      <c r="S49" s="30">
        <f>+R49/R$46*100</f>
        <v>5.649198265293099</v>
      </c>
      <c r="T49" s="43"/>
      <c r="U49" s="41">
        <v>155976</v>
      </c>
      <c r="V49" s="30">
        <f>+U49/U$46*100</f>
        <v>0.038612008886307184</v>
      </c>
    </row>
    <row r="50" spans="1:22" ht="15">
      <c r="A50" s="44"/>
      <c r="B50" s="70" t="s">
        <v>132</v>
      </c>
      <c r="C50" s="111">
        <f>+F50+I50+L50+O50+R50+U50</f>
        <v>1289228040</v>
      </c>
      <c r="D50" s="30">
        <f>+C50/C$46*100</f>
        <v>22.05322771904849</v>
      </c>
      <c r="E50" s="40"/>
      <c r="F50" s="41">
        <v>1103756032</v>
      </c>
      <c r="G50" s="30">
        <f>+F50/F$46*100</f>
        <v>23.743235957962053</v>
      </c>
      <c r="H50" s="43"/>
      <c r="I50" s="41">
        <v>29747</v>
      </c>
      <c r="J50" s="30">
        <f>+I50/I$46*100</f>
        <v>1.383326605890264</v>
      </c>
      <c r="K50" s="43"/>
      <c r="L50" s="41">
        <v>105318785</v>
      </c>
      <c r="M50" s="30">
        <f>+L50/L$46*100</f>
        <v>84.56822608704046</v>
      </c>
      <c r="N50" s="43"/>
      <c r="O50" s="41">
        <v>12662053</v>
      </c>
      <c r="P50" s="30">
        <f>+O50/O$46*100</f>
        <v>58.083136979023465</v>
      </c>
      <c r="Q50" s="43"/>
      <c r="R50" s="41">
        <v>25030385</v>
      </c>
      <c r="S50" s="30">
        <f>+R50/R$46*100</f>
        <v>3.881756547936002</v>
      </c>
      <c r="T50" s="43"/>
      <c r="U50" s="41">
        <v>42431038</v>
      </c>
      <c r="V50" s="30">
        <f>+U50/U$46*100</f>
        <v>10.50384428573138</v>
      </c>
    </row>
    <row r="51" spans="1:22" ht="15">
      <c r="A51" s="44"/>
      <c r="B51" s="67"/>
      <c r="C51" s="112"/>
      <c r="D51" s="10"/>
      <c r="E51" s="6"/>
      <c r="F51" s="13"/>
      <c r="G51" s="10"/>
      <c r="H51" s="12"/>
      <c r="I51" s="13"/>
      <c r="J51" s="10"/>
      <c r="K51" s="12"/>
      <c r="L51" s="13"/>
      <c r="M51" s="10"/>
      <c r="N51" s="12"/>
      <c r="O51" s="13"/>
      <c r="P51" s="10"/>
      <c r="Q51" s="12"/>
      <c r="R51" s="13"/>
      <c r="S51" s="10"/>
      <c r="T51" s="12"/>
      <c r="U51" s="13"/>
      <c r="V51" s="10"/>
    </row>
    <row r="52" spans="1:22" ht="33.75" customHeight="1">
      <c r="A52" s="44" t="s">
        <v>145</v>
      </c>
      <c r="B52" s="76" t="s">
        <v>146</v>
      </c>
      <c r="C52" s="113">
        <f>SUM(C54:C56)</f>
        <v>225374141</v>
      </c>
      <c r="D52" s="57">
        <f>SUM(D54:D56)</f>
        <v>99.99999999999999</v>
      </c>
      <c r="E52" s="58"/>
      <c r="F52" s="56">
        <v>48071752</v>
      </c>
      <c r="G52" s="57">
        <f>SUM(G54:G56)</f>
        <v>100</v>
      </c>
      <c r="H52" s="60"/>
      <c r="I52" s="56">
        <v>3201438</v>
      </c>
      <c r="J52" s="57">
        <f>SUM(J54:J56)</f>
        <v>100</v>
      </c>
      <c r="K52" s="60"/>
      <c r="L52" s="56">
        <v>6258300</v>
      </c>
      <c r="M52" s="57">
        <f>SUM(M54:M56)</f>
        <v>100</v>
      </c>
      <c r="N52" s="60"/>
      <c r="O52" s="56">
        <v>356083</v>
      </c>
      <c r="P52" s="57">
        <f>SUM(P54:P56)</f>
        <v>100</v>
      </c>
      <c r="Q52" s="60"/>
      <c r="R52" s="56">
        <v>1682971</v>
      </c>
      <c r="S52" s="57">
        <f>SUM(S54:S56)</f>
        <v>100</v>
      </c>
      <c r="T52" s="60"/>
      <c r="U52" s="56">
        <v>165803597</v>
      </c>
      <c r="V52" s="57">
        <f>SUM(V54:V56)</f>
        <v>100</v>
      </c>
    </row>
    <row r="53" spans="1:22" ht="15">
      <c r="A53" s="44"/>
      <c r="B53" s="67"/>
      <c r="C53" s="112"/>
      <c r="D53" s="10"/>
      <c r="E53" s="6"/>
      <c r="F53" s="13"/>
      <c r="G53" s="10"/>
      <c r="H53" s="12"/>
      <c r="I53" s="13"/>
      <c r="J53" s="10"/>
      <c r="K53" s="12"/>
      <c r="L53" s="13"/>
      <c r="M53" s="10"/>
      <c r="N53" s="12"/>
      <c r="O53" s="13"/>
      <c r="P53" s="10"/>
      <c r="Q53" s="12"/>
      <c r="R53" s="13"/>
      <c r="S53" s="10"/>
      <c r="T53" s="12"/>
      <c r="U53" s="13"/>
      <c r="V53" s="10"/>
    </row>
    <row r="54" spans="1:22" ht="15">
      <c r="A54" s="44"/>
      <c r="B54" s="39" t="s">
        <v>120</v>
      </c>
      <c r="C54" s="111">
        <f>+F54+I54+L54+O54+R54+U54</f>
        <v>202370292</v>
      </c>
      <c r="D54" s="30">
        <f>+C54/C$52*100</f>
        <v>89.79303974363233</v>
      </c>
      <c r="E54" s="40"/>
      <c r="F54" s="41">
        <v>31192216</v>
      </c>
      <c r="G54" s="30">
        <f>+F54/F$52*100</f>
        <v>64.88678839914135</v>
      </c>
      <c r="H54" s="43"/>
      <c r="I54" s="41">
        <v>1513896</v>
      </c>
      <c r="J54" s="30">
        <f>+I54/I$52*100</f>
        <v>47.28799995502021</v>
      </c>
      <c r="K54" s="43"/>
      <c r="L54" s="41">
        <v>3196307</v>
      </c>
      <c r="M54" s="30">
        <f>+L54/L$52*100</f>
        <v>51.07308694054296</v>
      </c>
      <c r="N54" s="43"/>
      <c r="O54" s="41">
        <v>198895</v>
      </c>
      <c r="P54" s="30">
        <f>+O54/O$52*100</f>
        <v>55.856359331953506</v>
      </c>
      <c r="Q54" s="43"/>
      <c r="R54" s="41">
        <v>1444917</v>
      </c>
      <c r="S54" s="30">
        <f>+R54/R$52*100</f>
        <v>85.85513357033484</v>
      </c>
      <c r="T54" s="43"/>
      <c r="U54" s="41">
        <v>164824061</v>
      </c>
      <c r="V54" s="30">
        <f>+U54/U$52*100</f>
        <v>99.409219089499</v>
      </c>
    </row>
    <row r="55" spans="1:22" ht="15">
      <c r="A55" s="44"/>
      <c r="B55" s="67" t="s">
        <v>121</v>
      </c>
      <c r="C55" s="112">
        <f>+F55+I55+L55+O55+R55+U55</f>
        <v>16298425</v>
      </c>
      <c r="D55" s="10">
        <f>+C55/C$52*100</f>
        <v>7.231719188227544</v>
      </c>
      <c r="E55" s="6"/>
      <c r="F55" s="13">
        <v>11511445</v>
      </c>
      <c r="G55" s="10">
        <f>+F55/F$52*100</f>
        <v>23.946381234451366</v>
      </c>
      <c r="H55" s="12"/>
      <c r="I55" s="13">
        <v>1079969</v>
      </c>
      <c r="J55" s="10">
        <f>+I55/I$52*100</f>
        <v>33.733872091229</v>
      </c>
      <c r="K55" s="12"/>
      <c r="L55" s="13">
        <v>2972778</v>
      </c>
      <c r="M55" s="10">
        <f>+L55/L$52*100</f>
        <v>47.501366185705386</v>
      </c>
      <c r="N55" s="12"/>
      <c r="O55" s="13">
        <v>98858</v>
      </c>
      <c r="P55" s="10">
        <f>+O55/O$52*100</f>
        <v>27.762628375968525</v>
      </c>
      <c r="Q55" s="12"/>
      <c r="R55" s="13">
        <v>72102</v>
      </c>
      <c r="S55" s="10">
        <f>+R55/R$52*100</f>
        <v>4.28420929415896</v>
      </c>
      <c r="T55" s="12"/>
      <c r="U55" s="13">
        <v>563273</v>
      </c>
      <c r="V55" s="10">
        <f>+U55/U$52*100</f>
        <v>0.33972302784239355</v>
      </c>
    </row>
    <row r="56" spans="1:22" ht="15">
      <c r="A56" s="44"/>
      <c r="B56" s="67" t="s">
        <v>128</v>
      </c>
      <c r="C56" s="112">
        <f>+F56+I56+L56+O56+R56+U56</f>
        <v>6705424</v>
      </c>
      <c r="D56" s="10">
        <f>+C56/C$52*100</f>
        <v>2.975241068140111</v>
      </c>
      <c r="E56" s="6"/>
      <c r="F56" s="13">
        <v>5368091</v>
      </c>
      <c r="G56" s="10">
        <f>+F56/F$52*100</f>
        <v>11.166830366407282</v>
      </c>
      <c r="H56" s="12"/>
      <c r="I56" s="13">
        <v>607573</v>
      </c>
      <c r="J56" s="10">
        <f>+I56/I$52*100</f>
        <v>18.978127953750786</v>
      </c>
      <c r="K56" s="12"/>
      <c r="L56" s="13">
        <v>89215</v>
      </c>
      <c r="M56" s="10">
        <f>+L56/L$52*100</f>
        <v>1.4255468737516577</v>
      </c>
      <c r="N56" s="12"/>
      <c r="O56" s="13">
        <v>58330</v>
      </c>
      <c r="P56" s="10">
        <f>+O56/O$52*100</f>
        <v>16.38101229207797</v>
      </c>
      <c r="Q56" s="12"/>
      <c r="R56" s="13">
        <v>165952</v>
      </c>
      <c r="S56" s="10">
        <f>+R56/R$52*100</f>
        <v>9.860657135506196</v>
      </c>
      <c r="T56" s="12"/>
      <c r="U56" s="13">
        <v>416263</v>
      </c>
      <c r="V56" s="10">
        <f>+U56/U$52*100</f>
        <v>0.2510578826586012</v>
      </c>
    </row>
    <row r="57" spans="1:22" ht="15">
      <c r="A57" s="44"/>
      <c r="B57" s="39"/>
      <c r="C57" s="111"/>
      <c r="D57" s="30"/>
      <c r="E57" s="40"/>
      <c r="F57" s="42"/>
      <c r="G57" s="30"/>
      <c r="H57" s="43"/>
      <c r="I57" s="42"/>
      <c r="J57" s="30"/>
      <c r="K57" s="43"/>
      <c r="L57" s="42"/>
      <c r="M57" s="30"/>
      <c r="N57" s="43"/>
      <c r="O57" s="42"/>
      <c r="P57" s="30"/>
      <c r="Q57" s="43"/>
      <c r="R57" s="42"/>
      <c r="S57" s="30"/>
      <c r="T57" s="43"/>
      <c r="U57" s="42"/>
      <c r="V57" s="30"/>
    </row>
    <row r="58" spans="1:22" ht="33.75" customHeight="1">
      <c r="A58" s="44" t="s">
        <v>147</v>
      </c>
      <c r="B58" s="76" t="s">
        <v>2</v>
      </c>
      <c r="C58" s="113">
        <f>SUM(C60:C62)</f>
        <v>46834933</v>
      </c>
      <c r="D58" s="57">
        <f>SUM(D60:D62)</f>
        <v>100</v>
      </c>
      <c r="E58" s="58"/>
      <c r="F58" s="56">
        <v>2731572</v>
      </c>
      <c r="G58" s="57">
        <f>SUM(G60:G62)</f>
        <v>100</v>
      </c>
      <c r="H58" s="60"/>
      <c r="I58" s="56">
        <v>1738081</v>
      </c>
      <c r="J58" s="57">
        <f>SUM(J60:J62)</f>
        <v>100</v>
      </c>
      <c r="K58" s="60"/>
      <c r="L58" s="56">
        <v>1000026</v>
      </c>
      <c r="M58" s="57">
        <f>SUM(M60:M62)</f>
        <v>100</v>
      </c>
      <c r="N58" s="60"/>
      <c r="O58" s="56">
        <v>6780939</v>
      </c>
      <c r="P58" s="57">
        <f>SUM(P60:P62)</f>
        <v>100</v>
      </c>
      <c r="Q58" s="60"/>
      <c r="R58" s="56">
        <v>34124086</v>
      </c>
      <c r="S58" s="57">
        <f>SUM(S60:S62)</f>
        <v>100</v>
      </c>
      <c r="T58" s="60"/>
      <c r="U58" s="56">
        <v>460229</v>
      </c>
      <c r="V58" s="57">
        <f>SUM(V60:V62)</f>
        <v>100</v>
      </c>
    </row>
    <row r="59" spans="1:22" ht="15">
      <c r="A59" s="44"/>
      <c r="B59" s="67"/>
      <c r="C59" s="112"/>
      <c r="D59" s="10"/>
      <c r="E59" s="6"/>
      <c r="F59" s="13"/>
      <c r="G59" s="10"/>
      <c r="H59" s="12"/>
      <c r="I59" s="13"/>
      <c r="J59" s="10"/>
      <c r="K59" s="12"/>
      <c r="L59" s="13"/>
      <c r="M59" s="10"/>
      <c r="N59" s="12"/>
      <c r="O59" s="13"/>
      <c r="P59" s="10"/>
      <c r="Q59" s="12"/>
      <c r="R59" s="13"/>
      <c r="S59" s="10"/>
      <c r="T59" s="12"/>
      <c r="U59" s="13"/>
      <c r="V59" s="10"/>
    </row>
    <row r="60" spans="1:22" ht="15">
      <c r="A60" s="44"/>
      <c r="B60" s="39" t="s">
        <v>120</v>
      </c>
      <c r="C60" s="111">
        <f>+F60+I60+L60+O60+R60+U60</f>
        <v>17924148</v>
      </c>
      <c r="D60" s="30">
        <f>+C60/C$58*100</f>
        <v>38.27089493220797</v>
      </c>
      <c r="E60" s="40"/>
      <c r="F60" s="41">
        <v>1384877</v>
      </c>
      <c r="G60" s="30">
        <f>+F60/F$58*100</f>
        <v>50.69890158487493</v>
      </c>
      <c r="H60" s="43"/>
      <c r="I60" s="41">
        <v>1114462</v>
      </c>
      <c r="J60" s="30">
        <f>+I60/I$58*100</f>
        <v>64.12025676593899</v>
      </c>
      <c r="K60" s="43"/>
      <c r="L60" s="41">
        <v>680058</v>
      </c>
      <c r="M60" s="30">
        <f>+L60/L$58*100</f>
        <v>68.00403189517073</v>
      </c>
      <c r="N60" s="43"/>
      <c r="O60" s="41">
        <v>2715568</v>
      </c>
      <c r="P60" s="30">
        <f>+O60/O$58*100</f>
        <v>40.047079025486</v>
      </c>
      <c r="Q60" s="43"/>
      <c r="R60" s="41">
        <v>11650177</v>
      </c>
      <c r="S60" s="30">
        <f>+R60/R$58*100</f>
        <v>34.14062723907096</v>
      </c>
      <c r="T60" s="43"/>
      <c r="U60" s="41">
        <v>379006</v>
      </c>
      <c r="V60" s="30">
        <f>+U60/U$58*100</f>
        <v>82.35161191493799</v>
      </c>
    </row>
    <row r="61" spans="1:22" ht="15">
      <c r="A61" s="44"/>
      <c r="B61" s="67" t="s">
        <v>121</v>
      </c>
      <c r="C61" s="112">
        <f>+F61+I61+L61+O61+R61+U61</f>
        <v>1632158</v>
      </c>
      <c r="D61" s="10">
        <f>+C61/C$58*100</f>
        <v>3.4849158426254183</v>
      </c>
      <c r="E61" s="6"/>
      <c r="F61" s="13">
        <v>0</v>
      </c>
      <c r="G61" s="10">
        <f>+F61/F$58*100</f>
        <v>0</v>
      </c>
      <c r="H61" s="12"/>
      <c r="I61" s="13">
        <v>586401</v>
      </c>
      <c r="J61" s="10">
        <f>+I61/I$58*100</f>
        <v>33.73841610373739</v>
      </c>
      <c r="K61" s="12"/>
      <c r="L61" s="13">
        <v>0</v>
      </c>
      <c r="M61" s="10">
        <f>+L61/L$58*100</f>
        <v>0</v>
      </c>
      <c r="N61" s="12"/>
      <c r="O61" s="13">
        <v>409727</v>
      </c>
      <c r="P61" s="10">
        <f>+O61/O$58*100</f>
        <v>6.042334254887118</v>
      </c>
      <c r="Q61" s="12"/>
      <c r="R61" s="13">
        <v>554807</v>
      </c>
      <c r="S61" s="10">
        <f>+R61/R$58*100</f>
        <v>1.625851605226877</v>
      </c>
      <c r="T61" s="12"/>
      <c r="U61" s="13">
        <v>81223</v>
      </c>
      <c r="V61" s="10">
        <f>+U61/U$58*100</f>
        <v>17.648388085062003</v>
      </c>
    </row>
    <row r="62" spans="1:22" ht="15">
      <c r="A62" s="44"/>
      <c r="B62" s="67" t="s">
        <v>128</v>
      </c>
      <c r="C62" s="112">
        <f>+F62+I62+L62+O62+R62+U62</f>
        <v>27278627</v>
      </c>
      <c r="D62" s="10">
        <f>+C62/C$58*100</f>
        <v>58.24418922516661</v>
      </c>
      <c r="E62" s="6"/>
      <c r="F62" s="13">
        <v>1346695</v>
      </c>
      <c r="G62" s="10">
        <f>+F62/F$58*100</f>
        <v>49.30109841512506</v>
      </c>
      <c r="H62" s="12"/>
      <c r="I62" s="13">
        <v>37218</v>
      </c>
      <c r="J62" s="10">
        <f>+I62/I$58*100</f>
        <v>2.1413271303236154</v>
      </c>
      <c r="K62" s="12"/>
      <c r="L62" s="13">
        <v>319968</v>
      </c>
      <c r="M62" s="10">
        <f>+L62/L$58*100</f>
        <v>31.995968104829274</v>
      </c>
      <c r="N62" s="12"/>
      <c r="O62" s="13">
        <v>3655644</v>
      </c>
      <c r="P62" s="10">
        <f>+O62/O$58*100</f>
        <v>53.910586719626885</v>
      </c>
      <c r="Q62" s="12"/>
      <c r="R62" s="13">
        <v>21919102</v>
      </c>
      <c r="S62" s="10">
        <f>+R62/R$58*100</f>
        <v>64.23352115570216</v>
      </c>
      <c r="T62" s="12"/>
      <c r="U62" s="13">
        <v>0</v>
      </c>
      <c r="V62" s="10">
        <f>+U62/U$58*100</f>
        <v>0</v>
      </c>
    </row>
    <row r="63" spans="1:22" ht="15">
      <c r="A63" s="44"/>
      <c r="B63" s="39"/>
      <c r="C63" s="111"/>
      <c r="D63" s="30"/>
      <c r="E63" s="40"/>
      <c r="F63" s="42"/>
      <c r="G63" s="30"/>
      <c r="H63" s="43"/>
      <c r="I63" s="42"/>
      <c r="J63" s="30"/>
      <c r="K63" s="43"/>
      <c r="L63" s="42"/>
      <c r="M63" s="30"/>
      <c r="N63" s="43"/>
      <c r="O63" s="42"/>
      <c r="P63" s="30"/>
      <c r="Q63" s="43"/>
      <c r="R63" s="42"/>
      <c r="S63" s="30"/>
      <c r="T63" s="43"/>
      <c r="U63" s="42"/>
      <c r="V63" s="30"/>
    </row>
    <row r="64" spans="1:22" ht="33.75" customHeight="1">
      <c r="A64" s="44" t="s">
        <v>148</v>
      </c>
      <c r="B64" s="76" t="s">
        <v>9</v>
      </c>
      <c r="C64" s="113">
        <f>SUM(C66:C68)</f>
        <v>63368716</v>
      </c>
      <c r="D64" s="57">
        <f>SUM(D66:D68)</f>
        <v>100</v>
      </c>
      <c r="E64" s="58"/>
      <c r="F64" s="56">
        <v>10474411</v>
      </c>
      <c r="G64" s="57">
        <f>SUM(G66:G68)</f>
        <v>100</v>
      </c>
      <c r="H64" s="60"/>
      <c r="I64" s="56">
        <v>5699648</v>
      </c>
      <c r="J64" s="57">
        <f>SUM(J66:J68)</f>
        <v>99.99999999999999</v>
      </c>
      <c r="K64" s="60"/>
      <c r="L64" s="56">
        <v>2040111</v>
      </c>
      <c r="M64" s="57">
        <f>SUM(M66:M68)</f>
        <v>100</v>
      </c>
      <c r="N64" s="60"/>
      <c r="O64" s="56">
        <v>13301021</v>
      </c>
      <c r="P64" s="57">
        <f>SUM(P66:P68)</f>
        <v>100</v>
      </c>
      <c r="Q64" s="60"/>
      <c r="R64" s="56">
        <v>5987032</v>
      </c>
      <c r="S64" s="57">
        <f>SUM(S66:S68)</f>
        <v>100</v>
      </c>
      <c r="T64" s="60"/>
      <c r="U64" s="56">
        <v>25866493</v>
      </c>
      <c r="V64" s="57">
        <f>SUM(V66:V68)</f>
        <v>100.00000000000001</v>
      </c>
    </row>
    <row r="65" spans="1:22" ht="15">
      <c r="A65" s="44"/>
      <c r="B65" s="67"/>
      <c r="C65" s="112"/>
      <c r="D65" s="10"/>
      <c r="E65" s="6"/>
      <c r="F65" s="13"/>
      <c r="G65" s="10"/>
      <c r="H65" s="12"/>
      <c r="I65" s="13"/>
      <c r="J65" s="10"/>
      <c r="K65" s="12"/>
      <c r="L65" s="13"/>
      <c r="M65" s="10"/>
      <c r="N65" s="12"/>
      <c r="O65" s="13"/>
      <c r="P65" s="10"/>
      <c r="Q65" s="12"/>
      <c r="R65" s="13"/>
      <c r="S65" s="10"/>
      <c r="T65" s="12"/>
      <c r="U65" s="13"/>
      <c r="V65" s="10"/>
    </row>
    <row r="66" spans="1:22" ht="15">
      <c r="A66" s="44"/>
      <c r="B66" s="39" t="s">
        <v>120</v>
      </c>
      <c r="C66" s="111">
        <f>+F66+I66+L66+O66+R66+U66</f>
        <v>36109401</v>
      </c>
      <c r="D66" s="30">
        <f>+C66/C$64*100</f>
        <v>56.98300877675982</v>
      </c>
      <c r="E66" s="40"/>
      <c r="F66" s="41">
        <v>2221864</v>
      </c>
      <c r="G66" s="30">
        <f>+F66/F$64*100</f>
        <v>21.21230492101179</v>
      </c>
      <c r="H66" s="43"/>
      <c r="I66" s="41">
        <v>1110625</v>
      </c>
      <c r="J66" s="30">
        <f>+I66/I$64*100</f>
        <v>19.485852459660666</v>
      </c>
      <c r="K66" s="43"/>
      <c r="L66" s="41">
        <v>707051</v>
      </c>
      <c r="M66" s="30">
        <f>+L66/L$64*100</f>
        <v>34.65747697061581</v>
      </c>
      <c r="N66" s="43"/>
      <c r="O66" s="41">
        <v>12566531</v>
      </c>
      <c r="P66" s="30">
        <f>+O66/O$64*100</f>
        <v>94.47794270830788</v>
      </c>
      <c r="Q66" s="43"/>
      <c r="R66" s="41">
        <v>3659356</v>
      </c>
      <c r="S66" s="30">
        <f>+R66/R$64*100</f>
        <v>61.12137032172201</v>
      </c>
      <c r="T66" s="43"/>
      <c r="U66" s="41">
        <v>15843974</v>
      </c>
      <c r="V66" s="30">
        <f>+U66/U$64*100</f>
        <v>61.252888050962305</v>
      </c>
    </row>
    <row r="67" spans="1:22" ht="15">
      <c r="A67" s="44"/>
      <c r="B67" s="67" t="s">
        <v>121</v>
      </c>
      <c r="C67" s="112">
        <f>+F67+I67+L67+O67+R67+U67</f>
        <v>26203623</v>
      </c>
      <c r="D67" s="10">
        <f>+C67/C$64*100</f>
        <v>41.35103984117337</v>
      </c>
      <c r="E67" s="6"/>
      <c r="F67" s="13">
        <v>7982730</v>
      </c>
      <c r="G67" s="10">
        <f>+F67/F$64*100</f>
        <v>76.21173161908578</v>
      </c>
      <c r="H67" s="12"/>
      <c r="I67" s="13">
        <v>4260043</v>
      </c>
      <c r="J67" s="10">
        <f>+I67/I$64*100</f>
        <v>74.74221215064509</v>
      </c>
      <c r="K67" s="12"/>
      <c r="L67" s="13">
        <v>1327021</v>
      </c>
      <c r="M67" s="10">
        <f>+L67/L$64*100</f>
        <v>65.04650972422579</v>
      </c>
      <c r="N67" s="12"/>
      <c r="O67" s="13">
        <v>668245</v>
      </c>
      <c r="P67" s="10">
        <f>+O67/O$64*100</f>
        <v>5.024012818264102</v>
      </c>
      <c r="Q67" s="12"/>
      <c r="R67" s="13">
        <v>2306841</v>
      </c>
      <c r="S67" s="10">
        <f>+R67/R$64*100</f>
        <v>38.530627529634046</v>
      </c>
      <c r="T67" s="12"/>
      <c r="U67" s="13">
        <v>9658743</v>
      </c>
      <c r="V67" s="10">
        <f>+U67/U$64*100</f>
        <v>37.34075199138901</v>
      </c>
    </row>
    <row r="68" spans="1:22" ht="15">
      <c r="A68" s="44"/>
      <c r="B68" s="67" t="s">
        <v>128</v>
      </c>
      <c r="C68" s="112">
        <f>+F68+I68+L68+O68+R68+U68</f>
        <v>1055692</v>
      </c>
      <c r="D68" s="10">
        <f>+C68/C$64*100</f>
        <v>1.6659513820668228</v>
      </c>
      <c r="E68" s="6"/>
      <c r="F68" s="13">
        <v>269817</v>
      </c>
      <c r="G68" s="10">
        <f>+F68/F$64*100</f>
        <v>2.5759634599024235</v>
      </c>
      <c r="H68" s="12"/>
      <c r="I68" s="13">
        <v>328980</v>
      </c>
      <c r="J68" s="10">
        <f>+I68/I$64*100</f>
        <v>5.771935389694241</v>
      </c>
      <c r="K68" s="12"/>
      <c r="L68" s="13">
        <v>6039</v>
      </c>
      <c r="M68" s="10">
        <f>+L68/L$64*100</f>
        <v>0.2960133051583958</v>
      </c>
      <c r="N68" s="12"/>
      <c r="O68" s="13">
        <v>66245</v>
      </c>
      <c r="P68" s="10">
        <f>+O68/O$64*100</f>
        <v>0.4980444734280173</v>
      </c>
      <c r="Q68" s="12"/>
      <c r="R68" s="13">
        <v>20835</v>
      </c>
      <c r="S68" s="10">
        <f>+R68/R$64*100</f>
        <v>0.3480021486439358</v>
      </c>
      <c r="T68" s="12"/>
      <c r="U68" s="13">
        <v>363776</v>
      </c>
      <c r="V68" s="10">
        <f>+U68/U$64*100</f>
        <v>1.4063599576486847</v>
      </c>
    </row>
    <row r="69" spans="1:22" ht="15">
      <c r="A69" s="44"/>
      <c r="B69" s="39"/>
      <c r="C69" s="111"/>
      <c r="D69" s="30"/>
      <c r="E69" s="40"/>
      <c r="F69" s="42"/>
      <c r="G69" s="30"/>
      <c r="H69" s="43"/>
      <c r="I69" s="42"/>
      <c r="J69" s="30"/>
      <c r="K69" s="43"/>
      <c r="L69" s="42"/>
      <c r="M69" s="30"/>
      <c r="N69" s="43"/>
      <c r="O69" s="42"/>
      <c r="P69" s="30"/>
      <c r="Q69" s="43"/>
      <c r="R69" s="42"/>
      <c r="S69" s="30"/>
      <c r="T69" s="43"/>
      <c r="U69" s="42"/>
      <c r="V69" s="30"/>
    </row>
    <row r="70" spans="1:22" ht="33.75" customHeight="1">
      <c r="A70" s="44" t="s">
        <v>149</v>
      </c>
      <c r="B70" s="76" t="s">
        <v>6</v>
      </c>
      <c r="C70" s="113">
        <f>SUM(C72:C74)</f>
        <v>12389337</v>
      </c>
      <c r="D70" s="57">
        <f>SUM(D72:D74)</f>
        <v>99.99999999999999</v>
      </c>
      <c r="E70" s="58"/>
      <c r="F70" s="56">
        <v>1331384</v>
      </c>
      <c r="G70" s="57">
        <f>SUM(G72:G74)</f>
        <v>100</v>
      </c>
      <c r="H70" s="60"/>
      <c r="I70" s="56">
        <v>1340805</v>
      </c>
      <c r="J70" s="57">
        <f>SUM(J72:J74)</f>
        <v>100</v>
      </c>
      <c r="K70" s="60"/>
      <c r="L70" s="56">
        <v>3170143</v>
      </c>
      <c r="M70" s="57">
        <f>SUM(M72:M74)</f>
        <v>100</v>
      </c>
      <c r="N70" s="60"/>
      <c r="O70" s="56">
        <v>1592040</v>
      </c>
      <c r="P70" s="57">
        <f>SUM(P72:P74)</f>
        <v>100</v>
      </c>
      <c r="Q70" s="60"/>
      <c r="R70" s="56">
        <v>3938534</v>
      </c>
      <c r="S70" s="57">
        <f>SUM(S72:S74)</f>
        <v>100</v>
      </c>
      <c r="T70" s="60"/>
      <c r="U70" s="56">
        <v>1016431</v>
      </c>
      <c r="V70" s="57">
        <f>SUM(V72:V74)</f>
        <v>100</v>
      </c>
    </row>
    <row r="71" spans="1:22" ht="15">
      <c r="A71" s="44"/>
      <c r="B71" s="67"/>
      <c r="C71" s="112"/>
      <c r="D71" s="10"/>
      <c r="E71" s="6"/>
      <c r="F71" s="13"/>
      <c r="G71" s="10"/>
      <c r="H71" s="12"/>
      <c r="I71" s="13"/>
      <c r="J71" s="10"/>
      <c r="K71" s="12"/>
      <c r="L71" s="13"/>
      <c r="M71" s="10"/>
      <c r="N71" s="12"/>
      <c r="O71" s="13"/>
      <c r="P71" s="10"/>
      <c r="Q71" s="12"/>
      <c r="R71" s="13"/>
      <c r="S71" s="10"/>
      <c r="T71" s="12"/>
      <c r="U71" s="13"/>
      <c r="V71" s="10"/>
    </row>
    <row r="72" spans="1:22" ht="15">
      <c r="A72" s="44"/>
      <c r="B72" s="39" t="s">
        <v>120</v>
      </c>
      <c r="C72" s="111">
        <f>+F72+I72+L72+O72+R72+U72</f>
        <v>8068131</v>
      </c>
      <c r="D72" s="30">
        <f>+C72/C$70*100</f>
        <v>65.12157188072291</v>
      </c>
      <c r="E72" s="40"/>
      <c r="F72" s="41">
        <v>520642</v>
      </c>
      <c r="G72" s="30">
        <f>+F72/F$70*100</f>
        <v>39.10532198073584</v>
      </c>
      <c r="H72" s="43"/>
      <c r="I72" s="41">
        <v>1061549</v>
      </c>
      <c r="J72" s="30">
        <f>+I72/I$70*100</f>
        <v>79.17251203568006</v>
      </c>
      <c r="K72" s="43"/>
      <c r="L72" s="41">
        <v>3155672</v>
      </c>
      <c r="M72" s="30">
        <f>+L72/L$70*100</f>
        <v>99.54352216918922</v>
      </c>
      <c r="N72" s="43"/>
      <c r="O72" s="41">
        <v>700923</v>
      </c>
      <c r="P72" s="30">
        <f>+O72/O$70*100</f>
        <v>44.02672043415994</v>
      </c>
      <c r="Q72" s="43"/>
      <c r="R72" s="41">
        <v>2044068</v>
      </c>
      <c r="S72" s="30">
        <f>+R72/R$70*100</f>
        <v>51.89920919814327</v>
      </c>
      <c r="T72" s="43"/>
      <c r="U72" s="41">
        <v>585277</v>
      </c>
      <c r="V72" s="30">
        <f>+U72/U$70*100</f>
        <v>57.58157710656208</v>
      </c>
    </row>
    <row r="73" spans="1:22" ht="15">
      <c r="A73" s="44"/>
      <c r="B73" s="67" t="s">
        <v>121</v>
      </c>
      <c r="C73" s="112">
        <f>+F73+I73+L73+O73+R73+U73</f>
        <v>4256834</v>
      </c>
      <c r="D73" s="10">
        <f>+C73/C$70*100</f>
        <v>34.35885229371031</v>
      </c>
      <c r="E73" s="6"/>
      <c r="F73" s="13">
        <v>810742</v>
      </c>
      <c r="G73" s="10">
        <f>+F73/F$70*100</f>
        <v>60.89467801926416</v>
      </c>
      <c r="H73" s="12"/>
      <c r="I73" s="13">
        <v>279256</v>
      </c>
      <c r="J73" s="10">
        <f>+I73/I$70*100</f>
        <v>20.827487964319943</v>
      </c>
      <c r="K73" s="12"/>
      <c r="L73" s="13">
        <v>14471</v>
      </c>
      <c r="M73" s="10">
        <f>+L73/L$70*100</f>
        <v>0.45647783081078674</v>
      </c>
      <c r="N73" s="12"/>
      <c r="O73" s="13">
        <v>875371</v>
      </c>
      <c r="P73" s="10">
        <f>+O73/O$70*100</f>
        <v>54.98423406447074</v>
      </c>
      <c r="Q73" s="12"/>
      <c r="R73" s="13">
        <v>1845840</v>
      </c>
      <c r="S73" s="10">
        <f>+R73/R$70*100</f>
        <v>46.86616898571906</v>
      </c>
      <c r="T73" s="12"/>
      <c r="U73" s="13">
        <v>431154</v>
      </c>
      <c r="V73" s="10">
        <f>+U73/U$70*100</f>
        <v>42.41842289343792</v>
      </c>
    </row>
    <row r="74" spans="1:22" ht="15">
      <c r="A74" s="44"/>
      <c r="B74" s="67" t="s">
        <v>128</v>
      </c>
      <c r="C74" s="112">
        <f>+F74+I74+L74+O74+R74+U74</f>
        <v>64372</v>
      </c>
      <c r="D74" s="10">
        <f>+C74/C$70*100</f>
        <v>0.5195758255667757</v>
      </c>
      <c r="E74" s="6"/>
      <c r="F74" s="13">
        <v>0</v>
      </c>
      <c r="G74" s="10">
        <f>+F74/F$70*100</f>
        <v>0</v>
      </c>
      <c r="H74" s="12"/>
      <c r="I74" s="13">
        <v>0</v>
      </c>
      <c r="J74" s="10">
        <f>+I74/I$70*100</f>
        <v>0</v>
      </c>
      <c r="K74" s="12"/>
      <c r="L74" s="13">
        <v>0</v>
      </c>
      <c r="M74" s="10">
        <f>+L74/L$70*100</f>
        <v>0</v>
      </c>
      <c r="N74" s="12"/>
      <c r="O74" s="13">
        <v>15746</v>
      </c>
      <c r="P74" s="10">
        <f>+O74/O$70*100</f>
        <v>0.9890455013693125</v>
      </c>
      <c r="Q74" s="12"/>
      <c r="R74" s="13">
        <v>48626</v>
      </c>
      <c r="S74" s="10">
        <f>+R74/R$70*100</f>
        <v>1.2346218161376796</v>
      </c>
      <c r="T74" s="12"/>
      <c r="U74" s="13">
        <v>0</v>
      </c>
      <c r="V74" s="10">
        <f>+U74/U$70*100</f>
        <v>0</v>
      </c>
    </row>
    <row r="75" spans="1:22" ht="15">
      <c r="A75" s="44"/>
      <c r="B75" s="70"/>
      <c r="C75" s="111"/>
      <c r="D75" s="30"/>
      <c r="E75" s="40"/>
      <c r="F75" s="42"/>
      <c r="G75" s="30"/>
      <c r="H75" s="43"/>
      <c r="I75" s="42"/>
      <c r="J75" s="30"/>
      <c r="K75" s="43"/>
      <c r="L75" s="42"/>
      <c r="M75" s="30"/>
      <c r="N75" s="43"/>
      <c r="O75" s="42"/>
      <c r="P75" s="30"/>
      <c r="Q75" s="43"/>
      <c r="R75" s="42"/>
      <c r="S75" s="30"/>
      <c r="T75" s="43"/>
      <c r="U75" s="42"/>
      <c r="V75" s="30"/>
    </row>
    <row r="76" spans="1:22" ht="33.75" customHeight="1">
      <c r="A76" s="44" t="s">
        <v>7</v>
      </c>
      <c r="B76" s="76" t="s">
        <v>10</v>
      </c>
      <c r="C76" s="113">
        <f>SUM(C78:C80)</f>
        <v>389085004</v>
      </c>
      <c r="D76" s="57">
        <f>SUM(D78:D80)</f>
        <v>100</v>
      </c>
      <c r="E76" s="58"/>
      <c r="F76" s="56">
        <v>19931249</v>
      </c>
      <c r="G76" s="57">
        <f>SUM(G78:G80)</f>
        <v>100</v>
      </c>
      <c r="H76" s="60"/>
      <c r="I76" s="56">
        <v>23116154</v>
      </c>
      <c r="J76" s="57">
        <f>SUM(J78:J80)</f>
        <v>100.00000000000001</v>
      </c>
      <c r="K76" s="60"/>
      <c r="L76" s="56">
        <v>234930315</v>
      </c>
      <c r="M76" s="57">
        <f>SUM(M78:M80)</f>
        <v>100</v>
      </c>
      <c r="N76" s="60"/>
      <c r="O76" s="56">
        <v>5497343</v>
      </c>
      <c r="P76" s="57">
        <f>SUM(P78:P80)</f>
        <v>100</v>
      </c>
      <c r="Q76" s="60"/>
      <c r="R76" s="56">
        <v>13075532</v>
      </c>
      <c r="S76" s="57">
        <f>SUM(S78:S80)</f>
        <v>100</v>
      </c>
      <c r="T76" s="60"/>
      <c r="U76" s="56">
        <v>92534411</v>
      </c>
      <c r="V76" s="57">
        <f>SUM(V78:V80)</f>
        <v>100</v>
      </c>
    </row>
    <row r="77" spans="1:22" ht="15">
      <c r="A77" s="44"/>
      <c r="B77" s="67"/>
      <c r="C77" s="112"/>
      <c r="D77" s="10"/>
      <c r="E77" s="6"/>
      <c r="F77" s="13"/>
      <c r="G77" s="10"/>
      <c r="H77" s="12"/>
      <c r="I77" s="13"/>
      <c r="J77" s="10"/>
      <c r="K77" s="12"/>
      <c r="L77" s="13"/>
      <c r="M77" s="10"/>
      <c r="N77" s="12"/>
      <c r="O77" s="13"/>
      <c r="P77" s="10"/>
      <c r="Q77" s="12"/>
      <c r="R77" s="13"/>
      <c r="S77" s="10"/>
      <c r="T77" s="12"/>
      <c r="U77" s="13"/>
      <c r="V77" s="10"/>
    </row>
    <row r="78" spans="1:22" ht="15">
      <c r="A78" s="44"/>
      <c r="B78" s="39" t="s">
        <v>120</v>
      </c>
      <c r="C78" s="111">
        <f>+F78+I78+L78+O78+R78+U78</f>
        <v>92468684</v>
      </c>
      <c r="D78" s="30">
        <f>+C78/C$76*100</f>
        <v>23.76567666432089</v>
      </c>
      <c r="E78" s="40"/>
      <c r="F78" s="41">
        <v>10947844</v>
      </c>
      <c r="G78" s="30">
        <f>+F78/F$76*100</f>
        <v>54.92803787660272</v>
      </c>
      <c r="H78" s="43"/>
      <c r="I78" s="41">
        <v>6439278</v>
      </c>
      <c r="J78" s="30">
        <f>+I78/I$76*100</f>
        <v>27.856182304374684</v>
      </c>
      <c r="K78" s="43"/>
      <c r="L78" s="41">
        <v>39289130</v>
      </c>
      <c r="M78" s="30">
        <f>+L78/L$76*100</f>
        <v>16.723737845411733</v>
      </c>
      <c r="N78" s="43"/>
      <c r="O78" s="41">
        <v>2578307</v>
      </c>
      <c r="P78" s="30">
        <f>+O78/O$76*100</f>
        <v>46.90096652146319</v>
      </c>
      <c r="Q78" s="43"/>
      <c r="R78" s="41">
        <v>7174860</v>
      </c>
      <c r="S78" s="30">
        <f>+R78/R$76*100</f>
        <v>54.87241360428011</v>
      </c>
      <c r="T78" s="43"/>
      <c r="U78" s="41">
        <v>26039265</v>
      </c>
      <c r="V78" s="30">
        <f>+U78/U$76*100</f>
        <v>28.140088339677227</v>
      </c>
    </row>
    <row r="79" spans="1:22" ht="15">
      <c r="A79" s="44"/>
      <c r="B79" s="67" t="s">
        <v>121</v>
      </c>
      <c r="C79" s="112">
        <f>+F79+I79+L79+O79+R79+U79</f>
        <v>289374851</v>
      </c>
      <c r="D79" s="10">
        <f>+C79/C$76*100</f>
        <v>74.3731698793511</v>
      </c>
      <c r="E79" s="6"/>
      <c r="F79" s="13">
        <v>8636540</v>
      </c>
      <c r="G79" s="10">
        <f>+F79/F$76*100</f>
        <v>43.331654729716135</v>
      </c>
      <c r="H79" s="12"/>
      <c r="I79" s="13">
        <v>16272004</v>
      </c>
      <c r="J79" s="10">
        <f>+I79/I$76*100</f>
        <v>70.39234986927325</v>
      </c>
      <c r="K79" s="12"/>
      <c r="L79" s="13">
        <v>191101331</v>
      </c>
      <c r="M79" s="10">
        <f>+L79/L$76*100</f>
        <v>81.34383636271036</v>
      </c>
      <c r="N79" s="12"/>
      <c r="O79" s="13">
        <v>2300464</v>
      </c>
      <c r="P79" s="10">
        <f>+O79/O$76*100</f>
        <v>41.846834006901155</v>
      </c>
      <c r="Q79" s="12"/>
      <c r="R79" s="13">
        <v>5516118</v>
      </c>
      <c r="S79" s="10">
        <f>+R79/R$76*100</f>
        <v>42.186566481577955</v>
      </c>
      <c r="T79" s="12"/>
      <c r="U79" s="13">
        <v>65548394</v>
      </c>
      <c r="V79" s="10">
        <f>+U79/U$76*100</f>
        <v>70.83677660194974</v>
      </c>
    </row>
    <row r="80" spans="1:22" ht="15">
      <c r="A80" s="44"/>
      <c r="B80" s="67" t="s">
        <v>128</v>
      </c>
      <c r="C80" s="112">
        <f>+F80+I80+L80+O80+R80+U80</f>
        <v>7241469</v>
      </c>
      <c r="D80" s="10">
        <f>+C80/C$76*100</f>
        <v>1.861153456328016</v>
      </c>
      <c r="E80" s="6"/>
      <c r="F80" s="13">
        <v>346865</v>
      </c>
      <c r="G80" s="10">
        <f>+F80/F$76*100</f>
        <v>1.7403073936811488</v>
      </c>
      <c r="H80" s="12"/>
      <c r="I80" s="13">
        <v>404872</v>
      </c>
      <c r="J80" s="10">
        <f>+I80/I$76*100</f>
        <v>1.7514678263520826</v>
      </c>
      <c r="K80" s="12"/>
      <c r="L80" s="13">
        <v>4539854</v>
      </c>
      <c r="M80" s="10">
        <f>+L80/L$76*100</f>
        <v>1.9324257918779022</v>
      </c>
      <c r="N80" s="12"/>
      <c r="O80" s="13">
        <v>618572</v>
      </c>
      <c r="P80" s="10">
        <f>+O80/O$76*100</f>
        <v>11.252199471635661</v>
      </c>
      <c r="Q80" s="12"/>
      <c r="R80" s="13">
        <v>384554</v>
      </c>
      <c r="S80" s="10">
        <f>+R80/R$76*100</f>
        <v>2.9410199141419255</v>
      </c>
      <c r="T80" s="12"/>
      <c r="U80" s="13">
        <v>946752</v>
      </c>
      <c r="V80" s="10">
        <f>+U80/U$76*100</f>
        <v>1.0231350583730414</v>
      </c>
    </row>
    <row r="81" spans="1:22" ht="15">
      <c r="A81" s="44"/>
      <c r="B81" s="39"/>
      <c r="C81" s="111"/>
      <c r="D81" s="30"/>
      <c r="E81" s="40"/>
      <c r="F81" s="42"/>
      <c r="G81" s="30"/>
      <c r="H81" s="43"/>
      <c r="I81" s="42"/>
      <c r="J81" s="30"/>
      <c r="K81" s="43"/>
      <c r="L81" s="42"/>
      <c r="M81" s="30"/>
      <c r="N81" s="43"/>
      <c r="O81" s="42"/>
      <c r="P81" s="30"/>
      <c r="Q81" s="43"/>
      <c r="R81" s="42"/>
      <c r="S81" s="30"/>
      <c r="T81" s="43"/>
      <c r="U81" s="42"/>
      <c r="V81" s="30"/>
    </row>
    <row r="82" spans="1:22" ht="21.75" customHeight="1">
      <c r="A82" s="44" t="s">
        <v>118</v>
      </c>
      <c r="B82" s="66" t="s">
        <v>3</v>
      </c>
      <c r="C82" s="116">
        <f>SUM(C84:C85)</f>
        <v>277299032</v>
      </c>
      <c r="D82" s="51">
        <f>SUM(D84:D85)</f>
        <v>100</v>
      </c>
      <c r="E82" s="52"/>
      <c r="F82" s="50">
        <v>216308089</v>
      </c>
      <c r="G82" s="51">
        <f>SUM(G84:G85)</f>
        <v>100</v>
      </c>
      <c r="H82" s="54"/>
      <c r="I82" s="50">
        <v>8990239</v>
      </c>
      <c r="J82" s="51">
        <f>SUM(J84:J85)</f>
        <v>100</v>
      </c>
      <c r="K82" s="54"/>
      <c r="L82" s="50">
        <v>11768179</v>
      </c>
      <c r="M82" s="51">
        <f>SUM(M84:M85)</f>
        <v>99.99999999999999</v>
      </c>
      <c r="N82" s="54"/>
      <c r="O82" s="50">
        <v>6221826</v>
      </c>
      <c r="P82" s="51">
        <f>SUM(P84:P85)</f>
        <v>100</v>
      </c>
      <c r="Q82" s="54"/>
      <c r="R82" s="50">
        <v>24002377</v>
      </c>
      <c r="S82" s="51">
        <f>SUM(S84:S85)</f>
        <v>100.00000000000001</v>
      </c>
      <c r="T82" s="54"/>
      <c r="U82" s="50">
        <v>10008322</v>
      </c>
      <c r="V82" s="51">
        <f>SUM(V84:V85)</f>
        <v>100</v>
      </c>
    </row>
    <row r="83" spans="1:22" ht="15">
      <c r="A83" s="44"/>
      <c r="B83" s="39"/>
      <c r="C83" s="111"/>
      <c r="D83" s="30"/>
      <c r="E83" s="40"/>
      <c r="F83" s="42"/>
      <c r="G83" s="30"/>
      <c r="H83" s="43"/>
      <c r="I83" s="42"/>
      <c r="J83" s="30"/>
      <c r="K83" s="43"/>
      <c r="L83" s="42"/>
      <c r="M83" s="30"/>
      <c r="N83" s="43"/>
      <c r="O83" s="42"/>
      <c r="P83" s="30"/>
      <c r="Q83" s="43"/>
      <c r="R83" s="42"/>
      <c r="S83" s="30"/>
      <c r="T83" s="43"/>
      <c r="U83" s="42"/>
      <c r="V83" s="30"/>
    </row>
    <row r="84" spans="1:22" ht="18.75" customHeight="1">
      <c r="A84" s="44"/>
      <c r="B84" s="67" t="s">
        <v>122</v>
      </c>
      <c r="C84" s="112">
        <f>+F84+I84+L84+O84+R84+U84</f>
        <v>277197977</v>
      </c>
      <c r="D84" s="10">
        <f>+C84/C$82*100</f>
        <v>99.96355739171855</v>
      </c>
      <c r="E84" s="6"/>
      <c r="F84" s="13">
        <v>216308089</v>
      </c>
      <c r="G84" s="10">
        <f>+F84/F$82*100</f>
        <v>100</v>
      </c>
      <c r="H84" s="12"/>
      <c r="I84" s="13">
        <v>8990239</v>
      </c>
      <c r="J84" s="10">
        <f>+I84/I$82*100</f>
        <v>100</v>
      </c>
      <c r="K84" s="12"/>
      <c r="L84" s="13">
        <v>11764001</v>
      </c>
      <c r="M84" s="10">
        <f>+L84/L$82*100</f>
        <v>99.96449748087618</v>
      </c>
      <c r="N84" s="12"/>
      <c r="O84" s="13">
        <v>6219457</v>
      </c>
      <c r="P84" s="10">
        <f>+O84/O$82*100</f>
        <v>99.961924361112</v>
      </c>
      <c r="Q84" s="12"/>
      <c r="R84" s="13">
        <v>23963081</v>
      </c>
      <c r="S84" s="10">
        <f>+R84/R$82*100</f>
        <v>99.83628288148296</v>
      </c>
      <c r="T84" s="12"/>
      <c r="U84" s="13">
        <v>9953110</v>
      </c>
      <c r="V84" s="10">
        <f>+U84/U$82*100</f>
        <v>99.44833909220746</v>
      </c>
    </row>
    <row r="85" spans="1:22" ht="18.75" customHeight="1">
      <c r="A85" s="44"/>
      <c r="B85" s="70" t="s">
        <v>133</v>
      </c>
      <c r="C85" s="111">
        <f>+F85+I85+L85+O85+R85+U85</f>
        <v>101055</v>
      </c>
      <c r="D85" s="30">
        <f>+C85/C$82*100</f>
        <v>0.036442608281445424</v>
      </c>
      <c r="E85" s="40"/>
      <c r="F85" s="41">
        <v>0</v>
      </c>
      <c r="G85" s="30">
        <f>+F85/F$82*100</f>
        <v>0</v>
      </c>
      <c r="H85" s="43"/>
      <c r="I85" s="41">
        <v>0</v>
      </c>
      <c r="J85" s="30">
        <f>+I85/I$82*100</f>
        <v>0</v>
      </c>
      <c r="K85" s="43"/>
      <c r="L85" s="41">
        <v>4178</v>
      </c>
      <c r="M85" s="30">
        <f>+L85/L$82*100</f>
        <v>0.03550251912381686</v>
      </c>
      <c r="N85" s="43"/>
      <c r="O85" s="41">
        <v>2369</v>
      </c>
      <c r="P85" s="30">
        <f>+O85/O$82*100</f>
        <v>0.0380756388880049</v>
      </c>
      <c r="Q85" s="43"/>
      <c r="R85" s="41">
        <v>39296</v>
      </c>
      <c r="S85" s="30">
        <f>+R85/R$82*100</f>
        <v>0.16371711851705353</v>
      </c>
      <c r="T85" s="43"/>
      <c r="U85" s="41">
        <v>55212</v>
      </c>
      <c r="V85" s="30">
        <f>+U85/U$82*100</f>
        <v>0.5516609077925351</v>
      </c>
    </row>
    <row r="86" spans="1:22" ht="20.25" customHeight="1">
      <c r="A86" s="44"/>
      <c r="B86" s="67"/>
      <c r="C86" s="112"/>
      <c r="D86" s="10"/>
      <c r="E86" s="6"/>
      <c r="F86" s="13"/>
      <c r="G86" s="10"/>
      <c r="H86" s="12"/>
      <c r="I86" s="13"/>
      <c r="J86" s="10"/>
      <c r="K86" s="12"/>
      <c r="L86" s="13"/>
      <c r="M86" s="10"/>
      <c r="N86" s="12"/>
      <c r="O86" s="13"/>
      <c r="P86" s="10"/>
      <c r="Q86" s="12"/>
      <c r="R86" s="13"/>
      <c r="S86" s="10"/>
      <c r="T86" s="12"/>
      <c r="U86" s="13"/>
      <c r="V86" s="10"/>
    </row>
    <row r="87" spans="1:22" ht="28.5" customHeight="1">
      <c r="A87" s="44" t="s">
        <v>119</v>
      </c>
      <c r="B87" s="76" t="s">
        <v>124</v>
      </c>
      <c r="C87" s="113">
        <f>SUM(C89:C92)</f>
        <v>187109157</v>
      </c>
      <c r="D87" s="57">
        <f>SUM(D89:D92)</f>
        <v>99.99999999999999</v>
      </c>
      <c r="E87" s="58"/>
      <c r="F87" s="56">
        <v>76016351</v>
      </c>
      <c r="G87" s="57">
        <f>SUM(G89:G92)</f>
        <v>100</v>
      </c>
      <c r="H87" s="60"/>
      <c r="I87" s="56">
        <v>10901046</v>
      </c>
      <c r="J87" s="57">
        <f>SUM(J89:J92)</f>
        <v>99.99999999999999</v>
      </c>
      <c r="K87" s="60"/>
      <c r="L87" s="56">
        <v>68477597</v>
      </c>
      <c r="M87" s="57">
        <f>SUM(M89:M92)</f>
        <v>100</v>
      </c>
      <c r="N87" s="60"/>
      <c r="O87" s="56">
        <v>4842123</v>
      </c>
      <c r="P87" s="57">
        <f>SUM(P89:P92)</f>
        <v>99.99999999999999</v>
      </c>
      <c r="Q87" s="60"/>
      <c r="R87" s="56">
        <v>8920341</v>
      </c>
      <c r="S87" s="57">
        <f>SUM(S89:S92)</f>
        <v>100</v>
      </c>
      <c r="T87" s="60"/>
      <c r="U87" s="56">
        <v>17951699</v>
      </c>
      <c r="V87" s="57">
        <f>SUM(V89:V92)</f>
        <v>100</v>
      </c>
    </row>
    <row r="88" spans="1:22" ht="5.25" customHeight="1">
      <c r="A88" s="44"/>
      <c r="B88" s="67"/>
      <c r="C88" s="112"/>
      <c r="D88" s="10"/>
      <c r="E88" s="6"/>
      <c r="F88" s="13"/>
      <c r="G88" s="10"/>
      <c r="H88" s="12"/>
      <c r="I88" s="13"/>
      <c r="J88" s="10"/>
      <c r="K88" s="12"/>
      <c r="L88" s="13"/>
      <c r="M88" s="10"/>
      <c r="N88" s="12"/>
      <c r="O88" s="13"/>
      <c r="P88" s="10"/>
      <c r="Q88" s="12"/>
      <c r="R88" s="13"/>
      <c r="S88" s="10"/>
      <c r="T88" s="12"/>
      <c r="U88" s="13"/>
      <c r="V88" s="10"/>
    </row>
    <row r="89" spans="1:22" ht="10.5" customHeight="1">
      <c r="A89" s="44"/>
      <c r="B89" s="39" t="s">
        <v>120</v>
      </c>
      <c r="C89" s="111">
        <f>+F89+I89+L89+O89+R89+U89</f>
        <v>76085985</v>
      </c>
      <c r="D89" s="30">
        <f>+C89/C$87*100</f>
        <v>40.663955853320424</v>
      </c>
      <c r="E89" s="40"/>
      <c r="F89" s="41">
        <v>41227777</v>
      </c>
      <c r="G89" s="30">
        <f>+F89/F$87*100</f>
        <v>54.23540653773291</v>
      </c>
      <c r="H89" s="43"/>
      <c r="I89" s="41">
        <v>5289683</v>
      </c>
      <c r="J89" s="30">
        <f>+I89/I$87*100</f>
        <v>48.524545259234756</v>
      </c>
      <c r="K89" s="43"/>
      <c r="L89" s="41">
        <v>13380090</v>
      </c>
      <c r="M89" s="30">
        <f>+L89/L$87*100</f>
        <v>19.539368474042686</v>
      </c>
      <c r="N89" s="43"/>
      <c r="O89" s="41">
        <v>2693733</v>
      </c>
      <c r="P89" s="30">
        <f>+O89/O$87*100</f>
        <v>55.63123861165856</v>
      </c>
      <c r="Q89" s="43"/>
      <c r="R89" s="41">
        <v>3454515</v>
      </c>
      <c r="S89" s="30">
        <f>+R89/R$87*100</f>
        <v>38.726266181976676</v>
      </c>
      <c r="T89" s="43"/>
      <c r="U89" s="41">
        <v>10040187</v>
      </c>
      <c r="V89" s="30">
        <f>+U89/U$87*100</f>
        <v>55.92889564380508</v>
      </c>
    </row>
    <row r="90" spans="1:22" ht="15">
      <c r="A90" s="44"/>
      <c r="B90" s="67" t="s">
        <v>121</v>
      </c>
      <c r="C90" s="112">
        <f>+F90+I90+L90+O90+R90+U90</f>
        <v>19223555</v>
      </c>
      <c r="D90" s="10">
        <f>+C90/C$87*100</f>
        <v>10.273978734242279</v>
      </c>
      <c r="E90" s="6"/>
      <c r="F90" s="13">
        <v>8820256</v>
      </c>
      <c r="G90" s="10">
        <f>+F90/F$87*100</f>
        <v>11.603103653317955</v>
      </c>
      <c r="H90" s="12"/>
      <c r="I90" s="13">
        <v>2432087</v>
      </c>
      <c r="J90" s="10">
        <f>+I90/I$87*100</f>
        <v>22.31058377333698</v>
      </c>
      <c r="K90" s="12"/>
      <c r="L90" s="13">
        <v>3037958</v>
      </c>
      <c r="M90" s="10">
        <f>+L90/L$87*100</f>
        <v>4.436426120501863</v>
      </c>
      <c r="N90" s="12"/>
      <c r="O90" s="13">
        <v>440858</v>
      </c>
      <c r="P90" s="10">
        <f>+O90/O$87*100</f>
        <v>9.104642736254325</v>
      </c>
      <c r="Q90" s="12"/>
      <c r="R90" s="13">
        <v>721927</v>
      </c>
      <c r="S90" s="10">
        <f>+R90/R$87*100</f>
        <v>8.093042631442005</v>
      </c>
      <c r="T90" s="12"/>
      <c r="U90" s="13">
        <v>3770469</v>
      </c>
      <c r="V90" s="10">
        <f>+U90/U$87*100</f>
        <v>21.003410317875762</v>
      </c>
    </row>
    <row r="91" spans="1:22" ht="15">
      <c r="A91" s="44"/>
      <c r="B91" s="39" t="s">
        <v>122</v>
      </c>
      <c r="C91" s="111">
        <f>+F91+I91+L91+O91+R91+U91</f>
        <v>88871777</v>
      </c>
      <c r="D91" s="30">
        <f>+C91/C$87*100</f>
        <v>47.497288975547036</v>
      </c>
      <c r="E91" s="40"/>
      <c r="F91" s="41">
        <v>25589054</v>
      </c>
      <c r="G91" s="30">
        <f>+F91/F$87*100</f>
        <v>33.66256557092566</v>
      </c>
      <c r="H91" s="43"/>
      <c r="I91" s="41">
        <v>2268162</v>
      </c>
      <c r="J91" s="30">
        <f>+I91/I$87*100</f>
        <v>20.80682899604313</v>
      </c>
      <c r="K91" s="43"/>
      <c r="L91" s="41">
        <v>50774699</v>
      </c>
      <c r="M91" s="30">
        <f>+L91/L$87*100</f>
        <v>74.147898326514</v>
      </c>
      <c r="N91" s="43"/>
      <c r="O91" s="41">
        <v>1536062</v>
      </c>
      <c r="P91" s="30">
        <f>+O91/O$87*100</f>
        <v>31.72290336284312</v>
      </c>
      <c r="Q91" s="43"/>
      <c r="R91" s="41">
        <v>4617719</v>
      </c>
      <c r="S91" s="30">
        <f>+R91/R$87*100</f>
        <v>51.76617127080681</v>
      </c>
      <c r="T91" s="43"/>
      <c r="U91" s="41">
        <v>4086081</v>
      </c>
      <c r="V91" s="30">
        <f>+U91/U$87*100</f>
        <v>22.76152803141363</v>
      </c>
    </row>
    <row r="92" spans="1:22" ht="15">
      <c r="A92" s="44"/>
      <c r="B92" s="67" t="s">
        <v>134</v>
      </c>
      <c r="C92" s="112">
        <f>+F92+I92+L92+O92+R92+U92</f>
        <v>2927840</v>
      </c>
      <c r="D92" s="10">
        <f>+C92/C$87*100</f>
        <v>1.5647764368902588</v>
      </c>
      <c r="E92" s="6"/>
      <c r="F92" s="13">
        <v>379264</v>
      </c>
      <c r="G92" s="10">
        <f>+F92/F$87*100</f>
        <v>0.4989242380234747</v>
      </c>
      <c r="H92" s="12"/>
      <c r="I92" s="13">
        <v>911114</v>
      </c>
      <c r="J92" s="10">
        <f>+I92/I$87*100</f>
        <v>8.35804197138513</v>
      </c>
      <c r="K92" s="12"/>
      <c r="L92" s="13">
        <v>1284850</v>
      </c>
      <c r="M92" s="10">
        <f>+L92/L$87*100</f>
        <v>1.876307078941453</v>
      </c>
      <c r="N92" s="12"/>
      <c r="O92" s="13">
        <v>171470</v>
      </c>
      <c r="P92" s="10">
        <f>+O92/O$87*100</f>
        <v>3.541215289243995</v>
      </c>
      <c r="Q92" s="12"/>
      <c r="R92" s="13">
        <v>126180</v>
      </c>
      <c r="S92" s="10">
        <f>+R92/R$87*100</f>
        <v>1.4145199157745203</v>
      </c>
      <c r="T92" s="12"/>
      <c r="U92" s="13">
        <v>54962</v>
      </c>
      <c r="V92" s="10">
        <f>+U92/U$87*100</f>
        <v>0.3061660069055302</v>
      </c>
    </row>
    <row r="93" spans="1:22" ht="9" customHeight="1">
      <c r="A93" s="44"/>
      <c r="B93" s="39"/>
      <c r="C93" s="111"/>
      <c r="D93" s="30"/>
      <c r="E93" s="40"/>
      <c r="F93" s="41"/>
      <c r="G93" s="30"/>
      <c r="H93" s="43"/>
      <c r="I93" s="41"/>
      <c r="J93" s="30"/>
      <c r="K93" s="43"/>
      <c r="L93" s="41"/>
      <c r="M93" s="30"/>
      <c r="N93" s="43"/>
      <c r="O93" s="41"/>
      <c r="P93" s="30"/>
      <c r="Q93" s="43"/>
      <c r="R93" s="41"/>
      <c r="S93" s="30"/>
      <c r="T93" s="43"/>
      <c r="U93" s="41"/>
      <c r="V93" s="30"/>
    </row>
    <row r="94" spans="1:22" s="8" customFormat="1" ht="25.5">
      <c r="A94" s="44" t="s">
        <v>150</v>
      </c>
      <c r="B94" s="76" t="s">
        <v>11</v>
      </c>
      <c r="C94" s="116">
        <f>SUM(C96:C98)</f>
        <v>152188208</v>
      </c>
      <c r="D94" s="51">
        <f>SUM(D96:D98)</f>
        <v>100</v>
      </c>
      <c r="E94" s="52"/>
      <c r="F94" s="50">
        <v>136213618</v>
      </c>
      <c r="G94" s="51">
        <f>SUM(G96:G98)</f>
        <v>100</v>
      </c>
      <c r="H94" s="54"/>
      <c r="I94" s="50">
        <v>829864</v>
      </c>
      <c r="J94" s="51">
        <f>SUM(J96:J98)</f>
        <v>100</v>
      </c>
      <c r="K94" s="54"/>
      <c r="L94" s="50">
        <v>7506276</v>
      </c>
      <c r="M94" s="51">
        <f>SUM(M96:M98)</f>
        <v>100</v>
      </c>
      <c r="N94" s="54"/>
      <c r="O94" s="50">
        <v>1291783</v>
      </c>
      <c r="P94" s="51">
        <f>SUM(P96:P98)</f>
        <v>100</v>
      </c>
      <c r="Q94" s="54"/>
      <c r="R94" s="50">
        <v>5399554</v>
      </c>
      <c r="S94" s="51">
        <f>SUM(S96:S98)</f>
        <v>100</v>
      </c>
      <c r="T94" s="54"/>
      <c r="U94" s="50">
        <v>947113</v>
      </c>
      <c r="V94" s="51">
        <f>SUM(V96:V98)</f>
        <v>100</v>
      </c>
    </row>
    <row r="95" spans="1:22" ht="8.25" customHeight="1">
      <c r="A95" s="44"/>
      <c r="B95" s="39"/>
      <c r="C95" s="111"/>
      <c r="D95" s="30"/>
      <c r="E95" s="40"/>
      <c r="F95" s="41"/>
      <c r="G95" s="30"/>
      <c r="H95" s="43"/>
      <c r="I95" s="41"/>
      <c r="J95" s="30"/>
      <c r="K95" s="43"/>
      <c r="L95" s="41"/>
      <c r="M95" s="30"/>
      <c r="N95" s="43"/>
      <c r="O95" s="41"/>
      <c r="P95" s="30"/>
      <c r="Q95" s="43"/>
      <c r="R95" s="41"/>
      <c r="S95" s="30"/>
      <c r="T95" s="43"/>
      <c r="U95" s="41"/>
      <c r="V95" s="30"/>
    </row>
    <row r="96" spans="1:22" ht="15">
      <c r="A96" s="44"/>
      <c r="B96" s="67" t="s">
        <v>120</v>
      </c>
      <c r="C96" s="112">
        <f>+F96+I96+L96+O96+R96+U96</f>
        <v>145180450</v>
      </c>
      <c r="D96" s="10">
        <f>+C96/C$94*100</f>
        <v>95.39533444010327</v>
      </c>
      <c r="E96" s="6"/>
      <c r="F96" s="13">
        <v>135536928</v>
      </c>
      <c r="G96" s="10">
        <f>+F96/F$94*100</f>
        <v>99.50321413531502</v>
      </c>
      <c r="H96" s="12"/>
      <c r="I96" s="13">
        <v>829864</v>
      </c>
      <c r="J96" s="10">
        <f>+I96/I$94*100</f>
        <v>100</v>
      </c>
      <c r="K96" s="12"/>
      <c r="L96" s="13">
        <v>4000715</v>
      </c>
      <c r="M96" s="10">
        <f>+L96/L$94*100</f>
        <v>53.29826667711126</v>
      </c>
      <c r="N96" s="12"/>
      <c r="O96" s="13">
        <v>576207</v>
      </c>
      <c r="P96" s="10">
        <f>+O96/O$94*100</f>
        <v>44.605556815657124</v>
      </c>
      <c r="Q96" s="12"/>
      <c r="R96" s="13">
        <v>3519650</v>
      </c>
      <c r="S96" s="10">
        <f>+R96/R$94*100</f>
        <v>65.18408742648005</v>
      </c>
      <c r="T96" s="12"/>
      <c r="U96" s="13">
        <v>717086</v>
      </c>
      <c r="V96" s="10">
        <f>+U96/U$94*100</f>
        <v>75.71282412975009</v>
      </c>
    </row>
    <row r="97" spans="1:22" ht="15">
      <c r="A97" s="44"/>
      <c r="B97" s="39" t="s">
        <v>121</v>
      </c>
      <c r="C97" s="111">
        <f>+F97+I97+L97+O97+R97+U97</f>
        <v>4710506</v>
      </c>
      <c r="D97" s="30">
        <f>+C97/C$94*100</f>
        <v>3.0951846150918607</v>
      </c>
      <c r="E97" s="40"/>
      <c r="F97" s="41">
        <v>60678</v>
      </c>
      <c r="G97" s="30">
        <f>+F97/F$94*100</f>
        <v>0.044546206826398226</v>
      </c>
      <c r="H97" s="43"/>
      <c r="I97" s="41">
        <v>0</v>
      </c>
      <c r="J97" s="30">
        <f>+I97/I$94*100</f>
        <v>0</v>
      </c>
      <c r="K97" s="43"/>
      <c r="L97" s="41">
        <v>3008226</v>
      </c>
      <c r="M97" s="30">
        <f>+L97/L$94*100</f>
        <v>40.07614428246443</v>
      </c>
      <c r="N97" s="43"/>
      <c r="O97" s="41">
        <v>356779</v>
      </c>
      <c r="P97" s="30">
        <f>+O97/O$94*100</f>
        <v>27.619112497996955</v>
      </c>
      <c r="Q97" s="43"/>
      <c r="R97" s="41">
        <v>1054796</v>
      </c>
      <c r="S97" s="30">
        <f>+R97/R$94*100</f>
        <v>19.53487269504111</v>
      </c>
      <c r="T97" s="43"/>
      <c r="U97" s="41">
        <v>230027</v>
      </c>
      <c r="V97" s="30">
        <f>+U97/U$94*100</f>
        <v>24.287175870249907</v>
      </c>
    </row>
    <row r="98" spans="1:22" ht="15">
      <c r="A98" s="44"/>
      <c r="B98" s="70" t="s">
        <v>128</v>
      </c>
      <c r="C98" s="111">
        <f>+F98+I98+L98+O98+R98+U98</f>
        <v>2297252</v>
      </c>
      <c r="D98" s="30">
        <f>+C98/C$94*100</f>
        <v>1.5094809448048694</v>
      </c>
      <c r="E98" s="40"/>
      <c r="F98" s="41">
        <v>616012</v>
      </c>
      <c r="G98" s="30">
        <f>+F98/F$94*100</f>
        <v>0.452239657858585</v>
      </c>
      <c r="H98" s="43"/>
      <c r="I98" s="41">
        <v>0</v>
      </c>
      <c r="J98" s="30">
        <f>+I98/I$94*100</f>
        <v>0</v>
      </c>
      <c r="K98" s="43"/>
      <c r="L98" s="41">
        <v>497335</v>
      </c>
      <c r="M98" s="30">
        <f>+L98/L$94*100</f>
        <v>6.625589040424307</v>
      </c>
      <c r="N98" s="43"/>
      <c r="O98" s="41">
        <v>358797</v>
      </c>
      <c r="P98" s="30">
        <f>+O98/O$94*100</f>
        <v>27.775330686345928</v>
      </c>
      <c r="Q98" s="43"/>
      <c r="R98" s="41">
        <v>825108</v>
      </c>
      <c r="S98" s="30">
        <f>+R98/R$94*100</f>
        <v>15.281039878478852</v>
      </c>
      <c r="T98" s="43"/>
      <c r="U98" s="41">
        <v>0</v>
      </c>
      <c r="V98" s="30">
        <f>+U98/U$94*100</f>
        <v>0</v>
      </c>
    </row>
    <row r="99" spans="1:22" ht="9.75" customHeight="1">
      <c r="A99" s="117"/>
      <c r="B99" s="13"/>
      <c r="C99" s="13"/>
      <c r="D99" s="10"/>
      <c r="E99" s="6"/>
      <c r="F99" s="13"/>
      <c r="G99" s="10"/>
      <c r="H99" s="12"/>
      <c r="I99" s="13"/>
      <c r="J99" s="10"/>
      <c r="K99" s="12"/>
      <c r="L99" s="13"/>
      <c r="M99" s="10"/>
      <c r="N99" s="12"/>
      <c r="O99" s="13"/>
      <c r="P99" s="10"/>
      <c r="Q99" s="12"/>
      <c r="R99" s="13"/>
      <c r="S99" s="10"/>
      <c r="T99" s="12"/>
      <c r="U99" s="13"/>
      <c r="V99" s="10"/>
    </row>
    <row r="100" spans="1:22" s="8" customFormat="1" ht="15">
      <c r="A100" s="44" t="s">
        <v>151</v>
      </c>
      <c r="B100" s="66" t="s">
        <v>14</v>
      </c>
      <c r="C100" s="116">
        <f>SUM(C102:C104)</f>
        <v>42641166</v>
      </c>
      <c r="D100" s="51">
        <f>SUM(D102:D104)</f>
        <v>100</v>
      </c>
      <c r="E100" s="52"/>
      <c r="F100" s="50">
        <v>25632288</v>
      </c>
      <c r="G100" s="51">
        <f>SUM(G102:G104)</f>
        <v>100</v>
      </c>
      <c r="H100" s="54"/>
      <c r="I100" s="50">
        <v>10069798</v>
      </c>
      <c r="J100" s="51">
        <f>SUM(J102:J104)</f>
        <v>100</v>
      </c>
      <c r="K100" s="54"/>
      <c r="L100" s="50">
        <v>3122118</v>
      </c>
      <c r="M100" s="51">
        <f>SUM(M102:M104)</f>
        <v>100</v>
      </c>
      <c r="N100" s="54"/>
      <c r="O100" s="50">
        <v>1420735</v>
      </c>
      <c r="P100" s="51">
        <f>SUM(P102:P104)</f>
        <v>100</v>
      </c>
      <c r="Q100" s="54"/>
      <c r="R100" s="50">
        <v>1164079</v>
      </c>
      <c r="S100" s="51">
        <f>SUM(S102:S104)</f>
        <v>100</v>
      </c>
      <c r="T100" s="54"/>
      <c r="U100" s="50">
        <v>1232148</v>
      </c>
      <c r="V100" s="51">
        <f>SUM(V102:V104)</f>
        <v>100</v>
      </c>
    </row>
    <row r="101" spans="1:22" ht="8.25" customHeight="1">
      <c r="A101" s="44"/>
      <c r="B101" s="39"/>
      <c r="C101" s="111"/>
      <c r="D101" s="30"/>
      <c r="E101" s="40"/>
      <c r="F101" s="41"/>
      <c r="G101" s="30"/>
      <c r="H101" s="43"/>
      <c r="I101" s="41"/>
      <c r="J101" s="30"/>
      <c r="K101" s="43"/>
      <c r="L101" s="41"/>
      <c r="M101" s="30"/>
      <c r="N101" s="43"/>
      <c r="O101" s="41"/>
      <c r="P101" s="30"/>
      <c r="Q101" s="43"/>
      <c r="R101" s="41"/>
      <c r="S101" s="30"/>
      <c r="T101" s="43"/>
      <c r="U101" s="41"/>
      <c r="V101" s="30"/>
    </row>
    <row r="102" spans="1:22" ht="15">
      <c r="A102" s="44"/>
      <c r="B102" s="67" t="s">
        <v>120</v>
      </c>
      <c r="C102" s="112">
        <f>+F102+I102+L102+O102+R102+U102</f>
        <v>15452356</v>
      </c>
      <c r="D102" s="10">
        <f>+C102/C$100*100</f>
        <v>36.23811787885913</v>
      </c>
      <c r="E102" s="6"/>
      <c r="F102" s="13">
        <v>5088679</v>
      </c>
      <c r="G102" s="10">
        <f>+F102/F$100*100</f>
        <v>19.85261323530697</v>
      </c>
      <c r="H102" s="12"/>
      <c r="I102" s="13">
        <v>5804441</v>
      </c>
      <c r="J102" s="10">
        <f>+I102/I$100*100</f>
        <v>57.642079811332856</v>
      </c>
      <c r="K102" s="12"/>
      <c r="L102" s="13">
        <v>2215737</v>
      </c>
      <c r="M102" s="10">
        <f>+L102/L$100*100</f>
        <v>70.96903448236101</v>
      </c>
      <c r="N102" s="12"/>
      <c r="O102" s="13">
        <v>1060657</v>
      </c>
      <c r="P102" s="10">
        <f>+O102/O$100*100</f>
        <v>74.6555128155497</v>
      </c>
      <c r="Q102" s="12"/>
      <c r="R102" s="13">
        <v>750045</v>
      </c>
      <c r="S102" s="10">
        <f>+R102/R$100*100</f>
        <v>64.4324826751449</v>
      </c>
      <c r="T102" s="12"/>
      <c r="U102" s="13">
        <v>532797</v>
      </c>
      <c r="V102" s="10">
        <f>+U102/U$100*100</f>
        <v>43.24131516668452</v>
      </c>
    </row>
    <row r="103" spans="1:22" ht="15">
      <c r="A103" s="44"/>
      <c r="B103" s="39" t="s">
        <v>121</v>
      </c>
      <c r="C103" s="111">
        <f>+F103+I103+L103+O103+R103+U103</f>
        <v>8807129</v>
      </c>
      <c r="D103" s="30">
        <f>+C103/C$100*100</f>
        <v>20.654052940297177</v>
      </c>
      <c r="E103" s="40"/>
      <c r="F103" s="41">
        <v>5116307</v>
      </c>
      <c r="G103" s="30">
        <f>+F103/F$100*100</f>
        <v>19.96039916530276</v>
      </c>
      <c r="H103" s="43"/>
      <c r="I103" s="41">
        <v>1781961</v>
      </c>
      <c r="J103" s="30">
        <f>+I103/I$100*100</f>
        <v>17.696094797532187</v>
      </c>
      <c r="K103" s="43"/>
      <c r="L103" s="41">
        <v>891756</v>
      </c>
      <c r="M103" s="30">
        <f>+L103/L$100*100</f>
        <v>28.562533510905098</v>
      </c>
      <c r="N103" s="43"/>
      <c r="O103" s="41">
        <v>262715</v>
      </c>
      <c r="P103" s="30">
        <f>+O103/O$100*100</f>
        <v>18.491485041193467</v>
      </c>
      <c r="Q103" s="43"/>
      <c r="R103" s="41">
        <v>294575</v>
      </c>
      <c r="S103" s="30">
        <f>+R103/R$100*100</f>
        <v>25.30541312058718</v>
      </c>
      <c r="T103" s="43"/>
      <c r="U103" s="41">
        <v>459815</v>
      </c>
      <c r="V103" s="30">
        <f>+U103/U$100*100</f>
        <v>37.31816307781208</v>
      </c>
    </row>
    <row r="104" spans="1:22" ht="15">
      <c r="A104" s="44"/>
      <c r="B104" s="70" t="s">
        <v>128</v>
      </c>
      <c r="C104" s="111">
        <f>+F104+I104+L104+O104+R104+U104</f>
        <v>18381681</v>
      </c>
      <c r="D104" s="30">
        <f>+C104/C$100*100</f>
        <v>43.107829180843694</v>
      </c>
      <c r="E104" s="40"/>
      <c r="F104" s="41">
        <v>15427302</v>
      </c>
      <c r="G104" s="30">
        <f>+F104/F$100*100</f>
        <v>60.18698759939027</v>
      </c>
      <c r="H104" s="43"/>
      <c r="I104" s="41">
        <v>2483396</v>
      </c>
      <c r="J104" s="30">
        <f>+I104/I$100*100</f>
        <v>24.661825391134958</v>
      </c>
      <c r="K104" s="43"/>
      <c r="L104" s="41">
        <v>14625</v>
      </c>
      <c r="M104" s="30">
        <f>+L104/L$100*100</f>
        <v>0.46843200673389024</v>
      </c>
      <c r="N104" s="43"/>
      <c r="O104" s="41">
        <v>97363</v>
      </c>
      <c r="P104" s="30">
        <f>+O104/O$100*100</f>
        <v>6.853002143256835</v>
      </c>
      <c r="Q104" s="43"/>
      <c r="R104" s="41">
        <v>119459</v>
      </c>
      <c r="S104" s="30">
        <f>+R104/R$100*100</f>
        <v>10.262104204267922</v>
      </c>
      <c r="T104" s="43"/>
      <c r="U104" s="41">
        <v>239536</v>
      </c>
      <c r="V104" s="30">
        <f>+U104/U$100*100</f>
        <v>19.440521755503397</v>
      </c>
    </row>
    <row r="105" spans="1:22" ht="9.75" customHeight="1">
      <c r="A105" s="77"/>
      <c r="B105" s="46"/>
      <c r="C105" s="46"/>
      <c r="D105" s="47"/>
      <c r="E105" s="48"/>
      <c r="F105" s="46"/>
      <c r="G105" s="47"/>
      <c r="H105" s="49"/>
      <c r="I105" s="46"/>
      <c r="J105" s="47"/>
      <c r="K105" s="49"/>
      <c r="L105" s="46"/>
      <c r="M105" s="47"/>
      <c r="N105" s="49"/>
      <c r="O105" s="46"/>
      <c r="P105" s="47"/>
      <c r="Q105" s="49"/>
      <c r="R105" s="46"/>
      <c r="S105" s="47"/>
      <c r="T105" s="49"/>
      <c r="U105" s="46"/>
      <c r="V105" s="47"/>
    </row>
    <row r="106" spans="2:22" ht="15" customHeight="1">
      <c r="B106" s="351" t="s">
        <v>100</v>
      </c>
      <c r="C106" s="351"/>
      <c r="D106" s="98"/>
      <c r="E106" s="98"/>
      <c r="F106" s="98"/>
      <c r="G106" s="98"/>
      <c r="H106" s="98"/>
      <c r="I106" s="98"/>
      <c r="J106" s="98"/>
      <c r="K106" s="98"/>
      <c r="L106" s="98"/>
      <c r="M106" s="98"/>
      <c r="N106" s="98"/>
      <c r="O106" s="98"/>
      <c r="P106" s="98"/>
      <c r="Q106" s="98"/>
      <c r="R106" s="98"/>
      <c r="S106" s="98"/>
      <c r="T106" s="98"/>
      <c r="U106" s="98"/>
      <c r="V106" s="98"/>
    </row>
    <row r="107" spans="2:22" ht="102" customHeight="1">
      <c r="B107" s="366"/>
      <c r="C107" s="366"/>
      <c r="D107" s="366"/>
      <c r="E107" s="366"/>
      <c r="F107" s="366"/>
      <c r="G107" s="366"/>
      <c r="H107" s="366"/>
      <c r="I107" s="366"/>
      <c r="J107" s="366"/>
      <c r="K107" s="366"/>
      <c r="L107" s="366"/>
      <c r="M107" s="366"/>
      <c r="N107" s="366"/>
      <c r="O107" s="366"/>
      <c r="P107" s="366"/>
      <c r="Q107" s="366"/>
      <c r="R107" s="366"/>
      <c r="S107" s="366"/>
      <c r="T107" s="366"/>
      <c r="U107" s="366"/>
      <c r="V107" s="366"/>
    </row>
    <row r="108" spans="2:22" ht="25.5" customHeight="1">
      <c r="B108" s="366"/>
      <c r="C108" s="366"/>
      <c r="D108" s="366"/>
      <c r="E108" s="366"/>
      <c r="F108" s="366"/>
      <c r="G108" s="366"/>
      <c r="H108" s="366"/>
      <c r="I108" s="366"/>
      <c r="J108" s="366"/>
      <c r="K108" s="366"/>
      <c r="L108" s="366"/>
      <c r="M108" s="366"/>
      <c r="N108" s="366"/>
      <c r="O108" s="366"/>
      <c r="P108" s="366"/>
      <c r="Q108" s="366"/>
      <c r="R108" s="366"/>
      <c r="S108" s="366"/>
      <c r="T108" s="366"/>
      <c r="U108" s="366"/>
      <c r="V108" s="366"/>
    </row>
    <row r="109" spans="2:22" ht="33.75" customHeight="1">
      <c r="B109" s="366"/>
      <c r="C109" s="366"/>
      <c r="D109" s="366"/>
      <c r="E109" s="366"/>
      <c r="F109" s="366"/>
      <c r="G109" s="366"/>
      <c r="H109" s="366"/>
      <c r="I109" s="366"/>
      <c r="J109" s="366"/>
      <c r="K109" s="366"/>
      <c r="L109" s="366"/>
      <c r="M109" s="366"/>
      <c r="N109" s="366"/>
      <c r="O109" s="366"/>
      <c r="P109" s="366"/>
      <c r="Q109" s="366"/>
      <c r="R109" s="366"/>
      <c r="S109" s="366"/>
      <c r="T109" s="366"/>
      <c r="U109" s="366"/>
      <c r="V109" s="366"/>
    </row>
    <row r="110" spans="2:22" ht="15" customHeight="1">
      <c r="B110" s="366"/>
      <c r="C110" s="366"/>
      <c r="D110" s="366"/>
      <c r="E110" s="366"/>
      <c r="F110" s="366"/>
      <c r="G110" s="366"/>
      <c r="H110" s="366"/>
      <c r="I110" s="366"/>
      <c r="J110" s="366"/>
      <c r="K110" s="366"/>
      <c r="L110" s="366"/>
      <c r="M110" s="366"/>
      <c r="N110" s="366"/>
      <c r="O110" s="366"/>
      <c r="P110" s="366"/>
      <c r="Q110" s="366"/>
      <c r="R110" s="366"/>
      <c r="S110" s="366"/>
      <c r="T110" s="366"/>
      <c r="U110" s="366"/>
      <c r="V110" s="366"/>
    </row>
    <row r="111" spans="2:22" ht="23.25" customHeight="1">
      <c r="B111" s="366"/>
      <c r="C111" s="366"/>
      <c r="D111" s="366"/>
      <c r="E111" s="366"/>
      <c r="F111" s="366"/>
      <c r="G111" s="366"/>
      <c r="H111" s="366"/>
      <c r="I111" s="366"/>
      <c r="J111" s="366"/>
      <c r="K111" s="366"/>
      <c r="L111" s="366"/>
      <c r="M111" s="366"/>
      <c r="N111" s="366"/>
      <c r="O111" s="366"/>
      <c r="P111" s="366"/>
      <c r="Q111" s="366"/>
      <c r="R111" s="366"/>
      <c r="S111" s="366"/>
      <c r="T111" s="366"/>
      <c r="U111" s="366"/>
      <c r="V111" s="366"/>
    </row>
    <row r="112" spans="2:22" ht="15" customHeight="1">
      <c r="B112" s="366"/>
      <c r="C112" s="366"/>
      <c r="D112" s="366"/>
      <c r="E112" s="366"/>
      <c r="F112" s="366"/>
      <c r="G112" s="366"/>
      <c r="H112" s="366"/>
      <c r="I112" s="366"/>
      <c r="J112" s="366"/>
      <c r="K112" s="366"/>
      <c r="L112" s="366"/>
      <c r="M112" s="366"/>
      <c r="N112" s="366"/>
      <c r="O112" s="366"/>
      <c r="P112" s="366"/>
      <c r="Q112" s="366"/>
      <c r="R112" s="366"/>
      <c r="S112" s="366"/>
      <c r="T112" s="366"/>
      <c r="U112" s="366"/>
      <c r="V112" s="366"/>
    </row>
    <row r="113" spans="2:22" ht="25.5" customHeight="1">
      <c r="B113" s="366"/>
      <c r="C113" s="366"/>
      <c r="D113" s="366"/>
      <c r="E113" s="366"/>
      <c r="F113" s="366"/>
      <c r="G113" s="366"/>
      <c r="H113" s="366"/>
      <c r="I113" s="366"/>
      <c r="J113" s="366"/>
      <c r="K113" s="366"/>
      <c r="L113" s="366"/>
      <c r="M113" s="366"/>
      <c r="N113" s="366"/>
      <c r="O113" s="366"/>
      <c r="P113" s="366"/>
      <c r="Q113" s="366"/>
      <c r="R113" s="366"/>
      <c r="S113" s="366"/>
      <c r="T113" s="366"/>
      <c r="U113" s="366"/>
      <c r="V113" s="366"/>
    </row>
    <row r="114" spans="2:22" ht="25.5" customHeight="1">
      <c r="B114" s="366"/>
      <c r="C114" s="366"/>
      <c r="D114" s="366"/>
      <c r="E114" s="366"/>
      <c r="F114" s="366"/>
      <c r="G114" s="366"/>
      <c r="H114" s="366"/>
      <c r="I114" s="366"/>
      <c r="J114" s="366"/>
      <c r="K114" s="366"/>
      <c r="L114" s="366"/>
      <c r="M114" s="366"/>
      <c r="N114" s="366"/>
      <c r="O114" s="366"/>
      <c r="P114" s="366"/>
      <c r="Q114" s="366"/>
      <c r="R114" s="366"/>
      <c r="S114" s="366"/>
      <c r="T114" s="366"/>
      <c r="U114" s="366"/>
      <c r="V114" s="366"/>
    </row>
    <row r="115" spans="2:22" ht="15">
      <c r="B115" s="344"/>
      <c r="C115" s="344"/>
      <c r="D115" s="344"/>
      <c r="E115" s="344"/>
      <c r="F115" s="344"/>
      <c r="G115" s="344"/>
      <c r="H115" s="344"/>
      <c r="I115" s="344"/>
      <c r="J115" s="344"/>
      <c r="K115" s="344"/>
      <c r="L115" s="344"/>
      <c r="M115" s="344"/>
      <c r="N115" s="344"/>
      <c r="O115" s="344"/>
      <c r="P115" s="344"/>
      <c r="Q115" s="344"/>
      <c r="R115" s="344"/>
      <c r="S115" s="344"/>
      <c r="T115" s="344"/>
      <c r="U115" s="344"/>
      <c r="V115" s="344"/>
    </row>
  </sheetData>
  <sheetProtection/>
  <mergeCells count="24">
    <mergeCell ref="B109:V109"/>
    <mergeCell ref="B106:C106"/>
    <mergeCell ref="B6:V6"/>
    <mergeCell ref="B7:V7"/>
    <mergeCell ref="B8:V8"/>
    <mergeCell ref="B9:V9"/>
    <mergeCell ref="B11:B13"/>
    <mergeCell ref="B107:V107"/>
    <mergeCell ref="B108:V108"/>
    <mergeCell ref="R12:S12"/>
    <mergeCell ref="B115:V115"/>
    <mergeCell ref="B113:V113"/>
    <mergeCell ref="B114:V114"/>
    <mergeCell ref="B110:V110"/>
    <mergeCell ref="B111:V111"/>
    <mergeCell ref="B112:V112"/>
    <mergeCell ref="A11:A13"/>
    <mergeCell ref="C11:V11"/>
    <mergeCell ref="C12:D12"/>
    <mergeCell ref="F12:G12"/>
    <mergeCell ref="I12:J12"/>
    <mergeCell ref="L12:M12"/>
    <mergeCell ref="O12:P12"/>
    <mergeCell ref="U12:V12"/>
  </mergeCells>
  <printOptions horizontalCentered="1"/>
  <pageMargins left="0.17" right="0.17" top="0.45" bottom="0.66" header="0" footer="0"/>
  <pageSetup horizontalDpi="300" verticalDpi="300" orientation="landscape" scale="80" r:id="rId2"/>
  <drawing r:id="rId1"/>
</worksheet>
</file>

<file path=xl/worksheets/sheet13.xml><?xml version="1.0" encoding="utf-8"?>
<worksheet xmlns="http://schemas.openxmlformats.org/spreadsheetml/2006/main" xmlns:r="http://schemas.openxmlformats.org/officeDocument/2006/relationships">
  <dimension ref="A1:V115"/>
  <sheetViews>
    <sheetView showGridLines="0" zoomScale="85" zoomScaleNormal="85" zoomScalePageLayoutView="0" workbookViewId="0" topLeftCell="A2">
      <pane xSplit="2" ySplit="12" topLeftCell="C14" activePane="bottomRight" state="frozen"/>
      <selection pane="topLeft" activeCell="C18" sqref="C18"/>
      <selection pane="topRight" activeCell="C18" sqref="C18"/>
      <selection pane="bottomLeft" activeCell="C18" sqref="C18"/>
      <selection pane="bottomRight" activeCell="R16" sqref="R16:R104"/>
    </sheetView>
  </sheetViews>
  <sheetFormatPr defaultColWidth="11.421875" defaultRowHeight="12.75"/>
  <cols>
    <col min="1" max="1" width="3.140625" style="1" bestFit="1" customWidth="1"/>
    <col min="2" max="2" width="31.7109375" style="1" customWidth="1"/>
    <col min="3" max="3" width="13.8515625" style="1" customWidth="1"/>
    <col min="4" max="4" width="6.421875" style="1" bestFit="1" customWidth="1"/>
    <col min="5" max="5" width="1.7109375" style="1" customWidth="1"/>
    <col min="6" max="6" width="11.28125" style="1" customWidth="1"/>
    <col min="7" max="7" width="6.421875" style="1" bestFit="1" customWidth="1"/>
    <col min="8" max="8" width="2.421875" style="1" customWidth="1"/>
    <col min="9" max="9" width="11.140625" style="1" customWidth="1"/>
    <col min="10" max="10" width="6.421875" style="1" bestFit="1" customWidth="1"/>
    <col min="11" max="11" width="2.8515625" style="1" customWidth="1"/>
    <col min="12" max="12" width="11.28125" style="71" bestFit="1" customWidth="1"/>
    <col min="13" max="13" width="6.421875" style="1" bestFit="1" customWidth="1"/>
    <col min="14" max="14" width="3.28125" style="1" customWidth="1"/>
    <col min="15" max="15" width="12.421875" style="1" customWidth="1"/>
    <col min="16" max="16" width="6.421875" style="1" bestFit="1" customWidth="1"/>
    <col min="17" max="17" width="2.7109375" style="1" customWidth="1"/>
    <col min="18" max="18" width="12.57421875" style="1" customWidth="1"/>
    <col min="19" max="19" width="6.57421875" style="1" customWidth="1"/>
    <col min="20" max="16384" width="11.421875" style="1" customWidth="1"/>
  </cols>
  <sheetData>
    <row r="1" spans="2:12" ht="15">
      <c r="B1" s="2"/>
      <c r="C1" s="2"/>
      <c r="D1" s="2"/>
      <c r="E1" s="2"/>
      <c r="F1" s="2"/>
      <c r="G1" s="2"/>
      <c r="H1" s="2"/>
      <c r="I1" s="2"/>
      <c r="J1" s="2"/>
      <c r="K1" s="2"/>
      <c r="L1" s="93"/>
    </row>
    <row r="2" spans="2:12" ht="15">
      <c r="B2" s="2"/>
      <c r="C2" s="2"/>
      <c r="D2" s="2"/>
      <c r="E2" s="2"/>
      <c r="F2" s="2"/>
      <c r="G2" s="2"/>
      <c r="H2" s="2"/>
      <c r="I2" s="2"/>
      <c r="J2" s="2"/>
      <c r="K2" s="2"/>
      <c r="L2" s="93"/>
    </row>
    <row r="3" spans="2:12" ht="15">
      <c r="B3" s="2"/>
      <c r="C3" s="2"/>
      <c r="D3" s="2"/>
      <c r="E3" s="2"/>
      <c r="F3" s="2"/>
      <c r="G3" s="2"/>
      <c r="H3" s="2"/>
      <c r="I3" s="2"/>
      <c r="J3" s="2"/>
      <c r="K3" s="2"/>
      <c r="L3" s="93"/>
    </row>
    <row r="4" spans="2:12" ht="31.5" customHeight="1">
      <c r="B4" s="2"/>
      <c r="C4" s="2"/>
      <c r="D4" s="2"/>
      <c r="E4" s="2"/>
      <c r="F4" s="2"/>
      <c r="G4" s="2"/>
      <c r="H4" s="2"/>
      <c r="I4" s="2"/>
      <c r="J4" s="2"/>
      <c r="K4" s="2"/>
      <c r="L4" s="93"/>
    </row>
    <row r="5" spans="2:12" ht="15">
      <c r="B5" s="2"/>
      <c r="C5" s="2"/>
      <c r="D5" s="2"/>
      <c r="E5" s="2"/>
      <c r="F5" s="2"/>
      <c r="G5" s="2"/>
      <c r="H5" s="2"/>
      <c r="I5" s="2"/>
      <c r="J5" s="2"/>
      <c r="K5" s="2"/>
      <c r="L5" s="93"/>
    </row>
    <row r="6" spans="2:19" ht="15.75" customHeight="1">
      <c r="B6" s="365" t="s">
        <v>107</v>
      </c>
      <c r="C6" s="365"/>
      <c r="D6" s="365"/>
      <c r="E6" s="365"/>
      <c r="F6" s="365"/>
      <c r="G6" s="365"/>
      <c r="H6" s="365"/>
      <c r="I6" s="365"/>
      <c r="J6" s="365"/>
      <c r="K6" s="365"/>
      <c r="L6" s="365"/>
      <c r="M6" s="365"/>
      <c r="N6" s="365"/>
      <c r="O6" s="365"/>
      <c r="P6" s="365"/>
      <c r="Q6" s="365"/>
      <c r="R6" s="365"/>
      <c r="S6" s="365"/>
    </row>
    <row r="7" spans="2:19" ht="15.75" customHeight="1">
      <c r="B7" s="365" t="s">
        <v>66</v>
      </c>
      <c r="C7" s="365"/>
      <c r="D7" s="365"/>
      <c r="E7" s="365"/>
      <c r="F7" s="365"/>
      <c r="G7" s="365"/>
      <c r="H7" s="365"/>
      <c r="I7" s="365"/>
      <c r="J7" s="365"/>
      <c r="K7" s="365"/>
      <c r="L7" s="365"/>
      <c r="M7" s="365"/>
      <c r="N7" s="365"/>
      <c r="O7" s="365"/>
      <c r="P7" s="365"/>
      <c r="Q7" s="365"/>
      <c r="R7" s="365"/>
      <c r="S7" s="365"/>
    </row>
    <row r="8" spans="2:19" ht="15.75">
      <c r="B8" s="365" t="str">
        <f>+'C1 Parte 1'!B7:Q7</f>
        <v>Total nacional 2008</v>
      </c>
      <c r="C8" s="365"/>
      <c r="D8" s="365"/>
      <c r="E8" s="365"/>
      <c r="F8" s="365"/>
      <c r="G8" s="365"/>
      <c r="H8" s="365"/>
      <c r="I8" s="365"/>
      <c r="J8" s="365"/>
      <c r="K8" s="365"/>
      <c r="L8" s="365"/>
      <c r="M8" s="365"/>
      <c r="N8" s="365"/>
      <c r="O8" s="365"/>
      <c r="P8" s="365"/>
      <c r="Q8" s="365"/>
      <c r="R8" s="365"/>
      <c r="S8" s="365"/>
    </row>
    <row r="9" spans="2:19" ht="15.75" customHeight="1">
      <c r="B9" s="365">
        <f>+'C1 Parte 1'!B8:Q8</f>
        <v>0</v>
      </c>
      <c r="C9" s="365"/>
      <c r="D9" s="365"/>
      <c r="E9" s="365"/>
      <c r="F9" s="365"/>
      <c r="G9" s="365"/>
      <c r="H9" s="365"/>
      <c r="I9" s="365"/>
      <c r="J9" s="365"/>
      <c r="K9" s="365"/>
      <c r="L9" s="365"/>
      <c r="M9" s="365"/>
      <c r="N9" s="365"/>
      <c r="O9" s="365"/>
      <c r="P9" s="365"/>
      <c r="Q9" s="365"/>
      <c r="R9" s="365"/>
      <c r="S9" s="365"/>
    </row>
    <row r="10" spans="2:19" ht="15">
      <c r="B10" s="26"/>
      <c r="C10" s="26"/>
      <c r="D10" s="26"/>
      <c r="E10" s="26"/>
      <c r="F10" s="26"/>
      <c r="G10" s="26"/>
      <c r="H10" s="26"/>
      <c r="I10" s="26"/>
      <c r="J10" s="26"/>
      <c r="K10" s="26"/>
      <c r="L10" s="94"/>
      <c r="M10" s="28"/>
      <c r="N10" s="28"/>
      <c r="O10" s="27"/>
      <c r="S10" s="65" t="str">
        <f>+'C1 Parte 1'!Q10</f>
        <v>Valores en miles de pesos</v>
      </c>
    </row>
    <row r="11" spans="1:19" ht="14.25" customHeight="1">
      <c r="A11" s="379" t="s">
        <v>64</v>
      </c>
      <c r="B11" s="352" t="s">
        <v>117</v>
      </c>
      <c r="C11" s="382" t="s">
        <v>86</v>
      </c>
      <c r="D11" s="382"/>
      <c r="E11" s="382"/>
      <c r="F11" s="382"/>
      <c r="G11" s="382"/>
      <c r="H11" s="382"/>
      <c r="I11" s="382"/>
      <c r="J11" s="382"/>
      <c r="K11" s="382"/>
      <c r="L11" s="382"/>
      <c r="M11" s="382"/>
      <c r="N11" s="382"/>
      <c r="O11" s="382"/>
      <c r="P11" s="382"/>
      <c r="Q11" s="382"/>
      <c r="R11" s="382"/>
      <c r="S11" s="382"/>
    </row>
    <row r="12" spans="1:19" ht="40.5" customHeight="1">
      <c r="A12" s="380"/>
      <c r="B12" s="353"/>
      <c r="C12" s="387" t="s">
        <v>91</v>
      </c>
      <c r="D12" s="387"/>
      <c r="E12" s="15"/>
      <c r="F12" s="387" t="s">
        <v>75</v>
      </c>
      <c r="G12" s="387"/>
      <c r="H12" s="14"/>
      <c r="I12" s="387" t="s">
        <v>76</v>
      </c>
      <c r="J12" s="387"/>
      <c r="K12" s="14"/>
      <c r="L12" s="387" t="s">
        <v>77</v>
      </c>
      <c r="M12" s="387"/>
      <c r="N12" s="16"/>
      <c r="O12" s="387" t="s">
        <v>87</v>
      </c>
      <c r="P12" s="387"/>
      <c r="Q12" s="16"/>
      <c r="R12" s="387" t="s">
        <v>79</v>
      </c>
      <c r="S12" s="387"/>
    </row>
    <row r="13" spans="1:19" ht="15">
      <c r="A13" s="381"/>
      <c r="B13" s="354"/>
      <c r="C13" s="21" t="s">
        <v>103</v>
      </c>
      <c r="D13" s="21" t="s">
        <v>88</v>
      </c>
      <c r="E13" s="21"/>
      <c r="F13" s="21" t="s">
        <v>103</v>
      </c>
      <c r="G13" s="21" t="s">
        <v>88</v>
      </c>
      <c r="H13" s="22"/>
      <c r="I13" s="21" t="s">
        <v>103</v>
      </c>
      <c r="J13" s="21" t="s">
        <v>88</v>
      </c>
      <c r="K13" s="22"/>
      <c r="L13" s="95" t="s">
        <v>103</v>
      </c>
      <c r="M13" s="21" t="s">
        <v>88</v>
      </c>
      <c r="N13" s="22"/>
      <c r="O13" s="21" t="s">
        <v>103</v>
      </c>
      <c r="P13" s="21" t="s">
        <v>88</v>
      </c>
      <c r="Q13" s="22"/>
      <c r="R13" s="21" t="s">
        <v>103</v>
      </c>
      <c r="S13" s="21" t="s">
        <v>88</v>
      </c>
    </row>
    <row r="14" spans="1:19" ht="17.25" customHeight="1">
      <c r="A14" s="88"/>
      <c r="B14" s="17"/>
      <c r="C14" s="101">
        <f>+C16+C22+C28+C40++C46+C52+C58+C64+C76+C82+C87+C94+C100+C34+C70</f>
        <v>3559341201</v>
      </c>
      <c r="D14" s="101">
        <f>+D16+D22+D28+D40++D46+D52+D58+D64+D76+D82+D87+D94+D100+D34+D70</f>
        <v>1500</v>
      </c>
      <c r="E14" s="17"/>
      <c r="F14" s="101">
        <f>+F16+F22+F28+F40++F46+F52+F58+F64+F76+F82+F87+F94+F100+F34+F70</f>
        <v>295276935</v>
      </c>
      <c r="G14" s="101">
        <f>+G16+G22+G28+G40++G46+G52+G58+G64+G76+G82+G87+G94+G100+G34+G70</f>
        <v>1500</v>
      </c>
      <c r="H14" s="17"/>
      <c r="I14" s="101">
        <f>+I16+I22+I28+I40++I46+I52+I58+I64+I76+I82+I87+I94+I100+I34+I70</f>
        <v>561601168</v>
      </c>
      <c r="J14" s="101">
        <f>+J16+J22+J28+J40++J46+J52+J58+J64+J76+J82+J87+J94+J100+J34+J70</f>
        <v>1500</v>
      </c>
      <c r="K14" s="23"/>
      <c r="L14" s="101">
        <f>+L16+L22+L28+L40++L46+L52+L58+L64+L76+L82+L87+L94+L100+L34+L70</f>
        <v>108276028</v>
      </c>
      <c r="M14" s="101">
        <f>+M16+M22+M28+M40++M46+M52+M58+M64+M76+M82+M87+M94+M100+M34+M70</f>
        <v>1500</v>
      </c>
      <c r="N14" s="23"/>
      <c r="O14" s="101">
        <f>+O16+O22+O28+O40++O46+O52+O58+O64+O76+O82+O87+O94+O100+O34+O70</f>
        <v>1297062764</v>
      </c>
      <c r="P14" s="101">
        <f>+P16+P22+P28+P40++P46+P52+P58+P64+P76+P82+P87+P94+P100+P34+P70</f>
        <v>1500</v>
      </c>
      <c r="Q14" s="23"/>
      <c r="R14" s="101">
        <f>+R16+R22+R28+R40++R46+R52+R58+R64+R76+R82+R87+R94+R100+R34+R70</f>
        <v>1297124306</v>
      </c>
      <c r="S14" s="101">
        <f>+S16+S22+S28+S40++S46+S52+S58+S64+S76+S82+S87+S94+S100+S34+S70</f>
        <v>1500</v>
      </c>
    </row>
    <row r="15" spans="2:19" ht="15" customHeight="1">
      <c r="B15" s="3"/>
      <c r="C15" s="9"/>
      <c r="D15" s="11"/>
      <c r="E15" s="4"/>
      <c r="F15" s="5"/>
      <c r="G15" s="11"/>
      <c r="H15" s="7"/>
      <c r="I15" s="5"/>
      <c r="J15" s="11"/>
      <c r="K15" s="7"/>
      <c r="L15" s="96"/>
      <c r="M15" s="11"/>
      <c r="N15" s="7"/>
      <c r="O15" s="5"/>
      <c r="P15" s="11"/>
      <c r="Q15" s="7"/>
      <c r="R15" s="5"/>
      <c r="S15" s="11"/>
    </row>
    <row r="16" spans="1:19" ht="36">
      <c r="A16" s="44" t="s">
        <v>139</v>
      </c>
      <c r="B16" s="68" t="s">
        <v>12</v>
      </c>
      <c r="C16" s="116">
        <f>SUM(C18:C20)</f>
        <v>56817524</v>
      </c>
      <c r="D16" s="51">
        <f>SUM(D18:D20)</f>
        <v>100</v>
      </c>
      <c r="E16" s="52"/>
      <c r="F16" s="50">
        <v>30409418</v>
      </c>
      <c r="G16" s="51">
        <f>SUM(G18:G20)</f>
        <v>100</v>
      </c>
      <c r="H16" s="54"/>
      <c r="I16" s="50">
        <v>5465233</v>
      </c>
      <c r="J16" s="51">
        <f>SUM(J18:J20)</f>
        <v>100</v>
      </c>
      <c r="K16" s="54"/>
      <c r="L16" s="50">
        <v>4831243</v>
      </c>
      <c r="M16" s="51">
        <f>SUM(M18:M20)</f>
        <v>100</v>
      </c>
      <c r="N16" s="54"/>
      <c r="O16" s="50">
        <v>4946965</v>
      </c>
      <c r="P16" s="51">
        <f>SUM(P18:P20)</f>
        <v>100</v>
      </c>
      <c r="Q16" s="54"/>
      <c r="R16" s="50">
        <v>11164665</v>
      </c>
      <c r="S16" s="51">
        <f>SUM(S18:S20)</f>
        <v>100</v>
      </c>
    </row>
    <row r="17" spans="1:19" ht="15">
      <c r="A17" s="44"/>
      <c r="B17" s="39"/>
      <c r="C17" s="111"/>
      <c r="D17" s="11"/>
      <c r="E17" s="40"/>
      <c r="F17" s="41"/>
      <c r="G17" s="11"/>
      <c r="H17" s="43"/>
      <c r="I17" s="41"/>
      <c r="J17" s="11"/>
      <c r="K17" s="43"/>
      <c r="L17" s="41"/>
      <c r="M17" s="11"/>
      <c r="N17" s="43"/>
      <c r="O17" s="41"/>
      <c r="P17" s="11"/>
      <c r="Q17" s="43"/>
      <c r="R17" s="41"/>
      <c r="S17" s="11"/>
    </row>
    <row r="18" spans="1:19" ht="15">
      <c r="A18" s="44"/>
      <c r="B18" s="67" t="s">
        <v>120</v>
      </c>
      <c r="C18" s="112">
        <f>+F18+I18+L18+O18+R18</f>
        <v>39645741</v>
      </c>
      <c r="D18" s="10">
        <f>+C18/C$16*100</f>
        <v>69.77731201380757</v>
      </c>
      <c r="E18" s="6"/>
      <c r="F18" s="13">
        <v>23422253</v>
      </c>
      <c r="G18" s="10">
        <f>+F18/F$16*100</f>
        <v>77.02302293322417</v>
      </c>
      <c r="H18" s="12"/>
      <c r="I18" s="13">
        <v>2936579</v>
      </c>
      <c r="J18" s="10">
        <f>+I18/I$16*100</f>
        <v>53.73200008124081</v>
      </c>
      <c r="K18" s="12"/>
      <c r="L18" s="13">
        <v>1876774</v>
      </c>
      <c r="M18" s="10">
        <f>+L18/L$16*100</f>
        <v>38.846607384476414</v>
      </c>
      <c r="N18" s="12"/>
      <c r="O18" s="13">
        <v>3003965</v>
      </c>
      <c r="P18" s="10">
        <f>+O18/O$16*100</f>
        <v>60.723393029867815</v>
      </c>
      <c r="Q18" s="12"/>
      <c r="R18" s="13">
        <v>8406170</v>
      </c>
      <c r="S18" s="10">
        <f>+R18/R$16*100</f>
        <v>75.29263081337416</v>
      </c>
    </row>
    <row r="19" spans="1:19" ht="15">
      <c r="A19" s="44"/>
      <c r="B19" s="39" t="s">
        <v>121</v>
      </c>
      <c r="C19" s="111">
        <f>+F19+I19+L19+O19+R19</f>
        <v>7777244</v>
      </c>
      <c r="D19" s="30">
        <f>+C19/C$16*100</f>
        <v>13.688107915438202</v>
      </c>
      <c r="E19" s="40"/>
      <c r="F19" s="41">
        <v>2192645</v>
      </c>
      <c r="G19" s="30">
        <f>+F19/F$16*100</f>
        <v>7.210414221015345</v>
      </c>
      <c r="H19" s="43"/>
      <c r="I19" s="41">
        <v>1094005</v>
      </c>
      <c r="J19" s="30">
        <f>+I19/I$16*100</f>
        <v>20.017536306320334</v>
      </c>
      <c r="K19" s="43"/>
      <c r="L19" s="41">
        <v>1532377</v>
      </c>
      <c r="M19" s="30">
        <f>+L19/L$16*100</f>
        <v>31.71806924222193</v>
      </c>
      <c r="N19" s="43"/>
      <c r="O19" s="41">
        <v>1316721</v>
      </c>
      <c r="P19" s="30">
        <f>+O19/O$16*100</f>
        <v>26.616743801502533</v>
      </c>
      <c r="Q19" s="43"/>
      <c r="R19" s="41">
        <v>1641496</v>
      </c>
      <c r="S19" s="30">
        <f>+R19/R$16*100</f>
        <v>14.702599674956659</v>
      </c>
    </row>
    <row r="20" spans="1:19" ht="15">
      <c r="A20" s="44"/>
      <c r="B20" s="67" t="s">
        <v>128</v>
      </c>
      <c r="C20" s="112">
        <f>+F20+I20+L20+O20+R20</f>
        <v>9394539</v>
      </c>
      <c r="D20" s="10">
        <f>+C20/C$16*100</f>
        <v>16.534580070754227</v>
      </c>
      <c r="E20" s="6"/>
      <c r="F20" s="13">
        <v>4794520</v>
      </c>
      <c r="G20" s="10">
        <f>+F20/F$16*100</f>
        <v>15.766562845760483</v>
      </c>
      <c r="H20" s="12"/>
      <c r="I20" s="13">
        <v>1434649</v>
      </c>
      <c r="J20" s="10">
        <f>+I20/I$16*100</f>
        <v>26.250463612438846</v>
      </c>
      <c r="K20" s="12"/>
      <c r="L20" s="13">
        <v>1422092</v>
      </c>
      <c r="M20" s="10">
        <f>+L20/L$16*100</f>
        <v>29.435323373301653</v>
      </c>
      <c r="N20" s="12"/>
      <c r="O20" s="13">
        <v>626279</v>
      </c>
      <c r="P20" s="10">
        <f>+O20/O$16*100</f>
        <v>12.659863168629654</v>
      </c>
      <c r="Q20" s="12"/>
      <c r="R20" s="13">
        <v>1116999</v>
      </c>
      <c r="S20" s="10">
        <f>+R20/R$16*100</f>
        <v>10.004769511669181</v>
      </c>
    </row>
    <row r="21" spans="1:19" ht="12" customHeight="1">
      <c r="A21" s="44"/>
      <c r="B21" s="39"/>
      <c r="C21" s="111"/>
      <c r="D21" s="30"/>
      <c r="E21" s="40"/>
      <c r="F21" s="41"/>
      <c r="G21" s="30"/>
      <c r="H21" s="43"/>
      <c r="I21" s="41"/>
      <c r="J21" s="30"/>
      <c r="K21" s="43"/>
      <c r="L21" s="41"/>
      <c r="M21" s="30"/>
      <c r="N21" s="43"/>
      <c r="O21" s="41"/>
      <c r="P21" s="30"/>
      <c r="Q21" s="43"/>
      <c r="R21" s="41"/>
      <c r="S21" s="30"/>
    </row>
    <row r="22" spans="1:19" ht="19.5" customHeight="1">
      <c r="A22" s="44" t="s">
        <v>140</v>
      </c>
      <c r="B22" s="66" t="s">
        <v>13</v>
      </c>
      <c r="C22" s="116">
        <f>SUM(C24:C26)</f>
        <v>40469265</v>
      </c>
      <c r="D22" s="51">
        <f>SUM(D24:D26)</f>
        <v>100</v>
      </c>
      <c r="E22" s="52"/>
      <c r="F22" s="50">
        <v>7352300</v>
      </c>
      <c r="G22" s="51">
        <f>SUM(G24:G26)</f>
        <v>100</v>
      </c>
      <c r="H22" s="54"/>
      <c r="I22" s="50">
        <v>12550757</v>
      </c>
      <c r="J22" s="51">
        <f>SUM(J24:J26)</f>
        <v>100</v>
      </c>
      <c r="K22" s="54"/>
      <c r="L22" s="50">
        <v>4293910</v>
      </c>
      <c r="M22" s="51">
        <f>SUM(M24:M26)</f>
        <v>100</v>
      </c>
      <c r="N22" s="54"/>
      <c r="O22" s="50">
        <v>5246266</v>
      </c>
      <c r="P22" s="51">
        <f>SUM(P24:P26)</f>
        <v>100</v>
      </c>
      <c r="Q22" s="54"/>
      <c r="R22" s="50">
        <v>11026032</v>
      </c>
      <c r="S22" s="51">
        <f>SUM(S24:S26)</f>
        <v>99.99999999999999</v>
      </c>
    </row>
    <row r="23" spans="1:19" ht="15">
      <c r="A23" s="44"/>
      <c r="B23" s="39"/>
      <c r="C23" s="111"/>
      <c r="D23" s="11"/>
      <c r="E23" s="40"/>
      <c r="F23" s="41"/>
      <c r="G23" s="11"/>
      <c r="H23" s="43"/>
      <c r="I23" s="41"/>
      <c r="J23" s="11"/>
      <c r="K23" s="43"/>
      <c r="L23" s="41"/>
      <c r="M23" s="11"/>
      <c r="N23" s="43"/>
      <c r="O23" s="41"/>
      <c r="P23" s="11"/>
      <c r="Q23" s="43"/>
      <c r="R23" s="41"/>
      <c r="S23" s="11"/>
    </row>
    <row r="24" spans="1:19" ht="15">
      <c r="A24" s="44"/>
      <c r="B24" s="67" t="s">
        <v>120</v>
      </c>
      <c r="C24" s="112">
        <f>+F24+I24+L24+O24+R24</f>
        <v>26384517</v>
      </c>
      <c r="D24" s="10">
        <f>+C24/C$22*100</f>
        <v>65.19643240370192</v>
      </c>
      <c r="E24" s="6"/>
      <c r="F24" s="13">
        <v>3663199</v>
      </c>
      <c r="G24" s="10">
        <f>+F24/F$22*100</f>
        <v>49.82385103981068</v>
      </c>
      <c r="H24" s="12"/>
      <c r="I24" s="13">
        <v>7826256</v>
      </c>
      <c r="J24" s="10">
        <f>+I24/I$22*100</f>
        <v>62.3568442923403</v>
      </c>
      <c r="K24" s="12"/>
      <c r="L24" s="13">
        <v>3354271</v>
      </c>
      <c r="M24" s="10">
        <f>+L24/L$22*100</f>
        <v>78.11693770945362</v>
      </c>
      <c r="N24" s="12"/>
      <c r="O24" s="13">
        <v>3752845</v>
      </c>
      <c r="P24" s="10">
        <f>+O24/O$22*100</f>
        <v>71.53363935416161</v>
      </c>
      <c r="Q24" s="12"/>
      <c r="R24" s="13">
        <v>7787946</v>
      </c>
      <c r="S24" s="10">
        <f>+R24/R$22*100</f>
        <v>70.63235441362767</v>
      </c>
    </row>
    <row r="25" spans="1:19" ht="15">
      <c r="A25" s="44"/>
      <c r="B25" s="39" t="s">
        <v>121</v>
      </c>
      <c r="C25" s="111">
        <f>+F25+I25+L25+O25+R25</f>
        <v>7547992</v>
      </c>
      <c r="D25" s="30">
        <f>+C25/C$22*100</f>
        <v>18.651171450729336</v>
      </c>
      <c r="E25" s="40"/>
      <c r="F25" s="41">
        <v>1292243</v>
      </c>
      <c r="G25" s="30">
        <f>+F25/F$22*100</f>
        <v>17.576037430463938</v>
      </c>
      <c r="H25" s="43"/>
      <c r="I25" s="41">
        <v>2404510</v>
      </c>
      <c r="J25" s="30">
        <f>+I25/I$22*100</f>
        <v>19.158286627651226</v>
      </c>
      <c r="K25" s="43"/>
      <c r="L25" s="41">
        <v>435525</v>
      </c>
      <c r="M25" s="30">
        <f>+L25/L$22*100</f>
        <v>10.142853483188983</v>
      </c>
      <c r="N25" s="43"/>
      <c r="O25" s="41">
        <v>745469</v>
      </c>
      <c r="P25" s="30">
        <f>+O25/O$22*100</f>
        <v>14.209515872813158</v>
      </c>
      <c r="Q25" s="43"/>
      <c r="R25" s="41">
        <v>2670245</v>
      </c>
      <c r="S25" s="30">
        <f>+R25/R$22*100</f>
        <v>24.217642393927388</v>
      </c>
    </row>
    <row r="26" spans="1:19" ht="15">
      <c r="A26" s="44"/>
      <c r="B26" s="67" t="s">
        <v>128</v>
      </c>
      <c r="C26" s="112">
        <f>+F26+I26+L26+O26+R26</f>
        <v>6536756</v>
      </c>
      <c r="D26" s="10">
        <f>+C26/C$22*100</f>
        <v>16.152396145568744</v>
      </c>
      <c r="E26" s="6"/>
      <c r="F26" s="13">
        <v>2396858</v>
      </c>
      <c r="G26" s="10">
        <f>+F26/F$22*100</f>
        <v>32.60011152972539</v>
      </c>
      <c r="H26" s="12"/>
      <c r="I26" s="13">
        <v>2319991</v>
      </c>
      <c r="J26" s="10">
        <f>+I26/I$22*100</f>
        <v>18.48486908000848</v>
      </c>
      <c r="K26" s="12"/>
      <c r="L26" s="13">
        <v>504114</v>
      </c>
      <c r="M26" s="10">
        <f>+L26/L$22*100</f>
        <v>11.740208807357396</v>
      </c>
      <c r="N26" s="12"/>
      <c r="O26" s="13">
        <v>747952</v>
      </c>
      <c r="P26" s="10">
        <f>+O26/O$22*100</f>
        <v>14.256844773025234</v>
      </c>
      <c r="Q26" s="12"/>
      <c r="R26" s="13">
        <v>567841</v>
      </c>
      <c r="S26" s="10">
        <f>+R26/R$22*100</f>
        <v>5.150003192444934</v>
      </c>
    </row>
    <row r="27" spans="1:19" ht="12" customHeight="1">
      <c r="A27" s="44"/>
      <c r="B27" s="39"/>
      <c r="C27" s="111"/>
      <c r="D27" s="30"/>
      <c r="E27" s="40"/>
      <c r="F27" s="41"/>
      <c r="G27" s="30"/>
      <c r="H27" s="43"/>
      <c r="I27" s="41"/>
      <c r="J27" s="30"/>
      <c r="K27" s="43"/>
      <c r="L27" s="41"/>
      <c r="M27" s="30"/>
      <c r="N27" s="43"/>
      <c r="O27" s="41"/>
      <c r="P27" s="30"/>
      <c r="Q27" s="43"/>
      <c r="R27" s="41"/>
      <c r="S27" s="30"/>
    </row>
    <row r="28" spans="1:19" ht="26.25">
      <c r="A28" s="44" t="s">
        <v>141</v>
      </c>
      <c r="B28" s="68" t="s">
        <v>142</v>
      </c>
      <c r="C28" s="116">
        <f>SUM(C30:C32)</f>
        <v>109617445</v>
      </c>
      <c r="D28" s="51">
        <f>SUM(D30:D32)</f>
        <v>100.00000000000001</v>
      </c>
      <c r="E28" s="52"/>
      <c r="F28" s="50">
        <v>18461315</v>
      </c>
      <c r="G28" s="51">
        <f>SUM(G30:G32)</f>
        <v>100</v>
      </c>
      <c r="H28" s="54"/>
      <c r="I28" s="50">
        <v>45197344</v>
      </c>
      <c r="J28" s="51">
        <f>SUM(J30:J32)</f>
        <v>100</v>
      </c>
      <c r="K28" s="54"/>
      <c r="L28" s="50">
        <v>7387015</v>
      </c>
      <c r="M28" s="51">
        <f>SUM(M30:M32)</f>
        <v>100</v>
      </c>
      <c r="N28" s="54"/>
      <c r="O28" s="50">
        <v>14689219</v>
      </c>
      <c r="P28" s="51">
        <f>SUM(P30:P32)</f>
        <v>100</v>
      </c>
      <c r="Q28" s="54"/>
      <c r="R28" s="50">
        <v>23882552</v>
      </c>
      <c r="S28" s="51">
        <f>SUM(S30:S32)</f>
        <v>100</v>
      </c>
    </row>
    <row r="29" spans="1:19" ht="15">
      <c r="A29" s="44"/>
      <c r="B29" s="39"/>
      <c r="C29" s="111"/>
      <c r="D29" s="30"/>
      <c r="E29" s="40"/>
      <c r="F29" s="41"/>
      <c r="G29" s="30"/>
      <c r="H29" s="43"/>
      <c r="I29" s="41"/>
      <c r="J29" s="30"/>
      <c r="K29" s="43"/>
      <c r="L29" s="41"/>
      <c r="M29" s="30"/>
      <c r="N29" s="43"/>
      <c r="O29" s="41"/>
      <c r="P29" s="30"/>
      <c r="Q29" s="43"/>
      <c r="R29" s="41"/>
      <c r="S29" s="30"/>
    </row>
    <row r="30" spans="1:19" ht="15">
      <c r="A30" s="44"/>
      <c r="B30" s="67" t="s">
        <v>120</v>
      </c>
      <c r="C30" s="112">
        <f>+F30+I30+L30+O30+R30</f>
        <v>95183554</v>
      </c>
      <c r="D30" s="10">
        <f>+C30/C$28*100</f>
        <v>86.83248729251079</v>
      </c>
      <c r="E30" s="6"/>
      <c r="F30" s="13">
        <v>14451864</v>
      </c>
      <c r="G30" s="10">
        <f>+F30/F$28*100</f>
        <v>78.28187753689268</v>
      </c>
      <c r="H30" s="12"/>
      <c r="I30" s="13">
        <v>41994693</v>
      </c>
      <c r="J30" s="10">
        <f>+I30/I$28*100</f>
        <v>92.91407256143192</v>
      </c>
      <c r="K30" s="12"/>
      <c r="L30" s="13">
        <v>6077332</v>
      </c>
      <c r="M30" s="10">
        <f>+L30/L$28*100</f>
        <v>82.2704705486587</v>
      </c>
      <c r="N30" s="12"/>
      <c r="O30" s="13">
        <v>11848593</v>
      </c>
      <c r="P30" s="10">
        <f>+O30/O$28*100</f>
        <v>80.66183096596218</v>
      </c>
      <c r="Q30" s="12"/>
      <c r="R30" s="13">
        <v>20811072</v>
      </c>
      <c r="S30" s="10">
        <f>+R30/R$28*100</f>
        <v>87.13923034690765</v>
      </c>
    </row>
    <row r="31" spans="1:19" ht="15">
      <c r="A31" s="44"/>
      <c r="B31" s="39" t="s">
        <v>121</v>
      </c>
      <c r="C31" s="111">
        <f>+F31+I31+L31+O31+R31</f>
        <v>8650393</v>
      </c>
      <c r="D31" s="30">
        <f>+C31/C$28*100</f>
        <v>7.8914382651411</v>
      </c>
      <c r="E31" s="40"/>
      <c r="F31" s="41">
        <v>1158637</v>
      </c>
      <c r="G31" s="30">
        <f>+F31/F$28*100</f>
        <v>6.276026382736008</v>
      </c>
      <c r="H31" s="43"/>
      <c r="I31" s="41">
        <v>2339509</v>
      </c>
      <c r="J31" s="30">
        <f>+I31/I$28*100</f>
        <v>5.176209026795911</v>
      </c>
      <c r="K31" s="43"/>
      <c r="L31" s="41">
        <v>823536</v>
      </c>
      <c r="M31" s="30">
        <f>+L31/L$28*100</f>
        <v>11.148427341761186</v>
      </c>
      <c r="N31" s="43"/>
      <c r="O31" s="41">
        <v>2046699</v>
      </c>
      <c r="P31" s="30">
        <f>+O31/O$28*100</f>
        <v>13.933341180358195</v>
      </c>
      <c r="Q31" s="43"/>
      <c r="R31" s="41">
        <v>2282012</v>
      </c>
      <c r="S31" s="30">
        <f>+R31/R$28*100</f>
        <v>9.555143018216814</v>
      </c>
    </row>
    <row r="32" spans="1:19" ht="15">
      <c r="A32" s="44"/>
      <c r="B32" s="70" t="s">
        <v>132</v>
      </c>
      <c r="C32" s="111">
        <f>+F32+I32+L32+O32+R32</f>
        <v>5783498</v>
      </c>
      <c r="D32" s="30">
        <f>+C32/C$28*100</f>
        <v>5.276074442348114</v>
      </c>
      <c r="E32" s="40"/>
      <c r="F32" s="41">
        <v>2850814</v>
      </c>
      <c r="G32" s="30">
        <f>+F32/F$28*100</f>
        <v>15.442096080371307</v>
      </c>
      <c r="H32" s="43"/>
      <c r="I32" s="41">
        <v>863142</v>
      </c>
      <c r="J32" s="30">
        <f>+I32/I$28*100</f>
        <v>1.9097184117721606</v>
      </c>
      <c r="K32" s="43"/>
      <c r="L32" s="41">
        <v>486147</v>
      </c>
      <c r="M32" s="30">
        <f>+L32/L$28*100</f>
        <v>6.581102109580121</v>
      </c>
      <c r="N32" s="43"/>
      <c r="O32" s="41">
        <v>793927</v>
      </c>
      <c r="P32" s="30">
        <f>+O32/O$28*100</f>
        <v>5.4048278536796275</v>
      </c>
      <c r="Q32" s="43"/>
      <c r="R32" s="41">
        <v>789468</v>
      </c>
      <c r="S32" s="30">
        <f>+R32/R$28*100</f>
        <v>3.305626634875536</v>
      </c>
    </row>
    <row r="33" spans="1:19" ht="12" customHeight="1">
      <c r="A33" s="44"/>
      <c r="B33" s="39"/>
      <c r="C33" s="111"/>
      <c r="D33" s="30"/>
      <c r="E33" s="40"/>
      <c r="F33" s="41"/>
      <c r="G33" s="30"/>
      <c r="H33" s="43"/>
      <c r="I33" s="41"/>
      <c r="J33" s="30"/>
      <c r="K33" s="43"/>
      <c r="L33" s="41"/>
      <c r="M33" s="30"/>
      <c r="N33" s="43"/>
      <c r="O33" s="41"/>
      <c r="P33" s="30"/>
      <c r="Q33" s="43"/>
      <c r="R33" s="41"/>
      <c r="S33" s="30"/>
    </row>
    <row r="34" spans="1:19" ht="15">
      <c r="A34" s="44" t="s">
        <v>143</v>
      </c>
      <c r="B34" s="68" t="s">
        <v>4</v>
      </c>
      <c r="C34" s="116">
        <f>SUM(C36:C38)</f>
        <v>6607928</v>
      </c>
      <c r="D34" s="51">
        <f>SUM(D36:D38)</f>
        <v>100.00000000000001</v>
      </c>
      <c r="E34" s="52"/>
      <c r="F34" s="50">
        <v>793395</v>
      </c>
      <c r="G34" s="51">
        <f>SUM(G36:G38)</f>
        <v>100</v>
      </c>
      <c r="H34" s="54"/>
      <c r="I34" s="50">
        <v>224877</v>
      </c>
      <c r="J34" s="51">
        <f>SUM(J36:J38)</f>
        <v>100</v>
      </c>
      <c r="K34" s="54"/>
      <c r="L34" s="50">
        <v>1925255</v>
      </c>
      <c r="M34" s="51">
        <f>SUM(M36:M38)</f>
        <v>100</v>
      </c>
      <c r="N34" s="54"/>
      <c r="O34" s="50">
        <v>2790139</v>
      </c>
      <c r="P34" s="51">
        <f>SUM(P36:P38)</f>
        <v>100</v>
      </c>
      <c r="Q34" s="54"/>
      <c r="R34" s="50">
        <v>874262</v>
      </c>
      <c r="S34" s="51">
        <f>SUM(S36:S38)</f>
        <v>100</v>
      </c>
    </row>
    <row r="35" spans="1:19" ht="15">
      <c r="A35" s="44"/>
      <c r="B35" s="39"/>
      <c r="C35" s="111"/>
      <c r="D35" s="30"/>
      <c r="E35" s="40"/>
      <c r="F35" s="41"/>
      <c r="G35" s="30"/>
      <c r="H35" s="43"/>
      <c r="I35" s="41"/>
      <c r="J35" s="30"/>
      <c r="K35" s="43"/>
      <c r="L35" s="41"/>
      <c r="M35" s="30"/>
      <c r="N35" s="43"/>
      <c r="O35" s="41"/>
      <c r="P35" s="30"/>
      <c r="Q35" s="43"/>
      <c r="R35" s="41"/>
      <c r="S35" s="30"/>
    </row>
    <row r="36" spans="1:19" ht="15">
      <c r="A36" s="44"/>
      <c r="B36" s="67" t="s">
        <v>120</v>
      </c>
      <c r="C36" s="112">
        <f>+F36+I36+L36+O36+R36</f>
        <v>3768462</v>
      </c>
      <c r="D36" s="10">
        <f>+C36/C$34*100</f>
        <v>57.029404678743475</v>
      </c>
      <c r="E36" s="6"/>
      <c r="F36" s="13">
        <v>214780</v>
      </c>
      <c r="G36" s="10">
        <f>+F36/F$34*100</f>
        <v>27.071004984906637</v>
      </c>
      <c r="H36" s="12"/>
      <c r="I36" s="13">
        <v>201831</v>
      </c>
      <c r="J36" s="10">
        <f>+I36/I$34*100</f>
        <v>89.75173094625062</v>
      </c>
      <c r="K36" s="12"/>
      <c r="L36" s="13">
        <v>1392508</v>
      </c>
      <c r="M36" s="10">
        <f>+L36/L$34*100</f>
        <v>72.32849674458708</v>
      </c>
      <c r="N36" s="12"/>
      <c r="O36" s="13">
        <v>1623584</v>
      </c>
      <c r="P36" s="10">
        <f>+O36/O$34*100</f>
        <v>58.19007583493152</v>
      </c>
      <c r="Q36" s="12"/>
      <c r="R36" s="13">
        <v>335759</v>
      </c>
      <c r="S36" s="10">
        <f>+R36/R$34*100</f>
        <v>38.404848889692104</v>
      </c>
    </row>
    <row r="37" spans="1:19" ht="15">
      <c r="A37" s="44"/>
      <c r="B37" s="39" t="s">
        <v>121</v>
      </c>
      <c r="C37" s="111">
        <f>+F37+I37+L37+O37+R37</f>
        <v>2623270</v>
      </c>
      <c r="D37" s="30">
        <f>+C37/C$34*100</f>
        <v>39.69882843759799</v>
      </c>
      <c r="E37" s="40"/>
      <c r="F37" s="41">
        <v>561746</v>
      </c>
      <c r="G37" s="30">
        <f>+F37/F$34*100</f>
        <v>70.80281574751542</v>
      </c>
      <c r="H37" s="43"/>
      <c r="I37" s="41">
        <v>21147</v>
      </c>
      <c r="J37" s="30">
        <f>+I37/I$34*100</f>
        <v>9.403807414720047</v>
      </c>
      <c r="K37" s="43"/>
      <c r="L37" s="41">
        <v>510551</v>
      </c>
      <c r="M37" s="30">
        <f>+L37/L$34*100</f>
        <v>26.51861701436953</v>
      </c>
      <c r="N37" s="43"/>
      <c r="O37" s="41">
        <v>1029375</v>
      </c>
      <c r="P37" s="30">
        <f>+O37/O$34*100</f>
        <v>36.893323235867456</v>
      </c>
      <c r="Q37" s="43"/>
      <c r="R37" s="41">
        <v>500451</v>
      </c>
      <c r="S37" s="30">
        <f>+R37/R$34*100</f>
        <v>57.24268011191154</v>
      </c>
    </row>
    <row r="38" spans="1:19" ht="15">
      <c r="A38" s="44"/>
      <c r="B38" s="70" t="s">
        <v>132</v>
      </c>
      <c r="C38" s="111">
        <f>+F38+I38+L38+O38+R38</f>
        <v>216196</v>
      </c>
      <c r="D38" s="30">
        <f>+C38/C$34*100</f>
        <v>3.2717668836585387</v>
      </c>
      <c r="E38" s="40"/>
      <c r="F38" s="41">
        <v>16869</v>
      </c>
      <c r="G38" s="30">
        <f>+F38/F$34*100</f>
        <v>2.1261792675779403</v>
      </c>
      <c r="H38" s="43"/>
      <c r="I38" s="41">
        <v>1899</v>
      </c>
      <c r="J38" s="30">
        <f>+I38/I$34*100</f>
        <v>0.844461639029336</v>
      </c>
      <c r="K38" s="43"/>
      <c r="L38" s="41">
        <v>22196</v>
      </c>
      <c r="M38" s="30">
        <f>+L38/L$34*100</f>
        <v>1.1528862410433942</v>
      </c>
      <c r="N38" s="43"/>
      <c r="O38" s="41">
        <v>137180</v>
      </c>
      <c r="P38" s="30">
        <f>+O38/O$34*100</f>
        <v>4.916600929201018</v>
      </c>
      <c r="Q38" s="43"/>
      <c r="R38" s="41">
        <v>38052</v>
      </c>
      <c r="S38" s="30">
        <f>+R38/R$34*100</f>
        <v>4.352470998396362</v>
      </c>
    </row>
    <row r="39" spans="1:19" ht="15" customHeight="1">
      <c r="A39" s="44"/>
      <c r="B39" s="67"/>
      <c r="C39" s="112"/>
      <c r="D39" s="10"/>
      <c r="E39" s="6"/>
      <c r="F39" s="13"/>
      <c r="G39" s="10"/>
      <c r="H39" s="12"/>
      <c r="I39" s="13"/>
      <c r="J39" s="10"/>
      <c r="K39" s="12"/>
      <c r="L39" s="13"/>
      <c r="M39" s="10"/>
      <c r="N39" s="12"/>
      <c r="O39" s="13"/>
      <c r="P39" s="10"/>
      <c r="Q39" s="12"/>
      <c r="R39" s="13"/>
      <c r="S39" s="10"/>
    </row>
    <row r="40" spans="1:19" ht="15">
      <c r="A40" s="44" t="s">
        <v>144</v>
      </c>
      <c r="B40" s="68" t="s">
        <v>0</v>
      </c>
      <c r="C40" s="116">
        <f>SUM(C42:C44)</f>
        <v>12412499</v>
      </c>
      <c r="D40" s="51">
        <f>SUM(D42:D44)</f>
        <v>100</v>
      </c>
      <c r="E40" s="52"/>
      <c r="F40" s="50">
        <v>1424690</v>
      </c>
      <c r="G40" s="51">
        <f>SUM(G42:G44)</f>
        <v>99.99999999999999</v>
      </c>
      <c r="H40" s="54"/>
      <c r="I40" s="50">
        <v>76583</v>
      </c>
      <c r="J40" s="51">
        <f>SUM(J42:J44)</f>
        <v>100</v>
      </c>
      <c r="K40" s="54"/>
      <c r="L40" s="50">
        <v>1159492</v>
      </c>
      <c r="M40" s="51">
        <f>SUM(M42:M44)</f>
        <v>100</v>
      </c>
      <c r="N40" s="54"/>
      <c r="O40" s="50">
        <v>5991116</v>
      </c>
      <c r="P40" s="51">
        <f>SUM(P42:P44)</f>
        <v>100</v>
      </c>
      <c r="Q40" s="54"/>
      <c r="R40" s="50">
        <v>3760618</v>
      </c>
      <c r="S40" s="51">
        <f>SUM(S42:S44)</f>
        <v>100</v>
      </c>
    </row>
    <row r="41" spans="1:19" ht="15">
      <c r="A41" s="44"/>
      <c r="B41" s="39"/>
      <c r="C41" s="111"/>
      <c r="D41" s="30"/>
      <c r="E41" s="40"/>
      <c r="F41" s="41"/>
      <c r="G41" s="30"/>
      <c r="H41" s="43"/>
      <c r="I41" s="41"/>
      <c r="J41" s="30"/>
      <c r="K41" s="43"/>
      <c r="L41" s="41"/>
      <c r="M41" s="30"/>
      <c r="N41" s="43"/>
      <c r="O41" s="41"/>
      <c r="P41" s="30"/>
      <c r="Q41" s="43"/>
      <c r="R41" s="41"/>
      <c r="S41" s="30"/>
    </row>
    <row r="42" spans="1:19" ht="15">
      <c r="A42" s="44"/>
      <c r="B42" s="67" t="s">
        <v>120</v>
      </c>
      <c r="C42" s="112">
        <f>+F42+I42+L42+O42+R42</f>
        <v>8681260</v>
      </c>
      <c r="D42" s="10">
        <f>+C42/C$40*100</f>
        <v>69.93966323783792</v>
      </c>
      <c r="E42" s="6"/>
      <c r="F42" s="13">
        <v>898034</v>
      </c>
      <c r="G42" s="10">
        <f>+F42/F$40*100</f>
        <v>63.03364240641823</v>
      </c>
      <c r="H42" s="12"/>
      <c r="I42" s="13">
        <v>48232</v>
      </c>
      <c r="J42" s="10">
        <f>+I42/I$40*100</f>
        <v>62.980034733557055</v>
      </c>
      <c r="K42" s="12"/>
      <c r="L42" s="13">
        <v>920949</v>
      </c>
      <c r="M42" s="10">
        <f>+L42/L$40*100</f>
        <v>79.42693869384179</v>
      </c>
      <c r="N42" s="12"/>
      <c r="O42" s="13">
        <v>4273662</v>
      </c>
      <c r="P42" s="10">
        <f>+O42/O$40*100</f>
        <v>71.33332087043549</v>
      </c>
      <c r="Q42" s="12"/>
      <c r="R42" s="13">
        <v>2540383</v>
      </c>
      <c r="S42" s="10">
        <f>+R42/R$40*100</f>
        <v>67.55227465272995</v>
      </c>
    </row>
    <row r="43" spans="1:19" ht="15">
      <c r="A43" s="44"/>
      <c r="B43" s="39" t="s">
        <v>121</v>
      </c>
      <c r="C43" s="111">
        <f>+F43+I43+L43+O43+R43</f>
        <v>3545692</v>
      </c>
      <c r="D43" s="30">
        <f>+C43/C$40*100</f>
        <v>28.565496762577787</v>
      </c>
      <c r="E43" s="40"/>
      <c r="F43" s="41">
        <v>521628</v>
      </c>
      <c r="G43" s="30">
        <f>+F43/F$40*100</f>
        <v>36.613438712983175</v>
      </c>
      <c r="H43" s="43"/>
      <c r="I43" s="41">
        <v>28351</v>
      </c>
      <c r="J43" s="30">
        <f>+I43/I$40*100</f>
        <v>37.019965266442945</v>
      </c>
      <c r="K43" s="43"/>
      <c r="L43" s="41">
        <v>233608</v>
      </c>
      <c r="M43" s="30">
        <f>+L43/L$40*100</f>
        <v>20.147443880595986</v>
      </c>
      <c r="N43" s="43"/>
      <c r="O43" s="41">
        <v>1694281</v>
      </c>
      <c r="P43" s="30">
        <f>+O43/O$40*100</f>
        <v>28.27988975676652</v>
      </c>
      <c r="Q43" s="43"/>
      <c r="R43" s="41">
        <v>1067824</v>
      </c>
      <c r="S43" s="30">
        <f>+R43/R$40*100</f>
        <v>28.394907432767702</v>
      </c>
    </row>
    <row r="44" spans="1:19" ht="15">
      <c r="A44" s="44"/>
      <c r="B44" s="70" t="s">
        <v>132</v>
      </c>
      <c r="C44" s="111">
        <f>+F44+I44+L44+O44+R44</f>
        <v>185547</v>
      </c>
      <c r="D44" s="30">
        <f>+C44/C$40*100</f>
        <v>1.49483999958429</v>
      </c>
      <c r="E44" s="40"/>
      <c r="F44" s="41">
        <v>5028</v>
      </c>
      <c r="G44" s="30">
        <f>+F44/F$40*100</f>
        <v>0.35291888059858634</v>
      </c>
      <c r="H44" s="43"/>
      <c r="I44" s="41">
        <v>0</v>
      </c>
      <c r="J44" s="30">
        <f>+I44/I$40*100</f>
        <v>0</v>
      </c>
      <c r="K44" s="43"/>
      <c r="L44" s="41">
        <v>4935</v>
      </c>
      <c r="M44" s="30">
        <f>+L44/L$40*100</f>
        <v>0.425617425562229</v>
      </c>
      <c r="N44" s="43"/>
      <c r="O44" s="41">
        <v>23173</v>
      </c>
      <c r="P44" s="30">
        <f>+O44/O$40*100</f>
        <v>0.38678937279798953</v>
      </c>
      <c r="Q44" s="43"/>
      <c r="R44" s="41">
        <v>152411</v>
      </c>
      <c r="S44" s="30">
        <f>+R44/R$40*100</f>
        <v>4.05281791450235</v>
      </c>
    </row>
    <row r="45" spans="1:19" ht="15" customHeight="1">
      <c r="A45" s="44"/>
      <c r="B45" s="67"/>
      <c r="C45" s="112"/>
      <c r="D45" s="10"/>
      <c r="E45" s="6"/>
      <c r="F45" s="13"/>
      <c r="G45" s="10"/>
      <c r="H45" s="12"/>
      <c r="I45" s="13"/>
      <c r="J45" s="10"/>
      <c r="K45" s="12"/>
      <c r="L45" s="13"/>
      <c r="M45" s="10"/>
      <c r="N45" s="12"/>
      <c r="O45" s="13"/>
      <c r="P45" s="10"/>
      <c r="Q45" s="12"/>
      <c r="R45" s="13"/>
      <c r="S45" s="10"/>
    </row>
    <row r="46" spans="1:19" ht="15">
      <c r="A46" s="44" t="s">
        <v>5</v>
      </c>
      <c r="B46" s="68" t="s">
        <v>1</v>
      </c>
      <c r="C46" s="116">
        <f>SUM(C48:C50)</f>
        <v>2476431142</v>
      </c>
      <c r="D46" s="51">
        <f>SUM(D48:D50)</f>
        <v>100.00000000000001</v>
      </c>
      <c r="E46" s="52"/>
      <c r="F46" s="50">
        <v>32720532</v>
      </c>
      <c r="G46" s="51">
        <f>SUM(G48:G50)</f>
        <v>100</v>
      </c>
      <c r="H46" s="54"/>
      <c r="I46" s="50">
        <v>326575919</v>
      </c>
      <c r="J46" s="51">
        <f>SUM(J48:J50)</f>
        <v>100</v>
      </c>
      <c r="K46" s="54"/>
      <c r="L46" s="50">
        <v>16291854</v>
      </c>
      <c r="M46" s="51">
        <f>SUM(M48:M50)</f>
        <v>100</v>
      </c>
      <c r="N46" s="54"/>
      <c r="O46" s="50">
        <v>1053058141</v>
      </c>
      <c r="P46" s="51">
        <f>SUM(P48:P50)</f>
        <v>100</v>
      </c>
      <c r="Q46" s="54"/>
      <c r="R46" s="50">
        <v>1047784696</v>
      </c>
      <c r="S46" s="51">
        <f>SUM(S48:S50)</f>
        <v>100</v>
      </c>
    </row>
    <row r="47" spans="1:19" ht="15">
      <c r="A47" s="44"/>
      <c r="B47" s="39"/>
      <c r="C47" s="111"/>
      <c r="D47" s="30"/>
      <c r="E47" s="40"/>
      <c r="F47" s="41"/>
      <c r="G47" s="30"/>
      <c r="H47" s="43"/>
      <c r="I47" s="41"/>
      <c r="J47" s="30"/>
      <c r="K47" s="43"/>
      <c r="L47" s="41"/>
      <c r="M47" s="30"/>
      <c r="N47" s="43"/>
      <c r="O47" s="41"/>
      <c r="P47" s="30"/>
      <c r="Q47" s="43"/>
      <c r="R47" s="41"/>
      <c r="S47" s="30"/>
    </row>
    <row r="48" spans="1:19" ht="15">
      <c r="A48" s="44"/>
      <c r="B48" s="67" t="s">
        <v>120</v>
      </c>
      <c r="C48" s="112">
        <f>+F48+I48+L48+O48+R48</f>
        <v>1607320176</v>
      </c>
      <c r="D48" s="10">
        <f>+C48/C$46*100</f>
        <v>64.90469889269387</v>
      </c>
      <c r="E48" s="6"/>
      <c r="F48" s="13">
        <v>9878571</v>
      </c>
      <c r="G48" s="10">
        <f>+F48/F$46*100</f>
        <v>30.190740786243943</v>
      </c>
      <c r="H48" s="12"/>
      <c r="I48" s="13">
        <v>72247715</v>
      </c>
      <c r="J48" s="10">
        <f>+I48/I$46*100</f>
        <v>22.122793138339144</v>
      </c>
      <c r="K48" s="12"/>
      <c r="L48" s="13">
        <v>11909238</v>
      </c>
      <c r="M48" s="10">
        <f>+L48/L$46*100</f>
        <v>73.09934154823632</v>
      </c>
      <c r="N48" s="12"/>
      <c r="O48" s="13">
        <v>963737134</v>
      </c>
      <c r="P48" s="10">
        <f>+O48/O$46*100</f>
        <v>91.51794155304859</v>
      </c>
      <c r="Q48" s="12"/>
      <c r="R48" s="13">
        <v>549547518</v>
      </c>
      <c r="S48" s="10">
        <f>+R48/R$46*100</f>
        <v>52.44851543431972</v>
      </c>
    </row>
    <row r="49" spans="1:19" ht="15">
      <c r="A49" s="44"/>
      <c r="B49" s="39" t="s">
        <v>121</v>
      </c>
      <c r="C49" s="111">
        <f>+F49+I49+L49+O49+R49</f>
        <v>30099136</v>
      </c>
      <c r="D49" s="30">
        <f>+C49/C$46*100</f>
        <v>1.2154239013361592</v>
      </c>
      <c r="E49" s="40"/>
      <c r="F49" s="41">
        <v>381694</v>
      </c>
      <c r="G49" s="30">
        <f>+F49/F$46*100</f>
        <v>1.1665274880005008</v>
      </c>
      <c r="H49" s="43"/>
      <c r="I49" s="41">
        <v>554566</v>
      </c>
      <c r="J49" s="30">
        <f>+I49/I$46*100</f>
        <v>0.16981227571773289</v>
      </c>
      <c r="K49" s="43"/>
      <c r="L49" s="41">
        <v>582183</v>
      </c>
      <c r="M49" s="30">
        <f>+L49/L$46*100</f>
        <v>3.5734607000529226</v>
      </c>
      <c r="N49" s="43"/>
      <c r="O49" s="41">
        <v>27702776</v>
      </c>
      <c r="P49" s="30">
        <f>+O49/O$46*100</f>
        <v>2.6306976719911233</v>
      </c>
      <c r="Q49" s="43"/>
      <c r="R49" s="41">
        <v>877917</v>
      </c>
      <c r="S49" s="30">
        <f>+R49/R$46*100</f>
        <v>0.0837879197273559</v>
      </c>
    </row>
    <row r="50" spans="1:19" ht="15">
      <c r="A50" s="44"/>
      <c r="B50" s="70" t="s">
        <v>132</v>
      </c>
      <c r="C50" s="111">
        <f>+F50+I50+L50+O50+R50</f>
        <v>839011830</v>
      </c>
      <c r="D50" s="30">
        <f>+C50/C$46*100</f>
        <v>33.879877205969976</v>
      </c>
      <c r="E50" s="40"/>
      <c r="F50" s="41">
        <v>22460267</v>
      </c>
      <c r="G50" s="30">
        <f>+F50/F$46*100</f>
        <v>68.64273172575555</v>
      </c>
      <c r="H50" s="43"/>
      <c r="I50" s="41">
        <v>253773638</v>
      </c>
      <c r="J50" s="30">
        <f>+I50/I$46*100</f>
        <v>77.70739458594312</v>
      </c>
      <c r="K50" s="43"/>
      <c r="L50" s="41">
        <v>3800433</v>
      </c>
      <c r="M50" s="30">
        <f>+L50/L$46*100</f>
        <v>23.327197751710763</v>
      </c>
      <c r="N50" s="43"/>
      <c r="O50" s="41">
        <v>61618231</v>
      </c>
      <c r="P50" s="30">
        <f>+O50/O$46*100</f>
        <v>5.851360774960288</v>
      </c>
      <c r="Q50" s="43"/>
      <c r="R50" s="41">
        <v>497359261</v>
      </c>
      <c r="S50" s="30">
        <f>+R50/R$46*100</f>
        <v>47.46769664595292</v>
      </c>
    </row>
    <row r="51" spans="1:19" ht="15" customHeight="1">
      <c r="A51" s="44"/>
      <c r="B51" s="67"/>
      <c r="C51" s="112"/>
      <c r="D51" s="10"/>
      <c r="E51" s="6"/>
      <c r="F51" s="13"/>
      <c r="G51" s="10"/>
      <c r="H51" s="12"/>
      <c r="I51" s="13"/>
      <c r="J51" s="10"/>
      <c r="K51" s="12"/>
      <c r="L51" s="13"/>
      <c r="M51" s="10"/>
      <c r="N51" s="12"/>
      <c r="O51" s="13"/>
      <c r="P51" s="10"/>
      <c r="Q51" s="12"/>
      <c r="R51" s="13"/>
      <c r="S51" s="10"/>
    </row>
    <row r="52" spans="1:19" ht="15">
      <c r="A52" s="44" t="s">
        <v>145</v>
      </c>
      <c r="B52" s="76" t="s">
        <v>146</v>
      </c>
      <c r="C52" s="113">
        <f>SUM(C54:C56)</f>
        <v>95504976</v>
      </c>
      <c r="D52" s="57">
        <f>SUM(D54:D56)</f>
        <v>100</v>
      </c>
      <c r="E52" s="58"/>
      <c r="F52" s="56">
        <v>21708303</v>
      </c>
      <c r="G52" s="57">
        <f>SUM(G54:G56)</f>
        <v>100</v>
      </c>
      <c r="H52" s="60"/>
      <c r="I52" s="56">
        <v>10315775</v>
      </c>
      <c r="J52" s="57">
        <f>SUM(J54:J56)</f>
        <v>100</v>
      </c>
      <c r="K52" s="60"/>
      <c r="L52" s="56">
        <v>1748878</v>
      </c>
      <c r="M52" s="57">
        <f>SUM(M54:M56)</f>
        <v>100</v>
      </c>
      <c r="N52" s="60"/>
      <c r="O52" s="56">
        <v>6951461</v>
      </c>
      <c r="P52" s="57">
        <f>SUM(P54:P56)</f>
        <v>100</v>
      </c>
      <c r="Q52" s="60"/>
      <c r="R52" s="56">
        <v>54780559</v>
      </c>
      <c r="S52" s="57">
        <f>SUM(S54:S56)</f>
        <v>100.00000000000001</v>
      </c>
    </row>
    <row r="53" spans="1:19" ht="15">
      <c r="A53" s="44"/>
      <c r="B53" s="67"/>
      <c r="C53" s="112"/>
      <c r="D53" s="10"/>
      <c r="E53" s="6"/>
      <c r="F53" s="13"/>
      <c r="G53" s="10"/>
      <c r="H53" s="12"/>
      <c r="I53" s="13"/>
      <c r="J53" s="10"/>
      <c r="K53" s="12"/>
      <c r="L53" s="13"/>
      <c r="M53" s="10"/>
      <c r="N53" s="12"/>
      <c r="O53" s="13"/>
      <c r="P53" s="10"/>
      <c r="Q53" s="12"/>
      <c r="R53" s="13"/>
      <c r="S53" s="10"/>
    </row>
    <row r="54" spans="1:19" ht="15">
      <c r="A54" s="44"/>
      <c r="B54" s="39" t="s">
        <v>120</v>
      </c>
      <c r="C54" s="111">
        <f>+F54+I54+L54+O54+R54</f>
        <v>76675855</v>
      </c>
      <c r="D54" s="30">
        <f>+C54/C$52*100</f>
        <v>80.28467019351955</v>
      </c>
      <c r="E54" s="40"/>
      <c r="F54" s="41">
        <v>13563707</v>
      </c>
      <c r="G54" s="30">
        <f>+F54/F$52*100</f>
        <v>62.48165506073874</v>
      </c>
      <c r="H54" s="43"/>
      <c r="I54" s="41">
        <v>3724622</v>
      </c>
      <c r="J54" s="30">
        <f>+I54/I$52*100</f>
        <v>36.1060802508779</v>
      </c>
      <c r="K54" s="43"/>
      <c r="L54" s="41">
        <v>1038229</v>
      </c>
      <c r="M54" s="30">
        <f>+L54/L$52*100</f>
        <v>59.365433151998026</v>
      </c>
      <c r="N54" s="43"/>
      <c r="O54" s="41">
        <v>5340470</v>
      </c>
      <c r="P54" s="30">
        <f>+O54/O$52*100</f>
        <v>76.82514510259067</v>
      </c>
      <c r="Q54" s="43"/>
      <c r="R54" s="41">
        <v>53008827</v>
      </c>
      <c r="S54" s="30">
        <f>+R54/R$52*100</f>
        <v>96.76576502258767</v>
      </c>
    </row>
    <row r="55" spans="1:19" ht="15">
      <c r="A55" s="44"/>
      <c r="B55" s="67" t="s">
        <v>121</v>
      </c>
      <c r="C55" s="112">
        <f>+F55+I55+L55+O55+R55</f>
        <v>11872449</v>
      </c>
      <c r="D55" s="10">
        <f>+C55/C$52*100</f>
        <v>12.431236043659128</v>
      </c>
      <c r="E55" s="6"/>
      <c r="F55" s="13">
        <v>4537484</v>
      </c>
      <c r="G55" s="10">
        <f>+F55/F$52*100</f>
        <v>20.902066826688387</v>
      </c>
      <c r="H55" s="12"/>
      <c r="I55" s="13">
        <v>5091229</v>
      </c>
      <c r="J55" s="10">
        <f>+I55/I$52*100</f>
        <v>49.35381975663486</v>
      </c>
      <c r="K55" s="12"/>
      <c r="L55" s="13">
        <v>339061</v>
      </c>
      <c r="M55" s="10">
        <f>+L55/L$52*100</f>
        <v>19.387344343058807</v>
      </c>
      <c r="N55" s="12"/>
      <c r="O55" s="13">
        <v>413023</v>
      </c>
      <c r="P55" s="10">
        <f>+O55/O$52*100</f>
        <v>5.941527975198308</v>
      </c>
      <c r="Q55" s="12"/>
      <c r="R55" s="13">
        <v>1491652</v>
      </c>
      <c r="S55" s="10">
        <f>+R55/R$52*100</f>
        <v>2.722958705112885</v>
      </c>
    </row>
    <row r="56" spans="1:19" ht="15">
      <c r="A56" s="44"/>
      <c r="B56" s="67" t="s">
        <v>128</v>
      </c>
      <c r="C56" s="112">
        <f>+F56+I56+L56+O56+R56</f>
        <v>6956672</v>
      </c>
      <c r="D56" s="10">
        <f>+C56/C$52*100</f>
        <v>7.284093762821321</v>
      </c>
      <c r="E56" s="6"/>
      <c r="F56" s="13">
        <v>3607112</v>
      </c>
      <c r="G56" s="10">
        <f>+F56/F$52*100</f>
        <v>16.61627811257287</v>
      </c>
      <c r="H56" s="12"/>
      <c r="I56" s="13">
        <v>1499924</v>
      </c>
      <c r="J56" s="10">
        <f>+I56/I$52*100</f>
        <v>14.540099992487235</v>
      </c>
      <c r="K56" s="12"/>
      <c r="L56" s="13">
        <v>371588</v>
      </c>
      <c r="M56" s="10">
        <f>+L56/L$52*100</f>
        <v>21.24722250494317</v>
      </c>
      <c r="N56" s="12"/>
      <c r="O56" s="13">
        <v>1197968</v>
      </c>
      <c r="P56" s="10">
        <f>+O56/O$52*100</f>
        <v>17.233326922211027</v>
      </c>
      <c r="Q56" s="12"/>
      <c r="R56" s="13">
        <v>280080</v>
      </c>
      <c r="S56" s="10">
        <f>+R56/R$52*100</f>
        <v>0.5112762722994485</v>
      </c>
    </row>
    <row r="57" spans="1:19" ht="15">
      <c r="A57" s="44"/>
      <c r="B57" s="39"/>
      <c r="C57" s="111"/>
      <c r="D57" s="30"/>
      <c r="E57" s="40"/>
      <c r="F57" s="42"/>
      <c r="G57" s="30"/>
      <c r="H57" s="43"/>
      <c r="I57" s="42"/>
      <c r="J57" s="30"/>
      <c r="K57" s="43"/>
      <c r="L57" s="42"/>
      <c r="M57" s="30"/>
      <c r="N57" s="43"/>
      <c r="O57" s="42"/>
      <c r="P57" s="30"/>
      <c r="Q57" s="43"/>
      <c r="R57" s="42"/>
      <c r="S57" s="30"/>
    </row>
    <row r="58" spans="1:19" ht="15">
      <c r="A58" s="44" t="s">
        <v>147</v>
      </c>
      <c r="B58" s="76" t="s">
        <v>2</v>
      </c>
      <c r="C58" s="113">
        <f>SUM(C60:C62)</f>
        <v>56511459</v>
      </c>
      <c r="D58" s="57">
        <f>SUM(D60:D62)</f>
        <v>100</v>
      </c>
      <c r="E58" s="58"/>
      <c r="F58" s="56">
        <v>4581078</v>
      </c>
      <c r="G58" s="57">
        <f>SUM(G60:G62)</f>
        <v>100</v>
      </c>
      <c r="H58" s="60"/>
      <c r="I58" s="56">
        <v>1445007</v>
      </c>
      <c r="J58" s="57">
        <f>SUM(J60:J62)</f>
        <v>100</v>
      </c>
      <c r="K58" s="60"/>
      <c r="L58" s="56">
        <v>4757891</v>
      </c>
      <c r="M58" s="57">
        <f>SUM(M60:M62)</f>
        <v>100</v>
      </c>
      <c r="N58" s="60"/>
      <c r="O58" s="56">
        <v>44376458</v>
      </c>
      <c r="P58" s="57">
        <f>SUM(P60:P62)</f>
        <v>100</v>
      </c>
      <c r="Q58" s="60"/>
      <c r="R58" s="56">
        <v>1351025</v>
      </c>
      <c r="S58" s="57">
        <f>SUM(S60:S62)</f>
        <v>100</v>
      </c>
    </row>
    <row r="59" spans="1:19" ht="15">
      <c r="A59" s="44"/>
      <c r="B59" s="67"/>
      <c r="C59" s="112"/>
      <c r="D59" s="10"/>
      <c r="E59" s="6"/>
      <c r="F59" s="13"/>
      <c r="G59" s="10"/>
      <c r="H59" s="12"/>
      <c r="I59" s="13"/>
      <c r="J59" s="10"/>
      <c r="K59" s="12"/>
      <c r="L59" s="13"/>
      <c r="M59" s="10"/>
      <c r="N59" s="12"/>
      <c r="O59" s="13"/>
      <c r="P59" s="10"/>
      <c r="Q59" s="12"/>
      <c r="R59" s="13"/>
      <c r="S59" s="10"/>
    </row>
    <row r="60" spans="1:19" ht="15">
      <c r="A60" s="44"/>
      <c r="B60" s="39" t="s">
        <v>120</v>
      </c>
      <c r="C60" s="111">
        <f>+F60+I60+L60+O60+R60</f>
        <v>22204654</v>
      </c>
      <c r="D60" s="30">
        <f>+C60/C$58*100</f>
        <v>39.29230353086442</v>
      </c>
      <c r="E60" s="40"/>
      <c r="F60" s="41">
        <v>2408271</v>
      </c>
      <c r="G60" s="30">
        <f>+F60/F$58*100</f>
        <v>52.569962790417456</v>
      </c>
      <c r="H60" s="43"/>
      <c r="I60" s="41">
        <v>862161</v>
      </c>
      <c r="J60" s="30">
        <f>+I60/I$58*100</f>
        <v>59.66483207347785</v>
      </c>
      <c r="K60" s="43"/>
      <c r="L60" s="41">
        <v>2239005</v>
      </c>
      <c r="M60" s="30">
        <f>+L60/L$58*100</f>
        <v>47.0587703669546</v>
      </c>
      <c r="N60" s="43"/>
      <c r="O60" s="41">
        <v>16042979</v>
      </c>
      <c r="P60" s="30">
        <f>+O60/O$58*100</f>
        <v>36.1520042902027</v>
      </c>
      <c r="Q60" s="43"/>
      <c r="R60" s="41">
        <v>652238</v>
      </c>
      <c r="S60" s="30">
        <f>+R60/R$58*100</f>
        <v>48.27727096093707</v>
      </c>
    </row>
    <row r="61" spans="1:19" ht="15">
      <c r="A61" s="44"/>
      <c r="B61" s="67" t="s">
        <v>121</v>
      </c>
      <c r="C61" s="112">
        <f>+F61+I61+L61+O61+R61</f>
        <v>8278294</v>
      </c>
      <c r="D61" s="10">
        <f>+C61/C$58*100</f>
        <v>14.648876787980292</v>
      </c>
      <c r="E61" s="6"/>
      <c r="F61" s="13">
        <v>259215</v>
      </c>
      <c r="G61" s="10">
        <f>+F61/F$58*100</f>
        <v>5.658384336612475</v>
      </c>
      <c r="H61" s="12"/>
      <c r="I61" s="13">
        <v>562395</v>
      </c>
      <c r="J61" s="10">
        <f>+I61/I$58*100</f>
        <v>38.919880664937956</v>
      </c>
      <c r="K61" s="12"/>
      <c r="L61" s="13">
        <v>956976</v>
      </c>
      <c r="M61" s="10">
        <f>+L61/L$58*100</f>
        <v>20.113449425386165</v>
      </c>
      <c r="N61" s="12"/>
      <c r="O61" s="13">
        <v>6220867</v>
      </c>
      <c r="P61" s="10">
        <f>+O61/O$58*100</f>
        <v>14.018394618155419</v>
      </c>
      <c r="Q61" s="12"/>
      <c r="R61" s="13">
        <v>278841</v>
      </c>
      <c r="S61" s="10">
        <f>+R61/R$58*100</f>
        <v>20.63921837123665</v>
      </c>
    </row>
    <row r="62" spans="1:19" ht="15">
      <c r="A62" s="44"/>
      <c r="B62" s="67" t="s">
        <v>128</v>
      </c>
      <c r="C62" s="112">
        <f>+F62+I62+L62+O62+R62</f>
        <v>26028511</v>
      </c>
      <c r="D62" s="10">
        <f>+C62/C$58*100</f>
        <v>46.058819681155285</v>
      </c>
      <c r="E62" s="6"/>
      <c r="F62" s="13">
        <v>1913592</v>
      </c>
      <c r="G62" s="10">
        <f>+F62/F$58*100</f>
        <v>41.77165287297007</v>
      </c>
      <c r="H62" s="12"/>
      <c r="I62" s="13">
        <v>20451</v>
      </c>
      <c r="J62" s="10">
        <f>+I62/I$58*100</f>
        <v>1.4152872615841998</v>
      </c>
      <c r="K62" s="12"/>
      <c r="L62" s="13">
        <v>1561910</v>
      </c>
      <c r="M62" s="10">
        <f>+L62/L$58*100</f>
        <v>32.82778020765924</v>
      </c>
      <c r="N62" s="12"/>
      <c r="O62" s="13">
        <v>22112612</v>
      </c>
      <c r="P62" s="10">
        <f>+O62/O$58*100</f>
        <v>49.82960109164188</v>
      </c>
      <c r="Q62" s="12"/>
      <c r="R62" s="13">
        <v>419946</v>
      </c>
      <c r="S62" s="10">
        <f>+R62/R$58*100</f>
        <v>31.083510667826282</v>
      </c>
    </row>
    <row r="63" spans="1:19" ht="15">
      <c r="A63" s="44"/>
      <c r="B63" s="39"/>
      <c r="C63" s="111"/>
      <c r="D63" s="30"/>
      <c r="E63" s="40"/>
      <c r="F63" s="42"/>
      <c r="G63" s="30"/>
      <c r="H63" s="43"/>
      <c r="I63" s="42"/>
      <c r="J63" s="30"/>
      <c r="K63" s="43"/>
      <c r="L63" s="42"/>
      <c r="M63" s="30"/>
      <c r="N63" s="43"/>
      <c r="O63" s="42"/>
      <c r="P63" s="30"/>
      <c r="Q63" s="43"/>
      <c r="R63" s="42"/>
      <c r="S63" s="30"/>
    </row>
    <row r="64" spans="1:19" ht="15">
      <c r="A64" s="44" t="s">
        <v>148</v>
      </c>
      <c r="B64" s="76" t="s">
        <v>9</v>
      </c>
      <c r="C64" s="113">
        <f>SUM(C66:C68)</f>
        <v>62615732</v>
      </c>
      <c r="D64" s="57">
        <f>SUM(D66:D68)</f>
        <v>100</v>
      </c>
      <c r="E64" s="58"/>
      <c r="F64" s="56">
        <v>7590135</v>
      </c>
      <c r="G64" s="57">
        <f>SUM(G66:G68)</f>
        <v>100</v>
      </c>
      <c r="H64" s="60"/>
      <c r="I64" s="56">
        <v>7722021</v>
      </c>
      <c r="J64" s="57">
        <f>SUM(J66:J68)</f>
        <v>100</v>
      </c>
      <c r="K64" s="60"/>
      <c r="L64" s="56">
        <v>6509092</v>
      </c>
      <c r="M64" s="57">
        <f>SUM(M66:M68)</f>
        <v>100</v>
      </c>
      <c r="N64" s="60"/>
      <c r="O64" s="56">
        <v>18918388</v>
      </c>
      <c r="P64" s="57">
        <f>SUM(P66:P68)</f>
        <v>100</v>
      </c>
      <c r="Q64" s="60"/>
      <c r="R64" s="56">
        <v>21876096</v>
      </c>
      <c r="S64" s="57">
        <f>SUM(S66:S68)</f>
        <v>100</v>
      </c>
    </row>
    <row r="65" spans="1:19" ht="15">
      <c r="A65" s="44"/>
      <c r="B65" s="67"/>
      <c r="C65" s="112"/>
      <c r="D65" s="10"/>
      <c r="E65" s="6"/>
      <c r="F65" s="13"/>
      <c r="G65" s="10"/>
      <c r="H65" s="12"/>
      <c r="I65" s="13"/>
      <c r="J65" s="10"/>
      <c r="K65" s="12"/>
      <c r="L65" s="13"/>
      <c r="M65" s="10"/>
      <c r="N65" s="12"/>
      <c r="O65" s="13"/>
      <c r="P65" s="10"/>
      <c r="Q65" s="12"/>
      <c r="R65" s="13"/>
      <c r="S65" s="10"/>
    </row>
    <row r="66" spans="1:19" ht="15">
      <c r="A66" s="44"/>
      <c r="B66" s="39" t="s">
        <v>120</v>
      </c>
      <c r="C66" s="111">
        <f>+F66+I66+L66+O66+R66</f>
        <v>20403770</v>
      </c>
      <c r="D66" s="30">
        <f>+C66/C$64*100</f>
        <v>32.58569268183274</v>
      </c>
      <c r="E66" s="40"/>
      <c r="F66" s="41">
        <v>2409237</v>
      </c>
      <c r="G66" s="30">
        <f>+F66/F$64*100</f>
        <v>31.741688388941697</v>
      </c>
      <c r="H66" s="43"/>
      <c r="I66" s="41">
        <v>4715174</v>
      </c>
      <c r="J66" s="30">
        <f>+I66/I$64*100</f>
        <v>61.06139830492562</v>
      </c>
      <c r="K66" s="43"/>
      <c r="L66" s="41">
        <v>2459760</v>
      </c>
      <c r="M66" s="30">
        <f>+L66/L$64*100</f>
        <v>37.78960260509454</v>
      </c>
      <c r="N66" s="43"/>
      <c r="O66" s="41">
        <v>3980447</v>
      </c>
      <c r="P66" s="30">
        <f>+O66/O$64*100</f>
        <v>21.040096016637357</v>
      </c>
      <c r="Q66" s="43"/>
      <c r="R66" s="41">
        <v>6839152</v>
      </c>
      <c r="S66" s="30">
        <f>+R66/R$64*100</f>
        <v>31.263128485082532</v>
      </c>
    </row>
    <row r="67" spans="1:19" ht="15">
      <c r="A67" s="44"/>
      <c r="B67" s="67" t="s">
        <v>121</v>
      </c>
      <c r="C67" s="112">
        <f>+F67+I67+L67+O67+R67</f>
        <v>38263252</v>
      </c>
      <c r="D67" s="10">
        <f>+C67/C$64*100</f>
        <v>61.1080486929387</v>
      </c>
      <c r="E67" s="6"/>
      <c r="F67" s="13">
        <v>4690315</v>
      </c>
      <c r="G67" s="10">
        <f>+F67/F$64*100</f>
        <v>61.794882436214905</v>
      </c>
      <c r="H67" s="12"/>
      <c r="I67" s="13">
        <v>2612901</v>
      </c>
      <c r="J67" s="10">
        <f>+I67/I$64*100</f>
        <v>33.837009767261705</v>
      </c>
      <c r="K67" s="12"/>
      <c r="L67" s="13">
        <v>3612816</v>
      </c>
      <c r="M67" s="10">
        <f>+L67/L$64*100</f>
        <v>55.50414712220998</v>
      </c>
      <c r="N67" s="12"/>
      <c r="O67" s="13">
        <v>13322118</v>
      </c>
      <c r="P67" s="10">
        <f>+O67/O$64*100</f>
        <v>70.41888558369772</v>
      </c>
      <c r="Q67" s="12"/>
      <c r="R67" s="13">
        <v>14025102</v>
      </c>
      <c r="S67" s="10">
        <f>+R67/R$64*100</f>
        <v>64.11153982867876</v>
      </c>
    </row>
    <row r="68" spans="1:19" ht="15">
      <c r="A68" s="44"/>
      <c r="B68" s="67" t="s">
        <v>128</v>
      </c>
      <c r="C68" s="112">
        <f>+F68+I68+L68+O68+R68</f>
        <v>3948710</v>
      </c>
      <c r="D68" s="10">
        <f>+C68/C$64*100</f>
        <v>6.306258625228561</v>
      </c>
      <c r="E68" s="6"/>
      <c r="F68" s="13">
        <v>490583</v>
      </c>
      <c r="G68" s="10">
        <f>+F68/F$64*100</f>
        <v>6.463429174843399</v>
      </c>
      <c r="H68" s="12"/>
      <c r="I68" s="13">
        <v>393946</v>
      </c>
      <c r="J68" s="10">
        <f>+I68/I$64*100</f>
        <v>5.10159192781268</v>
      </c>
      <c r="K68" s="12"/>
      <c r="L68" s="13">
        <v>436516</v>
      </c>
      <c r="M68" s="10">
        <f>+L68/L$64*100</f>
        <v>6.706250272695486</v>
      </c>
      <c r="N68" s="12"/>
      <c r="O68" s="13">
        <v>1615823</v>
      </c>
      <c r="P68" s="10">
        <f>+O68/O$64*100</f>
        <v>8.541018399664917</v>
      </c>
      <c r="Q68" s="12"/>
      <c r="R68" s="13">
        <v>1011842</v>
      </c>
      <c r="S68" s="10">
        <f>+R68/R$64*100</f>
        <v>4.625331686238714</v>
      </c>
    </row>
    <row r="69" spans="1:19" ht="15">
      <c r="A69" s="44"/>
      <c r="B69" s="39"/>
      <c r="C69" s="111"/>
      <c r="D69" s="30"/>
      <c r="E69" s="40"/>
      <c r="F69" s="42"/>
      <c r="G69" s="30"/>
      <c r="H69" s="43"/>
      <c r="I69" s="42"/>
      <c r="J69" s="30"/>
      <c r="K69" s="43"/>
      <c r="L69" s="42"/>
      <c r="M69" s="30"/>
      <c r="N69" s="43"/>
      <c r="O69" s="42"/>
      <c r="P69" s="30"/>
      <c r="Q69" s="43"/>
      <c r="R69" s="42"/>
      <c r="S69" s="30"/>
    </row>
    <row r="70" spans="1:19" ht="15">
      <c r="A70" s="44" t="s">
        <v>149</v>
      </c>
      <c r="B70" s="76" t="s">
        <v>6</v>
      </c>
      <c r="C70" s="113">
        <f>SUM(C72:C74)</f>
        <v>14736528</v>
      </c>
      <c r="D70" s="57">
        <f>SUM(D72:D74)</f>
        <v>100</v>
      </c>
      <c r="E70" s="58"/>
      <c r="F70" s="56">
        <v>2027164</v>
      </c>
      <c r="G70" s="57">
        <f>SUM(G72:G74)</f>
        <v>100</v>
      </c>
      <c r="H70" s="60"/>
      <c r="I70" s="56">
        <v>3315806</v>
      </c>
      <c r="J70" s="57">
        <f>SUM(J72:J74)</f>
        <v>100</v>
      </c>
      <c r="K70" s="60"/>
      <c r="L70" s="56">
        <v>1969411</v>
      </c>
      <c r="M70" s="57">
        <f>SUM(M72:M74)</f>
        <v>99.99999999999999</v>
      </c>
      <c r="N70" s="60"/>
      <c r="O70" s="56">
        <v>5361954</v>
      </c>
      <c r="P70" s="57">
        <f>SUM(P72:P74)</f>
        <v>100</v>
      </c>
      <c r="Q70" s="60"/>
      <c r="R70" s="56">
        <v>2062193</v>
      </c>
      <c r="S70" s="57">
        <f>SUM(S72:S74)</f>
        <v>100</v>
      </c>
    </row>
    <row r="71" spans="1:19" ht="15">
      <c r="A71" s="44"/>
      <c r="B71" s="67"/>
      <c r="C71" s="112"/>
      <c r="D71" s="10"/>
      <c r="E71" s="6"/>
      <c r="F71" s="13"/>
      <c r="G71" s="10"/>
      <c r="H71" s="12"/>
      <c r="I71" s="13"/>
      <c r="J71" s="10"/>
      <c r="K71" s="12"/>
      <c r="L71" s="13"/>
      <c r="M71" s="10"/>
      <c r="N71" s="12"/>
      <c r="O71" s="13"/>
      <c r="P71" s="10"/>
      <c r="Q71" s="12"/>
      <c r="R71" s="13"/>
      <c r="S71" s="10"/>
    </row>
    <row r="72" spans="1:19" ht="15">
      <c r="A72" s="44"/>
      <c r="B72" s="39" t="s">
        <v>120</v>
      </c>
      <c r="C72" s="111">
        <f>+F72+I72+L72+O72+R72</f>
        <v>9468973</v>
      </c>
      <c r="D72" s="30">
        <f>+C72/C$70*100</f>
        <v>64.25511490902063</v>
      </c>
      <c r="E72" s="40"/>
      <c r="F72" s="41">
        <v>1227423</v>
      </c>
      <c r="G72" s="30">
        <f>+F72/F$70*100</f>
        <v>60.548776517341466</v>
      </c>
      <c r="H72" s="43"/>
      <c r="I72" s="41">
        <v>2469784</v>
      </c>
      <c r="J72" s="30">
        <f>+I72/I$70*100</f>
        <v>74.4851779627638</v>
      </c>
      <c r="K72" s="43"/>
      <c r="L72" s="41">
        <v>1207501</v>
      </c>
      <c r="M72" s="30">
        <f>+L72/L$70*100</f>
        <v>61.312798598159546</v>
      </c>
      <c r="N72" s="43"/>
      <c r="O72" s="41">
        <v>3441496</v>
      </c>
      <c r="P72" s="30">
        <f>+O72/O$70*100</f>
        <v>64.18361664423081</v>
      </c>
      <c r="Q72" s="43"/>
      <c r="R72" s="41">
        <v>1122769</v>
      </c>
      <c r="S72" s="30">
        <f>+R72/R$70*100</f>
        <v>54.44538896213885</v>
      </c>
    </row>
    <row r="73" spans="1:19" ht="15">
      <c r="A73" s="44"/>
      <c r="B73" s="67" t="s">
        <v>121</v>
      </c>
      <c r="C73" s="112">
        <f>+F73+I73+L73+O73+R73</f>
        <v>4330978</v>
      </c>
      <c r="D73" s="10">
        <f>+C73/C$70*100</f>
        <v>29.389405699904348</v>
      </c>
      <c r="E73" s="6"/>
      <c r="F73" s="13">
        <v>302103</v>
      </c>
      <c r="G73" s="10">
        <f>+F73/F$70*100</f>
        <v>14.90274097211671</v>
      </c>
      <c r="H73" s="12"/>
      <c r="I73" s="13">
        <v>846022</v>
      </c>
      <c r="J73" s="10">
        <f>+I73/I$70*100</f>
        <v>25.514822037236197</v>
      </c>
      <c r="K73" s="12"/>
      <c r="L73" s="13">
        <v>519275</v>
      </c>
      <c r="M73" s="10">
        <f>+L73/L$70*100</f>
        <v>26.367020393406964</v>
      </c>
      <c r="N73" s="12"/>
      <c r="O73" s="13">
        <v>1743262</v>
      </c>
      <c r="P73" s="10">
        <f>+O73/O$70*100</f>
        <v>32.51169256580717</v>
      </c>
      <c r="Q73" s="12"/>
      <c r="R73" s="13">
        <v>920316</v>
      </c>
      <c r="S73" s="10">
        <f>+R73/R$70*100</f>
        <v>44.628024632030076</v>
      </c>
    </row>
    <row r="74" spans="1:19" ht="15">
      <c r="A74" s="44"/>
      <c r="B74" s="67" t="s">
        <v>128</v>
      </c>
      <c r="C74" s="112">
        <f>+F74+I74+L74+O74+R74</f>
        <v>936577</v>
      </c>
      <c r="D74" s="10">
        <f>+C74/C$70*100</f>
        <v>6.355479391075021</v>
      </c>
      <c r="E74" s="6"/>
      <c r="F74" s="13">
        <v>497638</v>
      </c>
      <c r="G74" s="10">
        <f>+F74/F$70*100</f>
        <v>24.54848251054182</v>
      </c>
      <c r="H74" s="12"/>
      <c r="I74" s="13">
        <v>0</v>
      </c>
      <c r="J74" s="10">
        <f>+I74/I$70*100</f>
        <v>0</v>
      </c>
      <c r="K74" s="12"/>
      <c r="L74" s="13">
        <v>242635</v>
      </c>
      <c r="M74" s="10">
        <f>+L74/L$70*100</f>
        <v>12.320181008433485</v>
      </c>
      <c r="N74" s="12"/>
      <c r="O74" s="13">
        <v>177196</v>
      </c>
      <c r="P74" s="10">
        <f>+O74/O$70*100</f>
        <v>3.304690789962018</v>
      </c>
      <c r="Q74" s="12"/>
      <c r="R74" s="13">
        <v>19108</v>
      </c>
      <c r="S74" s="10">
        <f>+R74/R$70*100</f>
        <v>0.926586405831074</v>
      </c>
    </row>
    <row r="75" spans="1:19" ht="15">
      <c r="A75" s="44"/>
      <c r="B75" s="70"/>
      <c r="C75" s="111"/>
      <c r="D75" s="30"/>
      <c r="E75" s="40"/>
      <c r="F75" s="42"/>
      <c r="G75" s="30"/>
      <c r="H75" s="43"/>
      <c r="I75" s="42"/>
      <c r="J75" s="30"/>
      <c r="K75" s="43"/>
      <c r="L75" s="42"/>
      <c r="M75" s="30"/>
      <c r="N75" s="43"/>
      <c r="O75" s="42"/>
      <c r="P75" s="30"/>
      <c r="Q75" s="43"/>
      <c r="R75" s="42"/>
      <c r="S75" s="30"/>
    </row>
    <row r="76" spans="1:19" ht="15">
      <c r="A76" s="44" t="s">
        <v>7</v>
      </c>
      <c r="B76" s="76" t="s">
        <v>10</v>
      </c>
      <c r="C76" s="113">
        <f>SUM(C78:C80)</f>
        <v>93992984</v>
      </c>
      <c r="D76" s="57">
        <f>SUM(D78:D80)</f>
        <v>100</v>
      </c>
      <c r="E76" s="58"/>
      <c r="F76" s="56">
        <v>6118391</v>
      </c>
      <c r="G76" s="57">
        <f>SUM(G78:G80)</f>
        <v>100</v>
      </c>
      <c r="H76" s="60"/>
      <c r="I76" s="56">
        <v>23320434</v>
      </c>
      <c r="J76" s="57">
        <f>SUM(J78:J80)</f>
        <v>100.00000000000001</v>
      </c>
      <c r="K76" s="60"/>
      <c r="L76" s="56">
        <v>10626568</v>
      </c>
      <c r="M76" s="57">
        <f>SUM(M78:M80)</f>
        <v>100</v>
      </c>
      <c r="N76" s="60"/>
      <c r="O76" s="56">
        <v>32189259</v>
      </c>
      <c r="P76" s="57">
        <f>SUM(P78:P80)</f>
        <v>100.00000000000001</v>
      </c>
      <c r="Q76" s="60"/>
      <c r="R76" s="56">
        <v>21738332</v>
      </c>
      <c r="S76" s="57">
        <f>SUM(S78:S80)</f>
        <v>100.00000000000001</v>
      </c>
    </row>
    <row r="77" spans="1:19" ht="15">
      <c r="A77" s="44"/>
      <c r="B77" s="67"/>
      <c r="C77" s="112"/>
      <c r="D77" s="10"/>
      <c r="E77" s="6"/>
      <c r="F77" s="13"/>
      <c r="G77" s="10"/>
      <c r="H77" s="12"/>
      <c r="I77" s="13"/>
      <c r="J77" s="10"/>
      <c r="K77" s="12"/>
      <c r="L77" s="13"/>
      <c r="M77" s="10"/>
      <c r="N77" s="12"/>
      <c r="O77" s="13"/>
      <c r="P77" s="10"/>
      <c r="Q77" s="12"/>
      <c r="R77" s="13"/>
      <c r="S77" s="10"/>
    </row>
    <row r="78" spans="1:19" ht="15">
      <c r="A78" s="44"/>
      <c r="B78" s="39" t="s">
        <v>120</v>
      </c>
      <c r="C78" s="111">
        <f>+F78+I78+L78+O78+R78</f>
        <v>63730044</v>
      </c>
      <c r="D78" s="30">
        <f>+C78/C$76*100</f>
        <v>67.8029798479427</v>
      </c>
      <c r="E78" s="40"/>
      <c r="F78" s="41">
        <v>3320065</v>
      </c>
      <c r="G78" s="30">
        <f>+F78/F$76*100</f>
        <v>54.2636944909209</v>
      </c>
      <c r="H78" s="43"/>
      <c r="I78" s="41">
        <v>14097161</v>
      </c>
      <c r="J78" s="30">
        <f>+I78/I$76*100</f>
        <v>60.44982267482673</v>
      </c>
      <c r="K78" s="43"/>
      <c r="L78" s="41">
        <v>7045966</v>
      </c>
      <c r="M78" s="30">
        <f>+L78/L$76*100</f>
        <v>66.30518903186805</v>
      </c>
      <c r="N78" s="43"/>
      <c r="O78" s="41">
        <v>23292164</v>
      </c>
      <c r="P78" s="30">
        <f>+O78/O$76*100</f>
        <v>72.36005028882461</v>
      </c>
      <c r="Q78" s="43"/>
      <c r="R78" s="41">
        <v>15974688</v>
      </c>
      <c r="S78" s="30">
        <f>+R78/R$76*100</f>
        <v>73.48626380349698</v>
      </c>
    </row>
    <row r="79" spans="1:19" ht="15">
      <c r="A79" s="44"/>
      <c r="B79" s="67" t="s">
        <v>121</v>
      </c>
      <c r="C79" s="112">
        <f>+F79+I79+L79+O79+R79</f>
        <v>22726731</v>
      </c>
      <c r="D79" s="10">
        <f>+C79/C$76*100</f>
        <v>24.179178096952427</v>
      </c>
      <c r="E79" s="6"/>
      <c r="F79" s="13">
        <v>2304544</v>
      </c>
      <c r="G79" s="10">
        <f>+F79/F$76*100</f>
        <v>37.66585038452103</v>
      </c>
      <c r="H79" s="12"/>
      <c r="I79" s="13">
        <v>4933887</v>
      </c>
      <c r="J79" s="10">
        <f>+I79/I$76*100</f>
        <v>21.15692615326113</v>
      </c>
      <c r="K79" s="12"/>
      <c r="L79" s="13">
        <v>3023202</v>
      </c>
      <c r="M79" s="10">
        <f>+L79/L$76*100</f>
        <v>28.449467410362406</v>
      </c>
      <c r="N79" s="12"/>
      <c r="O79" s="13">
        <v>7669544</v>
      </c>
      <c r="P79" s="10">
        <f>+O79/O$76*100</f>
        <v>23.826407436095376</v>
      </c>
      <c r="Q79" s="12"/>
      <c r="R79" s="13">
        <v>4795554</v>
      </c>
      <c r="S79" s="10">
        <f>+R79/R$76*100</f>
        <v>22.060358632851866</v>
      </c>
    </row>
    <row r="80" spans="1:19" ht="15">
      <c r="A80" s="44"/>
      <c r="B80" s="67" t="s">
        <v>128</v>
      </c>
      <c r="C80" s="112">
        <f>+F80+I80+L80+O80+R80</f>
        <v>7536209</v>
      </c>
      <c r="D80" s="10">
        <f>+C80/C$76*100</f>
        <v>8.017842055104879</v>
      </c>
      <c r="E80" s="6"/>
      <c r="F80" s="13">
        <v>493782</v>
      </c>
      <c r="G80" s="10">
        <f>+F80/F$76*100</f>
        <v>8.070455124558073</v>
      </c>
      <c r="H80" s="12"/>
      <c r="I80" s="13">
        <v>4289386</v>
      </c>
      <c r="J80" s="10">
        <f>+I80/I$76*100</f>
        <v>18.393251171912155</v>
      </c>
      <c r="K80" s="12"/>
      <c r="L80" s="13">
        <v>557400</v>
      </c>
      <c r="M80" s="10">
        <f>+L80/L$76*100</f>
        <v>5.245343557769545</v>
      </c>
      <c r="N80" s="12"/>
      <c r="O80" s="13">
        <v>1227551</v>
      </c>
      <c r="P80" s="10">
        <f>+O80/O$76*100</f>
        <v>3.8135422750800196</v>
      </c>
      <c r="Q80" s="12"/>
      <c r="R80" s="13">
        <v>968090</v>
      </c>
      <c r="S80" s="10">
        <f>+R80/R$76*100</f>
        <v>4.4533775636511574</v>
      </c>
    </row>
    <row r="81" spans="1:19" ht="15">
      <c r="A81" s="44"/>
      <c r="B81" s="39"/>
      <c r="C81" s="111"/>
      <c r="D81" s="30"/>
      <c r="E81" s="40"/>
      <c r="F81" s="42"/>
      <c r="G81" s="30"/>
      <c r="H81" s="43"/>
      <c r="I81" s="42"/>
      <c r="J81" s="30"/>
      <c r="K81" s="43"/>
      <c r="L81" s="42"/>
      <c r="M81" s="30"/>
      <c r="N81" s="43"/>
      <c r="O81" s="42"/>
      <c r="P81" s="30"/>
      <c r="Q81" s="43"/>
      <c r="R81" s="42"/>
      <c r="S81" s="30"/>
    </row>
    <row r="82" spans="1:19" ht="24" customHeight="1">
      <c r="A82" s="44" t="s">
        <v>118</v>
      </c>
      <c r="B82" s="66" t="s">
        <v>3</v>
      </c>
      <c r="C82" s="116">
        <f>SUM(C84:C85)</f>
        <v>182281929</v>
      </c>
      <c r="D82" s="51">
        <f>SUM(D84:D85)</f>
        <v>100.00000000000001</v>
      </c>
      <c r="E82" s="52"/>
      <c r="F82" s="50">
        <v>75802810</v>
      </c>
      <c r="G82" s="51">
        <f>SUM(G84:G85)</f>
        <v>100</v>
      </c>
      <c r="H82" s="54"/>
      <c r="I82" s="50">
        <v>20499573</v>
      </c>
      <c r="J82" s="51">
        <f>SUM(J84:J85)</f>
        <v>100</v>
      </c>
      <c r="K82" s="54"/>
      <c r="L82" s="50">
        <v>21744249</v>
      </c>
      <c r="M82" s="51">
        <f>SUM(M84:M85)</f>
        <v>100</v>
      </c>
      <c r="N82" s="54"/>
      <c r="O82" s="50">
        <v>47973676</v>
      </c>
      <c r="P82" s="51">
        <f>SUM(P84:P85)</f>
        <v>100</v>
      </c>
      <c r="Q82" s="54"/>
      <c r="R82" s="50">
        <v>16261621</v>
      </c>
      <c r="S82" s="51">
        <f>SUM(S84:S85)</f>
        <v>100</v>
      </c>
    </row>
    <row r="83" spans="1:19" ht="17.25" customHeight="1">
      <c r="A83" s="44"/>
      <c r="B83" s="39"/>
      <c r="C83" s="111"/>
      <c r="D83" s="30"/>
      <c r="E83" s="40"/>
      <c r="F83" s="42"/>
      <c r="G83" s="30"/>
      <c r="H83" s="43"/>
      <c r="I83" s="42"/>
      <c r="J83" s="30"/>
      <c r="K83" s="43"/>
      <c r="L83" s="42"/>
      <c r="M83" s="30"/>
      <c r="N83" s="43"/>
      <c r="O83" s="42"/>
      <c r="P83" s="30"/>
      <c r="Q83" s="43"/>
      <c r="R83" s="42"/>
      <c r="S83" s="30"/>
    </row>
    <row r="84" spans="1:19" ht="21.75" customHeight="1">
      <c r="A84" s="44"/>
      <c r="B84" s="67" t="s">
        <v>122</v>
      </c>
      <c r="C84" s="112">
        <f>+F84+I84+L84+O84+R84</f>
        <v>173606789</v>
      </c>
      <c r="D84" s="10">
        <f>+C84/C$82*100</f>
        <v>95.24081183055728</v>
      </c>
      <c r="E84" s="6"/>
      <c r="F84" s="13">
        <v>71684373</v>
      </c>
      <c r="G84" s="10">
        <f>+F84/F$82*100</f>
        <v>94.56690721623644</v>
      </c>
      <c r="H84" s="12"/>
      <c r="I84" s="13">
        <v>20237882</v>
      </c>
      <c r="J84" s="10">
        <f>+I84/I$82*100</f>
        <v>98.7234319466069</v>
      </c>
      <c r="K84" s="12"/>
      <c r="L84" s="13">
        <v>20816938</v>
      </c>
      <c r="M84" s="10">
        <f>+L84/L$82*100</f>
        <v>95.73537352336243</v>
      </c>
      <c r="N84" s="12"/>
      <c r="O84" s="13">
        <v>45617140</v>
      </c>
      <c r="P84" s="10">
        <f>+O84/O$82*100</f>
        <v>95.0878560984153</v>
      </c>
      <c r="Q84" s="12"/>
      <c r="R84" s="13">
        <v>15250456</v>
      </c>
      <c r="S84" s="10">
        <f>+R84/R$82*100</f>
        <v>93.78189296134745</v>
      </c>
    </row>
    <row r="85" spans="1:19" ht="21" customHeight="1">
      <c r="A85" s="44"/>
      <c r="B85" s="70" t="s">
        <v>133</v>
      </c>
      <c r="C85" s="111">
        <f>+F85+I85+L85+O85+R85</f>
        <v>8675140</v>
      </c>
      <c r="D85" s="30">
        <f>+C85/C$82*100</f>
        <v>4.759188169442732</v>
      </c>
      <c r="E85" s="40"/>
      <c r="F85" s="41">
        <v>4118437</v>
      </c>
      <c r="G85" s="30">
        <f>+F85/F$82*100</f>
        <v>5.433092783763557</v>
      </c>
      <c r="H85" s="43"/>
      <c r="I85" s="41">
        <v>261691</v>
      </c>
      <c r="J85" s="30">
        <f>+I85/I$82*100</f>
        <v>1.276568053393112</v>
      </c>
      <c r="K85" s="43"/>
      <c r="L85" s="41">
        <v>927311</v>
      </c>
      <c r="M85" s="30">
        <f>+L85/L$82*100</f>
        <v>4.264626476637569</v>
      </c>
      <c r="N85" s="43"/>
      <c r="O85" s="41">
        <v>2356536</v>
      </c>
      <c r="P85" s="30">
        <f>+O85/O$82*100</f>
        <v>4.9121439015846935</v>
      </c>
      <c r="Q85" s="43"/>
      <c r="R85" s="41">
        <v>1011165</v>
      </c>
      <c r="S85" s="30">
        <f>+R85/R$82*100</f>
        <v>6.218107038652542</v>
      </c>
    </row>
    <row r="86" spans="1:19" ht="15">
      <c r="A86" s="44"/>
      <c r="B86" s="67"/>
      <c r="C86" s="112"/>
      <c r="D86" s="10"/>
      <c r="E86" s="6"/>
      <c r="F86" s="13"/>
      <c r="G86" s="10"/>
      <c r="H86" s="12"/>
      <c r="I86" s="13"/>
      <c r="J86" s="10"/>
      <c r="K86" s="12"/>
      <c r="L86" s="13"/>
      <c r="M86" s="10"/>
      <c r="N86" s="12"/>
      <c r="O86" s="13"/>
      <c r="P86" s="10"/>
      <c r="Q86" s="12"/>
      <c r="R86" s="13"/>
      <c r="S86" s="10"/>
    </row>
    <row r="87" spans="1:19" ht="30.75" customHeight="1">
      <c r="A87" s="44" t="s">
        <v>119</v>
      </c>
      <c r="B87" s="76" t="s">
        <v>124</v>
      </c>
      <c r="C87" s="113">
        <f>SUM(C89:C92)</f>
        <v>265356825</v>
      </c>
      <c r="D87" s="57">
        <f>SUM(D89:D92)</f>
        <v>100</v>
      </c>
      <c r="E87" s="58"/>
      <c r="F87" s="56">
        <v>65597611</v>
      </c>
      <c r="G87" s="57">
        <f>SUM(G89:G92)</f>
        <v>100</v>
      </c>
      <c r="H87" s="60"/>
      <c r="I87" s="56">
        <v>66358870</v>
      </c>
      <c r="J87" s="57">
        <f>SUM(J89:J92)</f>
        <v>100</v>
      </c>
      <c r="K87" s="60"/>
      <c r="L87" s="56">
        <v>19566623</v>
      </c>
      <c r="M87" s="57">
        <f>SUM(M89:M92)</f>
        <v>100.00000000000001</v>
      </c>
      <c r="N87" s="60"/>
      <c r="O87" s="56">
        <v>37231051</v>
      </c>
      <c r="P87" s="57">
        <f>SUM(P89:P92)</f>
        <v>100</v>
      </c>
      <c r="Q87" s="60"/>
      <c r="R87" s="56">
        <v>76602670</v>
      </c>
      <c r="S87" s="57">
        <f>SUM(S89:S92)</f>
        <v>100.00000000000001</v>
      </c>
    </row>
    <row r="88" spans="1:19" ht="8.25" customHeight="1">
      <c r="A88" s="44"/>
      <c r="B88" s="67"/>
      <c r="C88" s="112"/>
      <c r="D88" s="10"/>
      <c r="E88" s="6"/>
      <c r="F88" s="13"/>
      <c r="G88" s="10"/>
      <c r="H88" s="12"/>
      <c r="I88" s="13"/>
      <c r="J88" s="10"/>
      <c r="K88" s="12"/>
      <c r="L88" s="13"/>
      <c r="M88" s="10"/>
      <c r="N88" s="12"/>
      <c r="O88" s="13"/>
      <c r="P88" s="10"/>
      <c r="Q88" s="12"/>
      <c r="R88" s="13"/>
      <c r="S88" s="10"/>
    </row>
    <row r="89" spans="1:19" ht="15">
      <c r="A89" s="44"/>
      <c r="B89" s="39" t="s">
        <v>120</v>
      </c>
      <c r="C89" s="111">
        <f>+F89+I89+L89+O89+R89</f>
        <v>136653570</v>
      </c>
      <c r="D89" s="30">
        <f>+C89/C$87*100</f>
        <v>51.49804230586494</v>
      </c>
      <c r="E89" s="40"/>
      <c r="F89" s="41">
        <v>35682734</v>
      </c>
      <c r="G89" s="30">
        <f>+F89/F$87*100</f>
        <v>54.39639257594304</v>
      </c>
      <c r="H89" s="43"/>
      <c r="I89" s="41">
        <v>36003299</v>
      </c>
      <c r="J89" s="30">
        <f>+I89/I$87*100</f>
        <v>54.25544316833605</v>
      </c>
      <c r="K89" s="43"/>
      <c r="L89" s="41">
        <v>10637182</v>
      </c>
      <c r="M89" s="30">
        <f>+L89/L$87*100</f>
        <v>54.36391348675753</v>
      </c>
      <c r="N89" s="43"/>
      <c r="O89" s="41">
        <v>14498349</v>
      </c>
      <c r="P89" s="30">
        <f>+O89/O$87*100</f>
        <v>38.94155177085922</v>
      </c>
      <c r="Q89" s="43"/>
      <c r="R89" s="41">
        <v>39832006</v>
      </c>
      <c r="S89" s="30">
        <f>+R89/R$87*100</f>
        <v>51.998195363164236</v>
      </c>
    </row>
    <row r="90" spans="1:19" ht="15">
      <c r="A90" s="44"/>
      <c r="B90" s="67" t="s">
        <v>121</v>
      </c>
      <c r="C90" s="112">
        <f>+F90+I90+L90+O90+R90</f>
        <v>33784336</v>
      </c>
      <c r="D90" s="10">
        <f>+C90/C$87*100</f>
        <v>12.731662733754822</v>
      </c>
      <c r="E90" s="6"/>
      <c r="F90" s="13">
        <v>7043817</v>
      </c>
      <c r="G90" s="10">
        <f>+F90/F$87*100</f>
        <v>10.737916964689461</v>
      </c>
      <c r="H90" s="12"/>
      <c r="I90" s="13">
        <v>9365072</v>
      </c>
      <c r="J90" s="10">
        <f>+I90/I$87*100</f>
        <v>14.11276593468213</v>
      </c>
      <c r="K90" s="12"/>
      <c r="L90" s="13">
        <v>3152658</v>
      </c>
      <c r="M90" s="10">
        <f>+L90/L$87*100</f>
        <v>16.11242778071617</v>
      </c>
      <c r="N90" s="12"/>
      <c r="O90" s="13">
        <v>4285340</v>
      </c>
      <c r="P90" s="10">
        <f>+O90/O$87*100</f>
        <v>11.510123633093249</v>
      </c>
      <c r="Q90" s="12"/>
      <c r="R90" s="13">
        <v>9937449</v>
      </c>
      <c r="S90" s="10">
        <f>+R90/R$87*100</f>
        <v>12.972718836040572</v>
      </c>
    </row>
    <row r="91" spans="1:19" ht="15">
      <c r="A91" s="44"/>
      <c r="B91" s="39" t="s">
        <v>122</v>
      </c>
      <c r="C91" s="111">
        <f>+F91+I91+L91+O91+R91</f>
        <v>65522015</v>
      </c>
      <c r="D91" s="30">
        <f>+C91/C$87*100</f>
        <v>24.69204061361527</v>
      </c>
      <c r="E91" s="40"/>
      <c r="F91" s="41">
        <v>17604665</v>
      </c>
      <c r="G91" s="30">
        <f>+F91/F$87*100</f>
        <v>26.837356927525914</v>
      </c>
      <c r="H91" s="43"/>
      <c r="I91" s="41">
        <v>20033250</v>
      </c>
      <c r="J91" s="30">
        <f>+I91/I$87*100</f>
        <v>30.18925729145177</v>
      </c>
      <c r="K91" s="43"/>
      <c r="L91" s="41">
        <v>3328091</v>
      </c>
      <c r="M91" s="30">
        <f>+L91/L$87*100</f>
        <v>17.009020923027954</v>
      </c>
      <c r="N91" s="43"/>
      <c r="O91" s="41">
        <v>7212990</v>
      </c>
      <c r="P91" s="30">
        <f>+O91/O$87*100</f>
        <v>19.373586848246642</v>
      </c>
      <c r="Q91" s="43"/>
      <c r="R91" s="41">
        <v>17343019</v>
      </c>
      <c r="S91" s="30">
        <f>+R91/R$87*100</f>
        <v>22.640227814513516</v>
      </c>
    </row>
    <row r="92" spans="1:19" ht="15">
      <c r="A92" s="44"/>
      <c r="B92" s="67" t="s">
        <v>134</v>
      </c>
      <c r="C92" s="112">
        <f>+F92+I92+L92+O92+R92</f>
        <v>29396904</v>
      </c>
      <c r="D92" s="10">
        <f>+C92/C$87*100</f>
        <v>11.078254346764965</v>
      </c>
      <c r="E92" s="6"/>
      <c r="F92" s="13">
        <v>5266395</v>
      </c>
      <c r="G92" s="10">
        <f>+F92/F$87*100</f>
        <v>8.028333531841579</v>
      </c>
      <c r="H92" s="12"/>
      <c r="I92" s="13">
        <v>957249</v>
      </c>
      <c r="J92" s="10">
        <f>+I92/I$87*100</f>
        <v>1.442533605530052</v>
      </c>
      <c r="K92" s="12"/>
      <c r="L92" s="13">
        <v>2448692</v>
      </c>
      <c r="M92" s="10">
        <f>+L92/L$87*100</f>
        <v>12.51463780949835</v>
      </c>
      <c r="N92" s="12"/>
      <c r="O92" s="13">
        <v>11234372</v>
      </c>
      <c r="P92" s="10">
        <f>+O92/O$87*100</f>
        <v>30.17473774780089</v>
      </c>
      <c r="Q92" s="12"/>
      <c r="R92" s="13">
        <v>9490196</v>
      </c>
      <c r="S92" s="10">
        <f>+R92/R$87*100</f>
        <v>12.388857986281678</v>
      </c>
    </row>
    <row r="93" spans="1:19" ht="9" customHeight="1">
      <c r="A93" s="44"/>
      <c r="B93" s="39"/>
      <c r="C93" s="111"/>
      <c r="D93" s="30"/>
      <c r="E93" s="40"/>
      <c r="F93" s="41"/>
      <c r="G93" s="30"/>
      <c r="H93" s="43"/>
      <c r="I93" s="41"/>
      <c r="J93" s="30"/>
      <c r="K93" s="43"/>
      <c r="L93" s="41"/>
      <c r="M93" s="30"/>
      <c r="N93" s="43"/>
      <c r="O93" s="41"/>
      <c r="P93" s="30"/>
      <c r="Q93" s="43"/>
      <c r="R93" s="41"/>
      <c r="S93" s="30"/>
    </row>
    <row r="94" spans="1:19" ht="25.5">
      <c r="A94" s="44" t="s">
        <v>150</v>
      </c>
      <c r="B94" s="76" t="s">
        <v>11</v>
      </c>
      <c r="C94" s="116">
        <f>SUM(C96:C98)</f>
        <v>48279621</v>
      </c>
      <c r="D94" s="51">
        <f>SUM(D96:D98)</f>
        <v>100.00000000000001</v>
      </c>
      <c r="E94" s="52"/>
      <c r="F94" s="50">
        <v>3859888</v>
      </c>
      <c r="G94" s="51">
        <f>SUM(G96:G98)</f>
        <v>100</v>
      </c>
      <c r="H94" s="54"/>
      <c r="I94" s="50">
        <v>27475948</v>
      </c>
      <c r="J94" s="51">
        <f>SUM(J96:J98)</f>
        <v>100</v>
      </c>
      <c r="K94" s="54"/>
      <c r="L94" s="50">
        <v>1593722</v>
      </c>
      <c r="M94" s="51">
        <f>SUM(M96:M98)</f>
        <v>100</v>
      </c>
      <c r="N94" s="54"/>
      <c r="O94" s="50">
        <v>14079735</v>
      </c>
      <c r="P94" s="51">
        <f>SUM(P96:P98)</f>
        <v>99.99999999999999</v>
      </c>
      <c r="Q94" s="54"/>
      <c r="R94" s="50">
        <v>1270328</v>
      </c>
      <c r="S94" s="51">
        <f>SUM(S96:S98)</f>
        <v>100</v>
      </c>
    </row>
    <row r="95" spans="1:19" ht="7.5" customHeight="1">
      <c r="A95" s="44"/>
      <c r="B95" s="39"/>
      <c r="C95" s="111"/>
      <c r="D95" s="30"/>
      <c r="E95" s="40"/>
      <c r="F95" s="41"/>
      <c r="G95" s="30"/>
      <c r="H95" s="43"/>
      <c r="I95" s="41"/>
      <c r="J95" s="30"/>
      <c r="K95" s="43"/>
      <c r="L95" s="41"/>
      <c r="M95" s="30"/>
      <c r="N95" s="43"/>
      <c r="O95" s="41"/>
      <c r="P95" s="30"/>
      <c r="Q95" s="43"/>
      <c r="R95" s="41"/>
      <c r="S95" s="30"/>
    </row>
    <row r="96" spans="1:19" ht="15">
      <c r="A96" s="44"/>
      <c r="B96" s="67" t="s">
        <v>120</v>
      </c>
      <c r="C96" s="112">
        <f>+F96+I96+L96+O96+R96</f>
        <v>38010023</v>
      </c>
      <c r="D96" s="10">
        <f>+C96/C$94*100</f>
        <v>78.7289175281637</v>
      </c>
      <c r="E96" s="6"/>
      <c r="F96" s="13">
        <v>3433282</v>
      </c>
      <c r="G96" s="10">
        <f>+F96/F$94*100</f>
        <v>88.94771039988724</v>
      </c>
      <c r="H96" s="12"/>
      <c r="I96" s="13">
        <v>24402980</v>
      </c>
      <c r="J96" s="10">
        <f>+I96/I$94*100</f>
        <v>88.81578899479646</v>
      </c>
      <c r="K96" s="12"/>
      <c r="L96" s="13">
        <v>1303778</v>
      </c>
      <c r="M96" s="10">
        <f>+L96/L$94*100</f>
        <v>81.80711567011059</v>
      </c>
      <c r="N96" s="12"/>
      <c r="O96" s="13">
        <v>7909412</v>
      </c>
      <c r="P96" s="10">
        <f>+O96/O$94*100</f>
        <v>56.175858423471745</v>
      </c>
      <c r="Q96" s="12"/>
      <c r="R96" s="13">
        <v>960571</v>
      </c>
      <c r="S96" s="10">
        <f>+R96/R$94*100</f>
        <v>75.6159826438526</v>
      </c>
    </row>
    <row r="97" spans="1:19" ht="15">
      <c r="A97" s="44"/>
      <c r="B97" s="39" t="s">
        <v>121</v>
      </c>
      <c r="C97" s="111">
        <f>+F97+I97+L97+O97+R97</f>
        <v>5555997</v>
      </c>
      <c r="D97" s="30">
        <f>+C97/C$94*100</f>
        <v>11.50795487810478</v>
      </c>
      <c r="E97" s="40"/>
      <c r="F97" s="41">
        <v>358392</v>
      </c>
      <c r="G97" s="30">
        <f>+F97/F$94*100</f>
        <v>9.28503624975647</v>
      </c>
      <c r="H97" s="43"/>
      <c r="I97" s="41">
        <v>1973889</v>
      </c>
      <c r="J97" s="30">
        <f>+I97/I$94*100</f>
        <v>7.184061492618926</v>
      </c>
      <c r="K97" s="43"/>
      <c r="L97" s="41">
        <v>160546</v>
      </c>
      <c r="M97" s="30">
        <f>+L97/L$94*100</f>
        <v>10.07365149003402</v>
      </c>
      <c r="N97" s="43"/>
      <c r="O97" s="41">
        <v>2845809</v>
      </c>
      <c r="P97" s="30">
        <f>+O97/O$94*100</f>
        <v>20.212092059971297</v>
      </c>
      <c r="Q97" s="43"/>
      <c r="R97" s="41">
        <v>217361</v>
      </c>
      <c r="S97" s="30">
        <f>+R97/R$94*100</f>
        <v>17.11062024925846</v>
      </c>
    </row>
    <row r="98" spans="1:19" ht="15">
      <c r="A98" s="44"/>
      <c r="B98" s="70" t="s">
        <v>128</v>
      </c>
      <c r="C98" s="111">
        <f>+F98+I98+L98+O98+R98</f>
        <v>4713601</v>
      </c>
      <c r="D98" s="30">
        <f>+C98/C$94*100</f>
        <v>9.763127593731525</v>
      </c>
      <c r="E98" s="40"/>
      <c r="F98" s="41">
        <v>68214</v>
      </c>
      <c r="G98" s="30">
        <f>+F98/F$94*100</f>
        <v>1.7672533503562797</v>
      </c>
      <c r="H98" s="43"/>
      <c r="I98" s="41">
        <v>1099079</v>
      </c>
      <c r="J98" s="30">
        <f>+I98/I$94*100</f>
        <v>4.000149512584607</v>
      </c>
      <c r="K98" s="43"/>
      <c r="L98" s="41">
        <v>129398</v>
      </c>
      <c r="M98" s="30">
        <f>+L98/L$94*100</f>
        <v>8.119232839855382</v>
      </c>
      <c r="N98" s="43"/>
      <c r="O98" s="41">
        <v>3324514</v>
      </c>
      <c r="P98" s="30">
        <f>+O98/O$94*100</f>
        <v>23.61204951655695</v>
      </c>
      <c r="Q98" s="43"/>
      <c r="R98" s="41">
        <v>92396</v>
      </c>
      <c r="S98" s="30">
        <f>+R98/R$94*100</f>
        <v>7.273397106888929</v>
      </c>
    </row>
    <row r="99" spans="1:19" s="8" customFormat="1" ht="6" customHeight="1">
      <c r="A99" s="117"/>
      <c r="B99" s="13"/>
      <c r="C99" s="13"/>
      <c r="D99" s="10"/>
      <c r="E99" s="6"/>
      <c r="F99" s="13"/>
      <c r="G99" s="10"/>
      <c r="H99" s="12"/>
      <c r="I99" s="13"/>
      <c r="J99" s="10"/>
      <c r="K99" s="12"/>
      <c r="L99" s="13"/>
      <c r="M99" s="10"/>
      <c r="N99" s="12"/>
      <c r="O99" s="13"/>
      <c r="P99" s="10"/>
      <c r="Q99" s="12"/>
      <c r="R99" s="13"/>
      <c r="S99" s="10"/>
    </row>
    <row r="100" spans="1:19" ht="15">
      <c r="A100" s="44" t="s">
        <v>151</v>
      </c>
      <c r="B100" s="66" t="s">
        <v>14</v>
      </c>
      <c r="C100" s="116">
        <f>SUM(C102:C104)</f>
        <v>37705344</v>
      </c>
      <c r="D100" s="51">
        <f>SUM(D102:D104)</f>
        <v>100</v>
      </c>
      <c r="E100" s="52"/>
      <c r="F100" s="50">
        <v>16829905</v>
      </c>
      <c r="G100" s="51">
        <f>SUM(G102:G104)</f>
        <v>100</v>
      </c>
      <c r="H100" s="54"/>
      <c r="I100" s="50">
        <v>11057021</v>
      </c>
      <c r="J100" s="51">
        <f>SUM(J102:J104)</f>
        <v>100</v>
      </c>
      <c r="K100" s="54"/>
      <c r="L100" s="50">
        <v>3870825</v>
      </c>
      <c r="M100" s="51">
        <f>SUM(M102:M104)</f>
        <v>100</v>
      </c>
      <c r="N100" s="54"/>
      <c r="O100" s="50">
        <v>3258936</v>
      </c>
      <c r="P100" s="51">
        <f>SUM(P102:P104)</f>
        <v>100</v>
      </c>
      <c r="Q100" s="54"/>
      <c r="R100" s="50">
        <v>2688657</v>
      </c>
      <c r="S100" s="51">
        <f>SUM(S102:S104)</f>
        <v>100</v>
      </c>
    </row>
    <row r="101" spans="1:19" ht="7.5" customHeight="1">
      <c r="A101" s="44"/>
      <c r="B101" s="39"/>
      <c r="C101" s="111"/>
      <c r="D101" s="30"/>
      <c r="E101" s="40"/>
      <c r="F101" s="41"/>
      <c r="G101" s="30"/>
      <c r="H101" s="43"/>
      <c r="I101" s="41"/>
      <c r="J101" s="30"/>
      <c r="K101" s="43"/>
      <c r="L101" s="41"/>
      <c r="M101" s="30"/>
      <c r="N101" s="43"/>
      <c r="O101" s="41"/>
      <c r="P101" s="30"/>
      <c r="Q101" s="43"/>
      <c r="R101" s="41"/>
      <c r="S101" s="30"/>
    </row>
    <row r="102" spans="1:19" ht="15">
      <c r="A102" s="44"/>
      <c r="B102" s="67" t="s">
        <v>120</v>
      </c>
      <c r="C102" s="112">
        <f>+F102+I102+L102+O102+R102</f>
        <v>28207768</v>
      </c>
      <c r="D102" s="10">
        <f>+C102/C$100*100</f>
        <v>74.81106126494961</v>
      </c>
      <c r="E102" s="6"/>
      <c r="F102" s="13">
        <v>12175628</v>
      </c>
      <c r="G102" s="10">
        <f>+F102/F$100*100</f>
        <v>72.34519743278408</v>
      </c>
      <c r="H102" s="12"/>
      <c r="I102" s="13">
        <v>8785459</v>
      </c>
      <c r="J102" s="10">
        <f>+I102/I$100*100</f>
        <v>79.45593121329877</v>
      </c>
      <c r="K102" s="12"/>
      <c r="L102" s="13">
        <v>3204861</v>
      </c>
      <c r="M102" s="10">
        <f>+L102/L$100*100</f>
        <v>82.79529557652438</v>
      </c>
      <c r="N102" s="12"/>
      <c r="O102" s="13">
        <v>2404319</v>
      </c>
      <c r="P102" s="10">
        <f>+O102/O$100*100</f>
        <v>73.77619566631563</v>
      </c>
      <c r="Q102" s="12"/>
      <c r="R102" s="13">
        <v>1637501</v>
      </c>
      <c r="S102" s="10">
        <f>+R102/R$100*100</f>
        <v>60.90404986578801</v>
      </c>
    </row>
    <row r="103" spans="1:19" ht="15">
      <c r="A103" s="44"/>
      <c r="B103" s="39" t="s">
        <v>121</v>
      </c>
      <c r="C103" s="111">
        <f>+F103+I103+L103+O103+R103</f>
        <v>7159540</v>
      </c>
      <c r="D103" s="30">
        <f>+C103/C$100*100</f>
        <v>18.988130701048636</v>
      </c>
      <c r="E103" s="40"/>
      <c r="F103" s="41">
        <v>3553325</v>
      </c>
      <c r="G103" s="30">
        <f>+F103/F$100*100</f>
        <v>21.113161363655944</v>
      </c>
      <c r="H103" s="43"/>
      <c r="I103" s="41">
        <v>1973750</v>
      </c>
      <c r="J103" s="30">
        <f>+I103/I$100*100</f>
        <v>17.85064892252624</v>
      </c>
      <c r="K103" s="43"/>
      <c r="L103" s="41">
        <v>438889</v>
      </c>
      <c r="M103" s="30">
        <f>+L103/L$100*100</f>
        <v>11.338383936240982</v>
      </c>
      <c r="N103" s="43"/>
      <c r="O103" s="41">
        <v>467951</v>
      </c>
      <c r="P103" s="30">
        <f>+O103/O$100*100</f>
        <v>14.359011652883028</v>
      </c>
      <c r="Q103" s="43"/>
      <c r="R103" s="41">
        <v>725625</v>
      </c>
      <c r="S103" s="30">
        <f>+R103/R$100*100</f>
        <v>26.988381188080147</v>
      </c>
    </row>
    <row r="104" spans="1:19" ht="15">
      <c r="A104" s="44"/>
      <c r="B104" s="70" t="s">
        <v>128</v>
      </c>
      <c r="C104" s="111">
        <f>+F104+I104+L104+O104+R104</f>
        <v>2338036</v>
      </c>
      <c r="D104" s="30">
        <f>+C104/C$100*100</f>
        <v>6.200808034001758</v>
      </c>
      <c r="E104" s="40"/>
      <c r="F104" s="41">
        <v>1100952</v>
      </c>
      <c r="G104" s="30">
        <f>+F104/F$100*100</f>
        <v>6.541641203559973</v>
      </c>
      <c r="H104" s="43"/>
      <c r="I104" s="41">
        <v>297812</v>
      </c>
      <c r="J104" s="30">
        <f>+I104/I$100*100</f>
        <v>2.693419864174989</v>
      </c>
      <c r="K104" s="43"/>
      <c r="L104" s="41">
        <v>227075</v>
      </c>
      <c r="M104" s="30">
        <f>+L104/L$100*100</f>
        <v>5.866320487234634</v>
      </c>
      <c r="N104" s="43"/>
      <c r="O104" s="41">
        <v>386666</v>
      </c>
      <c r="P104" s="30">
        <f>+O104/O$100*100</f>
        <v>11.86479268080134</v>
      </c>
      <c r="Q104" s="43"/>
      <c r="R104" s="41">
        <v>325531</v>
      </c>
      <c r="S104" s="30">
        <f>+R104/R$100*100</f>
        <v>12.107568946131842</v>
      </c>
    </row>
    <row r="105" spans="1:19" ht="6" customHeight="1">
      <c r="A105" s="77"/>
      <c r="B105" s="46"/>
      <c r="C105" s="46"/>
      <c r="D105" s="47"/>
      <c r="E105" s="48"/>
      <c r="F105" s="46"/>
      <c r="G105" s="47"/>
      <c r="H105" s="49"/>
      <c r="I105" s="46"/>
      <c r="J105" s="47"/>
      <c r="K105" s="49"/>
      <c r="L105" s="46"/>
      <c r="M105" s="47"/>
      <c r="N105" s="49"/>
      <c r="O105" s="46"/>
      <c r="P105" s="47"/>
      <c r="Q105" s="49"/>
      <c r="R105" s="46"/>
      <c r="S105" s="47"/>
    </row>
    <row r="106" spans="2:19" ht="11.25" customHeight="1">
      <c r="B106" s="351" t="s">
        <v>100</v>
      </c>
      <c r="C106" s="388"/>
      <c r="D106" s="388"/>
      <c r="E106" s="388"/>
      <c r="F106" s="388"/>
      <c r="G106" s="388"/>
      <c r="H106" s="388"/>
      <c r="I106" s="388"/>
      <c r="J106" s="388"/>
      <c r="K106" s="388"/>
      <c r="L106" s="388"/>
      <c r="M106" s="388"/>
      <c r="N106" s="388"/>
      <c r="O106" s="388"/>
      <c r="P106" s="388"/>
      <c r="Q106" s="388"/>
      <c r="R106" s="388"/>
      <c r="S106" s="388"/>
    </row>
    <row r="107" spans="2:19" ht="93" customHeight="1">
      <c r="B107" s="344"/>
      <c r="C107" s="344"/>
      <c r="D107" s="344"/>
      <c r="E107" s="344"/>
      <c r="F107" s="344"/>
      <c r="G107" s="344"/>
      <c r="H107" s="344"/>
      <c r="I107" s="344"/>
      <c r="J107" s="344"/>
      <c r="K107" s="344"/>
      <c r="L107" s="344"/>
      <c r="M107" s="344"/>
      <c r="N107" s="344"/>
      <c r="O107" s="344"/>
      <c r="P107" s="344"/>
      <c r="Q107" s="344"/>
      <c r="R107" s="344"/>
      <c r="S107" s="344"/>
    </row>
    <row r="108" spans="2:19" ht="27" customHeight="1">
      <c r="B108" s="344"/>
      <c r="C108" s="344"/>
      <c r="D108" s="344"/>
      <c r="E108" s="344"/>
      <c r="F108" s="344"/>
      <c r="G108" s="344"/>
      <c r="H108" s="344"/>
      <c r="I108" s="344"/>
      <c r="J108" s="344"/>
      <c r="K108" s="344"/>
      <c r="L108" s="344"/>
      <c r="M108" s="344"/>
      <c r="N108" s="344"/>
      <c r="O108" s="344"/>
      <c r="P108" s="344"/>
      <c r="Q108" s="344"/>
      <c r="R108" s="344"/>
      <c r="S108" s="344"/>
    </row>
    <row r="109" spans="2:22" ht="27.75" customHeight="1">
      <c r="B109" s="344"/>
      <c r="C109" s="344"/>
      <c r="D109" s="344"/>
      <c r="E109" s="344"/>
      <c r="F109" s="344"/>
      <c r="G109" s="344"/>
      <c r="H109" s="344"/>
      <c r="I109" s="344"/>
      <c r="J109" s="344"/>
      <c r="K109" s="344"/>
      <c r="L109" s="344"/>
      <c r="M109" s="344"/>
      <c r="N109" s="344"/>
      <c r="O109" s="344"/>
      <c r="P109" s="344"/>
      <c r="Q109" s="344"/>
      <c r="R109" s="344"/>
      <c r="S109" s="344"/>
      <c r="T109" s="92"/>
      <c r="U109" s="92"/>
      <c r="V109" s="92"/>
    </row>
    <row r="110" spans="2:22" ht="15" customHeight="1">
      <c r="B110" s="344"/>
      <c r="C110" s="344"/>
      <c r="D110" s="344"/>
      <c r="E110" s="344"/>
      <c r="F110" s="344"/>
      <c r="G110" s="344"/>
      <c r="H110" s="344"/>
      <c r="I110" s="344"/>
      <c r="J110" s="344"/>
      <c r="K110" s="344"/>
      <c r="L110" s="344"/>
      <c r="M110" s="344"/>
      <c r="N110" s="344"/>
      <c r="O110" s="344"/>
      <c r="P110" s="344"/>
      <c r="Q110" s="344"/>
      <c r="R110" s="344"/>
      <c r="S110" s="344"/>
      <c r="T110" s="92"/>
      <c r="U110" s="92"/>
      <c r="V110" s="92"/>
    </row>
    <row r="111" spans="2:22" ht="23.25" customHeight="1">
      <c r="B111" s="344"/>
      <c r="C111" s="344"/>
      <c r="D111" s="344"/>
      <c r="E111" s="344"/>
      <c r="F111" s="344"/>
      <c r="G111" s="344"/>
      <c r="H111" s="344"/>
      <c r="I111" s="344"/>
      <c r="J111" s="344"/>
      <c r="K111" s="344"/>
      <c r="L111" s="344"/>
      <c r="M111" s="344"/>
      <c r="N111" s="344"/>
      <c r="O111" s="344"/>
      <c r="P111" s="344"/>
      <c r="Q111" s="344"/>
      <c r="R111" s="344"/>
      <c r="S111" s="344"/>
      <c r="T111" s="92"/>
      <c r="U111" s="92"/>
      <c r="V111" s="92"/>
    </row>
    <row r="112" spans="2:22" ht="15" customHeight="1">
      <c r="B112" s="344"/>
      <c r="C112" s="344"/>
      <c r="D112" s="344"/>
      <c r="E112" s="344"/>
      <c r="F112" s="344"/>
      <c r="G112" s="344"/>
      <c r="H112" s="344"/>
      <c r="I112" s="344"/>
      <c r="J112" s="344"/>
      <c r="K112" s="344"/>
      <c r="L112" s="344"/>
      <c r="M112" s="344"/>
      <c r="N112" s="344"/>
      <c r="O112" s="344"/>
      <c r="P112" s="344"/>
      <c r="Q112" s="344"/>
      <c r="R112" s="344"/>
      <c r="S112" s="344"/>
      <c r="T112" s="92"/>
      <c r="U112" s="92"/>
      <c r="V112" s="92"/>
    </row>
    <row r="113" spans="2:22" ht="24.75" customHeight="1">
      <c r="B113" s="344"/>
      <c r="C113" s="344"/>
      <c r="D113" s="344"/>
      <c r="E113" s="344"/>
      <c r="F113" s="344"/>
      <c r="G113" s="344"/>
      <c r="H113" s="344"/>
      <c r="I113" s="344"/>
      <c r="J113" s="344"/>
      <c r="K113" s="344"/>
      <c r="L113" s="344"/>
      <c r="M113" s="344"/>
      <c r="N113" s="344"/>
      <c r="O113" s="344"/>
      <c r="P113" s="344"/>
      <c r="Q113" s="344"/>
      <c r="R113" s="344"/>
      <c r="S113" s="344"/>
      <c r="T113" s="92"/>
      <c r="U113" s="92"/>
      <c r="V113" s="92"/>
    </row>
    <row r="114" spans="2:22" ht="27.75" customHeight="1">
      <c r="B114" s="344"/>
      <c r="C114" s="344"/>
      <c r="D114" s="344"/>
      <c r="E114" s="344"/>
      <c r="F114" s="344"/>
      <c r="G114" s="344"/>
      <c r="H114" s="344"/>
      <c r="I114" s="344"/>
      <c r="J114" s="344"/>
      <c r="K114" s="344"/>
      <c r="L114" s="344"/>
      <c r="M114" s="344"/>
      <c r="N114" s="344"/>
      <c r="O114" s="344"/>
      <c r="P114" s="344"/>
      <c r="Q114" s="344"/>
      <c r="R114" s="344"/>
      <c r="S114" s="344"/>
      <c r="T114" s="92"/>
      <c r="U114" s="92"/>
      <c r="V114" s="92"/>
    </row>
    <row r="115" spans="2:19" ht="15">
      <c r="B115" s="366"/>
      <c r="C115" s="366"/>
      <c r="D115" s="366"/>
      <c r="E115" s="366"/>
      <c r="F115" s="366"/>
      <c r="G115" s="366"/>
      <c r="H115" s="366"/>
      <c r="I115" s="366"/>
      <c r="J115" s="366"/>
      <c r="K115" s="366"/>
      <c r="L115" s="366"/>
      <c r="M115" s="366"/>
      <c r="N115" s="366"/>
      <c r="O115" s="366"/>
      <c r="P115" s="366"/>
      <c r="Q115" s="366"/>
      <c r="R115" s="366"/>
      <c r="S115" s="366"/>
    </row>
  </sheetData>
  <sheetProtection/>
  <mergeCells count="23">
    <mergeCell ref="B6:S6"/>
    <mergeCell ref="B7:S7"/>
    <mergeCell ref="B8:S8"/>
    <mergeCell ref="B9:S9"/>
    <mergeCell ref="B108:S108"/>
    <mergeCell ref="B107:S107"/>
    <mergeCell ref="B106:S106"/>
    <mergeCell ref="B11:B13"/>
    <mergeCell ref="B115:S115"/>
    <mergeCell ref="B109:S109"/>
    <mergeCell ref="B113:S113"/>
    <mergeCell ref="B114:S114"/>
    <mergeCell ref="B110:S110"/>
    <mergeCell ref="B111:S111"/>
    <mergeCell ref="B112:S112"/>
    <mergeCell ref="A11:A13"/>
    <mergeCell ref="C11:S11"/>
    <mergeCell ref="C12:D12"/>
    <mergeCell ref="F12:G12"/>
    <mergeCell ref="I12:J12"/>
    <mergeCell ref="L12:M12"/>
    <mergeCell ref="O12:P12"/>
    <mergeCell ref="R12:S12"/>
  </mergeCells>
  <printOptions horizontalCentered="1"/>
  <pageMargins left="0.26" right="0.28" top="0.31" bottom="0.33" header="0" footer="0"/>
  <pageSetup horizontalDpi="300" verticalDpi="300" orientation="landscape" scale="85" r:id="rId2"/>
  <drawing r:id="rId1"/>
</worksheet>
</file>

<file path=xl/worksheets/sheet14.xml><?xml version="1.0" encoding="utf-8"?>
<worksheet xmlns="http://schemas.openxmlformats.org/spreadsheetml/2006/main" xmlns:r="http://schemas.openxmlformats.org/officeDocument/2006/relationships">
  <dimension ref="A1:W126"/>
  <sheetViews>
    <sheetView showGridLines="0" zoomScale="85" zoomScaleNormal="85" zoomScalePageLayoutView="0" workbookViewId="0" topLeftCell="A2">
      <pane xSplit="2" ySplit="12" topLeftCell="C14" activePane="bottomRight" state="frozen"/>
      <selection pane="topLeft" activeCell="C18" sqref="C18"/>
      <selection pane="topRight" activeCell="C18" sqref="C18"/>
      <selection pane="bottomLeft" activeCell="C18" sqref="C18"/>
      <selection pane="bottomRight" activeCell="U16" sqref="U16:U104"/>
    </sheetView>
  </sheetViews>
  <sheetFormatPr defaultColWidth="11.421875" defaultRowHeight="12.75"/>
  <cols>
    <col min="1" max="1" width="3.140625" style="73" bestFit="1" customWidth="1"/>
    <col min="2" max="2" width="31.7109375" style="1" customWidth="1"/>
    <col min="3" max="3" width="12.7109375" style="1" customWidth="1"/>
    <col min="4" max="4" width="6.57421875" style="1" customWidth="1"/>
    <col min="5" max="5" width="1.421875" style="1" customWidth="1"/>
    <col min="6" max="6" width="13.00390625" style="1" customWidth="1"/>
    <col min="7" max="7" width="6.7109375" style="1" bestFit="1" customWidth="1"/>
    <col min="8" max="8" width="2.00390625" style="1" customWidth="1"/>
    <col min="9" max="9" width="13.140625" style="1" customWidth="1"/>
    <col min="10" max="10" width="6.7109375" style="1" bestFit="1" customWidth="1"/>
    <col min="11" max="11" width="1.7109375" style="1" customWidth="1"/>
    <col min="12" max="12" width="12.7109375" style="1" bestFit="1" customWidth="1"/>
    <col min="13" max="13" width="6.57421875" style="1" customWidth="1"/>
    <col min="14" max="14" width="2.140625" style="1" customWidth="1"/>
    <col min="15" max="15" width="14.421875" style="1" bestFit="1" customWidth="1"/>
    <col min="16" max="16" width="6.7109375" style="1" customWidth="1"/>
    <col min="17" max="17" width="2.140625" style="1" customWidth="1"/>
    <col min="18" max="18" width="14.8515625" style="1" bestFit="1" customWidth="1"/>
    <col min="19" max="19" width="6.7109375" style="1" bestFit="1" customWidth="1"/>
    <col min="20" max="20" width="2.57421875" style="1" customWidth="1"/>
    <col min="21" max="21" width="13.28125" style="1" bestFit="1" customWidth="1"/>
    <col min="22" max="22" width="7.28125" style="1" customWidth="1"/>
    <col min="23" max="16384" width="11.421875" style="1" customWidth="1"/>
  </cols>
  <sheetData>
    <row r="1" spans="2:12" ht="7.5" customHeight="1">
      <c r="B1" s="2"/>
      <c r="C1" s="2"/>
      <c r="D1" s="2"/>
      <c r="E1" s="2"/>
      <c r="F1" s="2"/>
      <c r="G1" s="2"/>
      <c r="H1" s="2"/>
      <c r="I1" s="2"/>
      <c r="J1" s="2"/>
      <c r="K1" s="2"/>
      <c r="L1" s="2"/>
    </row>
    <row r="2" spans="2:12" ht="8.25" customHeight="1">
      <c r="B2" s="2"/>
      <c r="C2" s="2"/>
      <c r="D2" s="2"/>
      <c r="E2" s="2"/>
      <c r="F2" s="2"/>
      <c r="G2" s="2"/>
      <c r="H2" s="2"/>
      <c r="I2" s="2"/>
      <c r="J2" s="2"/>
      <c r="K2" s="2"/>
      <c r="L2" s="2"/>
    </row>
    <row r="3" spans="2:12" ht="15">
      <c r="B3" s="2"/>
      <c r="C3" s="2"/>
      <c r="D3" s="2"/>
      <c r="E3" s="2"/>
      <c r="F3" s="2"/>
      <c r="G3" s="2"/>
      <c r="H3" s="2"/>
      <c r="I3" s="2"/>
      <c r="J3" s="2"/>
      <c r="K3" s="2"/>
      <c r="L3" s="2"/>
    </row>
    <row r="4" spans="2:12" ht="15">
      <c r="B4" s="2"/>
      <c r="C4" s="2"/>
      <c r="D4" s="2"/>
      <c r="E4" s="2"/>
      <c r="F4" s="2"/>
      <c r="G4" s="2"/>
      <c r="H4" s="2"/>
      <c r="I4" s="2"/>
      <c r="J4" s="2"/>
      <c r="K4" s="2"/>
      <c r="L4" s="2"/>
    </row>
    <row r="5" spans="2:12" ht="15">
      <c r="B5" s="2"/>
      <c r="C5" s="2"/>
      <c r="D5" s="2"/>
      <c r="E5" s="2"/>
      <c r="F5" s="2"/>
      <c r="G5" s="2"/>
      <c r="H5" s="2"/>
      <c r="I5" s="2"/>
      <c r="J5" s="2"/>
      <c r="K5" s="2"/>
      <c r="L5" s="2"/>
    </row>
    <row r="6" spans="2:22" ht="15.75" customHeight="1">
      <c r="B6" s="365" t="s">
        <v>108</v>
      </c>
      <c r="C6" s="365"/>
      <c r="D6" s="365"/>
      <c r="E6" s="365"/>
      <c r="F6" s="365"/>
      <c r="G6" s="365"/>
      <c r="H6" s="365"/>
      <c r="I6" s="365"/>
      <c r="J6" s="365"/>
      <c r="K6" s="365"/>
      <c r="L6" s="365"/>
      <c r="M6" s="365"/>
      <c r="N6" s="365"/>
      <c r="O6" s="365"/>
      <c r="P6" s="365"/>
      <c r="Q6" s="365"/>
      <c r="R6" s="365"/>
      <c r="S6" s="365"/>
      <c r="T6" s="365"/>
      <c r="U6" s="365"/>
      <c r="V6" s="365"/>
    </row>
    <row r="7" spans="2:22" ht="15.75" customHeight="1">
      <c r="B7" s="365" t="s">
        <v>66</v>
      </c>
      <c r="C7" s="365"/>
      <c r="D7" s="365"/>
      <c r="E7" s="365"/>
      <c r="F7" s="365"/>
      <c r="G7" s="365"/>
      <c r="H7" s="365"/>
      <c r="I7" s="365"/>
      <c r="J7" s="365"/>
      <c r="K7" s="365"/>
      <c r="L7" s="365"/>
      <c r="M7" s="365"/>
      <c r="N7" s="365"/>
      <c r="O7" s="365"/>
      <c r="P7" s="365"/>
      <c r="Q7" s="365"/>
      <c r="R7" s="365"/>
      <c r="S7" s="365"/>
      <c r="T7" s="365"/>
      <c r="U7" s="365"/>
      <c r="V7" s="365"/>
    </row>
    <row r="8" spans="2:22" ht="15.75">
      <c r="B8" s="365" t="str">
        <f>+'C1 Parte 1'!B7:Q7</f>
        <v>Total nacional 2008</v>
      </c>
      <c r="C8" s="365"/>
      <c r="D8" s="365"/>
      <c r="E8" s="365"/>
      <c r="F8" s="365"/>
      <c r="G8" s="365"/>
      <c r="H8" s="365"/>
      <c r="I8" s="365"/>
      <c r="J8" s="365"/>
      <c r="K8" s="365"/>
      <c r="L8" s="365"/>
      <c r="M8" s="365"/>
      <c r="N8" s="365"/>
      <c r="O8" s="365"/>
      <c r="P8" s="365"/>
      <c r="Q8" s="365"/>
      <c r="R8" s="365"/>
      <c r="S8" s="365"/>
      <c r="T8" s="365"/>
      <c r="U8" s="365"/>
      <c r="V8" s="365"/>
    </row>
    <row r="9" spans="2:22" ht="15.75" customHeight="1">
      <c r="B9" s="365">
        <f>+'C1 Parte 1'!B8:Q8</f>
        <v>0</v>
      </c>
      <c r="C9" s="365"/>
      <c r="D9" s="365"/>
      <c r="E9" s="365"/>
      <c r="F9" s="365"/>
      <c r="G9" s="365"/>
      <c r="H9" s="365"/>
      <c r="I9" s="365"/>
      <c r="J9" s="365"/>
      <c r="K9" s="365"/>
      <c r="L9" s="365"/>
      <c r="M9" s="365"/>
      <c r="N9" s="365"/>
      <c r="O9" s="365"/>
      <c r="P9" s="365"/>
      <c r="Q9" s="365"/>
      <c r="R9" s="365"/>
      <c r="S9" s="365"/>
      <c r="T9" s="365"/>
      <c r="U9" s="365"/>
      <c r="V9" s="365"/>
    </row>
    <row r="10" spans="2:22" ht="12.75" customHeight="1">
      <c r="B10" s="25"/>
      <c r="C10" s="26"/>
      <c r="D10" s="26"/>
      <c r="E10" s="26"/>
      <c r="F10" s="26"/>
      <c r="G10" s="26"/>
      <c r="H10" s="26"/>
      <c r="I10" s="26"/>
      <c r="J10" s="26"/>
      <c r="K10" s="26"/>
      <c r="L10" s="26"/>
      <c r="M10" s="28"/>
      <c r="N10" s="28"/>
      <c r="O10" s="28"/>
      <c r="P10" s="28"/>
      <c r="V10" s="65" t="str">
        <f>+'C1 Parte 1'!Q10</f>
        <v>Valores en miles de pesos</v>
      </c>
    </row>
    <row r="11" spans="1:22" ht="15" customHeight="1">
      <c r="A11" s="379" t="s">
        <v>64</v>
      </c>
      <c r="B11" s="352" t="s">
        <v>117</v>
      </c>
      <c r="C11" s="382" t="s">
        <v>22</v>
      </c>
      <c r="D11" s="382"/>
      <c r="E11" s="382"/>
      <c r="F11" s="382"/>
      <c r="G11" s="382"/>
      <c r="H11" s="382"/>
      <c r="I11" s="382"/>
      <c r="J11" s="382"/>
      <c r="K11" s="382"/>
      <c r="L11" s="382"/>
      <c r="M11" s="382"/>
      <c r="N11" s="382"/>
      <c r="O11" s="382"/>
      <c r="P11" s="382"/>
      <c r="Q11" s="382"/>
      <c r="R11" s="382"/>
      <c r="S11" s="382"/>
      <c r="T11" s="382"/>
      <c r="U11" s="382"/>
      <c r="V11" s="382"/>
    </row>
    <row r="12" spans="1:22" ht="34.5" customHeight="1">
      <c r="A12" s="380"/>
      <c r="B12" s="353"/>
      <c r="C12" s="387" t="s">
        <v>91</v>
      </c>
      <c r="D12" s="387"/>
      <c r="E12" s="15"/>
      <c r="F12" s="387" t="s">
        <v>81</v>
      </c>
      <c r="G12" s="387"/>
      <c r="H12" s="14"/>
      <c r="I12" s="387" t="s">
        <v>82</v>
      </c>
      <c r="J12" s="387"/>
      <c r="K12" s="14"/>
      <c r="L12" s="387" t="s">
        <v>83</v>
      </c>
      <c r="M12" s="387"/>
      <c r="N12" s="16"/>
      <c r="O12" s="387" t="s">
        <v>84</v>
      </c>
      <c r="P12" s="387"/>
      <c r="Q12" s="16"/>
      <c r="R12" s="387" t="s">
        <v>85</v>
      </c>
      <c r="S12" s="387"/>
      <c r="T12" s="35"/>
      <c r="U12" s="387" t="s">
        <v>90</v>
      </c>
      <c r="V12" s="387"/>
    </row>
    <row r="13" spans="1:22" ht="19.5" customHeight="1">
      <c r="A13" s="381"/>
      <c r="B13" s="354"/>
      <c r="C13" s="21" t="s">
        <v>103</v>
      </c>
      <c r="D13" s="21" t="s">
        <v>88</v>
      </c>
      <c r="E13" s="21"/>
      <c r="F13" s="21" t="s">
        <v>103</v>
      </c>
      <c r="G13" s="21" t="s">
        <v>88</v>
      </c>
      <c r="H13" s="22"/>
      <c r="I13" s="21" t="s">
        <v>103</v>
      </c>
      <c r="J13" s="21" t="s">
        <v>88</v>
      </c>
      <c r="K13" s="22"/>
      <c r="L13" s="21" t="s">
        <v>103</v>
      </c>
      <c r="M13" s="21" t="s">
        <v>88</v>
      </c>
      <c r="N13" s="22"/>
      <c r="O13" s="21" t="s">
        <v>103</v>
      </c>
      <c r="P13" s="21" t="s">
        <v>88</v>
      </c>
      <c r="Q13" s="22"/>
      <c r="R13" s="21" t="s">
        <v>103</v>
      </c>
      <c r="S13" s="21" t="s">
        <v>88</v>
      </c>
      <c r="T13" s="33"/>
      <c r="U13" s="21" t="s">
        <v>103</v>
      </c>
      <c r="V13" s="21" t="s">
        <v>88</v>
      </c>
    </row>
    <row r="14" spans="1:22" ht="15.75" customHeight="1">
      <c r="A14" s="88"/>
      <c r="B14" s="17"/>
      <c r="C14" s="101">
        <f>+C16+C22+C28+C40++C46+C52+C58+C64+C76+C82+C87+C94+C100+C34+C70</f>
        <v>8045251264</v>
      </c>
      <c r="D14" s="101">
        <f>+D16+D22+D28+D40++D46+D52+D58+D64+D76+D82+D87+D94+D100+D34+D70</f>
        <v>1500</v>
      </c>
      <c r="E14" s="17"/>
      <c r="F14" s="101">
        <f>+F16+F22+F28+F40++F46+F52+F58+F64+F76+F82+F87+F94+F100+F34+F70</f>
        <v>1324537237</v>
      </c>
      <c r="G14" s="101">
        <f>+G16+G22+G28+G40++G46+G52+G58+G64+G76+G82+G87+G94+G100+G34+G70</f>
        <v>1500</v>
      </c>
      <c r="H14" s="17"/>
      <c r="I14" s="101">
        <f>+I16+I22+I28+I40++I46+I52+I58+I64+I76+I82+I87+I94+I100+I34+I70</f>
        <v>1443171076</v>
      </c>
      <c r="J14" s="101">
        <f>+J16+J22+J28+J40++J46+J52+J58+J64+J76+J82+J87+J94+J100+J34+J70</f>
        <v>1500</v>
      </c>
      <c r="K14" s="23"/>
      <c r="L14" s="101">
        <f>+L16+L22+L28+L40++L46+L52+L58+L64+L76+L82+L87+L94+L100+L34+L70</f>
        <v>2275138115</v>
      </c>
      <c r="M14" s="101">
        <f>+M16+M22+M28+M40++M46+M52+M58+M64+M76+M82+M87+M94+M100+M34+M70</f>
        <v>1500</v>
      </c>
      <c r="N14" s="23"/>
      <c r="O14" s="101">
        <f>+O16+O22+O28+O40++O46+O52+O58+O64+O76+O82+O87+O94+O100+O34+O70</f>
        <v>137548129</v>
      </c>
      <c r="P14" s="101">
        <f>+P16+P22+P28+P40++P46+P52+P58+P64+P76+P82+P87+P94+P100+P34+P70</f>
        <v>1500</v>
      </c>
      <c r="Q14" s="23"/>
      <c r="R14" s="101">
        <f>+R16+R22+R28+R40++R46+R52+R58+R64+R76+R82+R87+R94+R100+R34+R70</f>
        <v>1523691457</v>
      </c>
      <c r="S14" s="101">
        <f>+S16+S22+S28+S40++S46+S52+S58+S64+S76+S82+S87+S94+S100+S34+S70</f>
        <v>1500</v>
      </c>
      <c r="T14" s="8"/>
      <c r="U14" s="101">
        <f>+U16+U22+U28+U40++U46+U52+U58+U64+U76+U82+U87+U94+U100+U34+U70</f>
        <v>1341165250</v>
      </c>
      <c r="V14" s="101">
        <f>+V16+V22+V28+V40++V46+V52+V58+V64+V76+V82+V87+V94+V100+V34+V70</f>
        <v>1500</v>
      </c>
    </row>
    <row r="15" spans="2:22" ht="18" customHeight="1">
      <c r="B15" s="3"/>
      <c r="C15" s="9"/>
      <c r="D15" s="11"/>
      <c r="E15" s="4"/>
      <c r="F15" s="5"/>
      <c r="G15" s="11"/>
      <c r="H15" s="7"/>
      <c r="I15" s="5"/>
      <c r="J15" s="11"/>
      <c r="K15" s="7"/>
      <c r="L15" s="5"/>
      <c r="M15" s="11"/>
      <c r="N15" s="7"/>
      <c r="O15" s="5"/>
      <c r="P15" s="11"/>
      <c r="Q15" s="7"/>
      <c r="R15" s="5"/>
      <c r="S15" s="11"/>
      <c r="T15" s="5"/>
      <c r="V15" s="11"/>
    </row>
    <row r="16" spans="1:22" ht="36">
      <c r="A16" s="44" t="s">
        <v>139</v>
      </c>
      <c r="B16" s="68" t="s">
        <v>12</v>
      </c>
      <c r="C16" s="116">
        <f>SUM(C18:C20)</f>
        <v>-39505626</v>
      </c>
      <c r="D16" s="51">
        <f>SUM(D18:D20)</f>
        <v>99.99999999999999</v>
      </c>
      <c r="E16" s="52"/>
      <c r="F16" s="50">
        <v>1592831</v>
      </c>
      <c r="G16" s="51">
        <f>SUM(G18:G20)</f>
        <v>100</v>
      </c>
      <c r="H16" s="54"/>
      <c r="I16" s="50">
        <v>70936660</v>
      </c>
      <c r="J16" s="51">
        <f>SUM(J18:J20)</f>
        <v>100</v>
      </c>
      <c r="K16" s="54"/>
      <c r="L16" s="50">
        <v>-55242252</v>
      </c>
      <c r="M16" s="51">
        <f>SUM(M18:M20)</f>
        <v>100</v>
      </c>
      <c r="N16" s="54"/>
      <c r="O16" s="50">
        <v>-47019785</v>
      </c>
      <c r="P16" s="51">
        <f>SUM(P18:P20)</f>
        <v>100.00000000000001</v>
      </c>
      <c r="Q16" s="54"/>
      <c r="R16" s="50">
        <v>-61369930</v>
      </c>
      <c r="S16" s="51">
        <f>SUM(S18:S20)</f>
        <v>100</v>
      </c>
      <c r="T16" s="54"/>
      <c r="U16" s="50">
        <v>51596850</v>
      </c>
      <c r="V16" s="51">
        <f>SUM(V18:V20)</f>
        <v>100</v>
      </c>
    </row>
    <row r="17" spans="1:22" ht="19.5" customHeight="1">
      <c r="A17" s="44"/>
      <c r="B17" s="39"/>
      <c r="C17" s="111"/>
      <c r="D17" s="11"/>
      <c r="E17" s="40"/>
      <c r="F17" s="41"/>
      <c r="G17" s="11"/>
      <c r="H17" s="43"/>
      <c r="I17" s="41"/>
      <c r="J17" s="11"/>
      <c r="K17" s="43"/>
      <c r="L17" s="41"/>
      <c r="M17" s="11"/>
      <c r="N17" s="43"/>
      <c r="O17" s="41"/>
      <c r="P17" s="11"/>
      <c r="Q17" s="43"/>
      <c r="R17" s="41"/>
      <c r="S17" s="11"/>
      <c r="T17" s="43"/>
      <c r="U17" s="41"/>
      <c r="V17" s="11"/>
    </row>
    <row r="18" spans="1:22" ht="15">
      <c r="A18" s="44"/>
      <c r="B18" s="67" t="s">
        <v>120</v>
      </c>
      <c r="C18" s="112">
        <f>+F18+I18+L18+O18+R18+U18</f>
        <v>-79036776</v>
      </c>
      <c r="D18" s="10">
        <f>+C18/C$16*100</f>
        <v>200.06460851930305</v>
      </c>
      <c r="E18" s="6"/>
      <c r="F18" s="13">
        <v>3065609</v>
      </c>
      <c r="G18" s="10">
        <f>+F18/F$16*100</f>
        <v>192.46291665594154</v>
      </c>
      <c r="H18" s="12"/>
      <c r="I18" s="13">
        <v>42833310</v>
      </c>
      <c r="J18" s="10">
        <f>+I18/I$16*100</f>
        <v>60.38247360391651</v>
      </c>
      <c r="K18" s="12"/>
      <c r="L18" s="13">
        <v>-59071292</v>
      </c>
      <c r="M18" s="10">
        <f>+L18/L$16*100</f>
        <v>106.93136116174264</v>
      </c>
      <c r="N18" s="12"/>
      <c r="O18" s="13">
        <v>-50256182</v>
      </c>
      <c r="P18" s="10">
        <f>+O18/O$16*100</f>
        <v>106.88305359116382</v>
      </c>
      <c r="Q18" s="12"/>
      <c r="R18" s="13">
        <v>-62724127</v>
      </c>
      <c r="S18" s="10">
        <f>+R18/R$16*100</f>
        <v>102.20661323876368</v>
      </c>
      <c r="T18" s="12"/>
      <c r="U18" s="13">
        <v>47115906</v>
      </c>
      <c r="V18" s="10">
        <f>+U18/U$16*100</f>
        <v>91.31546983972859</v>
      </c>
    </row>
    <row r="19" spans="1:22" ht="15">
      <c r="A19" s="44"/>
      <c r="B19" s="39" t="s">
        <v>121</v>
      </c>
      <c r="C19" s="111">
        <f>+F19+I19+L19+O19+R19+U19</f>
        <v>11145875</v>
      </c>
      <c r="D19" s="30">
        <f>+C19/C$16*100</f>
        <v>-28.21338661992092</v>
      </c>
      <c r="E19" s="40"/>
      <c r="F19" s="41">
        <v>4521212</v>
      </c>
      <c r="G19" s="30">
        <f>+F19/F$16*100</f>
        <v>283.84756449365943</v>
      </c>
      <c r="H19" s="43"/>
      <c r="I19" s="41">
        <v>1510287</v>
      </c>
      <c r="J19" s="30">
        <f>+I19/I$16*100</f>
        <v>2.129064153852183</v>
      </c>
      <c r="K19" s="43"/>
      <c r="L19" s="41">
        <v>736293</v>
      </c>
      <c r="M19" s="30">
        <f>+L19/L$16*100</f>
        <v>-1.332843925334543</v>
      </c>
      <c r="N19" s="43"/>
      <c r="O19" s="41">
        <v>1415778</v>
      </c>
      <c r="P19" s="30">
        <f>+O19/O$16*100</f>
        <v>-3.0110261031606167</v>
      </c>
      <c r="Q19" s="43"/>
      <c r="R19" s="41">
        <v>690556</v>
      </c>
      <c r="S19" s="30">
        <f>+R19/R$16*100</f>
        <v>-1.125235111071497</v>
      </c>
      <c r="T19" s="43"/>
      <c r="U19" s="41">
        <v>2271749</v>
      </c>
      <c r="V19" s="30">
        <f>+U19/U$16*100</f>
        <v>4.402883121740959</v>
      </c>
    </row>
    <row r="20" spans="1:23" s="31" customFormat="1" ht="15">
      <c r="A20" s="44"/>
      <c r="B20" s="67" t="s">
        <v>128</v>
      </c>
      <c r="C20" s="112">
        <f>+F20+I20+L20+O20+R20+U20</f>
        <v>28385275</v>
      </c>
      <c r="D20" s="10">
        <f>+C20/C$16*100</f>
        <v>-71.85122189938214</v>
      </c>
      <c r="E20" s="6"/>
      <c r="F20" s="13">
        <v>-5993990</v>
      </c>
      <c r="G20" s="10">
        <f>+F20/F$16*100</f>
        <v>-376.31048114960095</v>
      </c>
      <c r="H20" s="12"/>
      <c r="I20" s="13">
        <v>26593063</v>
      </c>
      <c r="J20" s="10">
        <f>+I20/I$16*100</f>
        <v>37.48846224223131</v>
      </c>
      <c r="K20" s="12"/>
      <c r="L20" s="13">
        <v>3092747</v>
      </c>
      <c r="M20" s="10">
        <f>+L20/L$16*100</f>
        <v>-5.598517236408103</v>
      </c>
      <c r="N20" s="12"/>
      <c r="O20" s="13">
        <v>1820619</v>
      </c>
      <c r="P20" s="10">
        <f>+O20/O$16*100</f>
        <v>-3.8720274880031886</v>
      </c>
      <c r="Q20" s="12"/>
      <c r="R20" s="13">
        <v>663641</v>
      </c>
      <c r="S20" s="10">
        <f>+R20/R$16*100</f>
        <v>-1.0813781276921774</v>
      </c>
      <c r="T20" s="12"/>
      <c r="U20" s="13">
        <v>2209195</v>
      </c>
      <c r="V20" s="10">
        <f>+U20/U$16*100</f>
        <v>4.281647038530453</v>
      </c>
      <c r="W20" s="1"/>
    </row>
    <row r="21" spans="1:22" s="31" customFormat="1" ht="15">
      <c r="A21" s="44"/>
      <c r="B21" s="39"/>
      <c r="C21" s="111"/>
      <c r="D21" s="30"/>
      <c r="E21" s="40"/>
      <c r="F21" s="41"/>
      <c r="G21" s="30"/>
      <c r="H21" s="43"/>
      <c r="I21" s="41"/>
      <c r="J21" s="30"/>
      <c r="K21" s="43"/>
      <c r="L21" s="41"/>
      <c r="M21" s="30"/>
      <c r="N21" s="43"/>
      <c r="O21" s="41"/>
      <c r="P21" s="30"/>
      <c r="Q21" s="43"/>
      <c r="R21" s="41"/>
      <c r="S21" s="30"/>
      <c r="T21" s="43"/>
      <c r="U21" s="41"/>
      <c r="V21" s="30"/>
    </row>
    <row r="22" spans="1:22" ht="19.5" customHeight="1">
      <c r="A22" s="44" t="s">
        <v>140</v>
      </c>
      <c r="B22" s="66" t="s">
        <v>13</v>
      </c>
      <c r="C22" s="116">
        <f>SUM(C24:C26)</f>
        <v>77764362</v>
      </c>
      <c r="D22" s="51">
        <f>SUM(D24:D26)</f>
        <v>100</v>
      </c>
      <c r="E22" s="52"/>
      <c r="F22" s="50">
        <v>12347924</v>
      </c>
      <c r="G22" s="51">
        <f>SUM(G24:G26)</f>
        <v>100</v>
      </c>
      <c r="H22" s="54"/>
      <c r="I22" s="50">
        <v>24574167</v>
      </c>
      <c r="J22" s="51">
        <f>SUM(J24:J26)</f>
        <v>100</v>
      </c>
      <c r="K22" s="54"/>
      <c r="L22" s="50">
        <v>11864759</v>
      </c>
      <c r="M22" s="51">
        <f>SUM(M24:M26)</f>
        <v>100</v>
      </c>
      <c r="N22" s="54"/>
      <c r="O22" s="50">
        <v>5450120</v>
      </c>
      <c r="P22" s="51">
        <f>SUM(P24:P26)</f>
        <v>100</v>
      </c>
      <c r="Q22" s="54"/>
      <c r="R22" s="50">
        <v>3968385</v>
      </c>
      <c r="S22" s="51">
        <f>SUM(S24:S26)</f>
        <v>100</v>
      </c>
      <c r="T22" s="54"/>
      <c r="U22" s="50">
        <v>19559007</v>
      </c>
      <c r="V22" s="51">
        <f>SUM(V24:V26)</f>
        <v>100</v>
      </c>
    </row>
    <row r="23" spans="1:22" ht="19.5" customHeight="1">
      <c r="A23" s="44"/>
      <c r="B23" s="39"/>
      <c r="C23" s="111"/>
      <c r="D23" s="11"/>
      <c r="E23" s="40"/>
      <c r="F23" s="41"/>
      <c r="G23" s="11"/>
      <c r="H23" s="43"/>
      <c r="I23" s="41"/>
      <c r="J23" s="11"/>
      <c r="K23" s="43"/>
      <c r="L23" s="41"/>
      <c r="M23" s="11"/>
      <c r="N23" s="43"/>
      <c r="O23" s="41"/>
      <c r="P23" s="11"/>
      <c r="Q23" s="43"/>
      <c r="R23" s="41"/>
      <c r="S23" s="11"/>
      <c r="T23" s="43"/>
      <c r="U23" s="41"/>
      <c r="V23" s="11"/>
    </row>
    <row r="24" spans="1:22" ht="15">
      <c r="A24" s="44"/>
      <c r="B24" s="67" t="s">
        <v>120</v>
      </c>
      <c r="C24" s="112">
        <f>+F24+I24+L24+O24+R24+U24</f>
        <v>43541245</v>
      </c>
      <c r="D24" s="10">
        <f>+C24/C$22*100</f>
        <v>55.991258566488334</v>
      </c>
      <c r="E24" s="6"/>
      <c r="F24" s="13">
        <v>2014363</v>
      </c>
      <c r="G24" s="10">
        <f>+F24/F$22*100</f>
        <v>16.313373810852738</v>
      </c>
      <c r="H24" s="12"/>
      <c r="I24" s="13">
        <v>16302125</v>
      </c>
      <c r="J24" s="10">
        <f>+I24/I$22*100</f>
        <v>66.33846429056986</v>
      </c>
      <c r="K24" s="12"/>
      <c r="L24" s="13">
        <v>4987758</v>
      </c>
      <c r="M24" s="10">
        <f>+L24/L$22*100</f>
        <v>42.03842657065348</v>
      </c>
      <c r="N24" s="12"/>
      <c r="O24" s="13">
        <v>2957917</v>
      </c>
      <c r="P24" s="10">
        <f>+O24/O$22*100</f>
        <v>54.27251143094097</v>
      </c>
      <c r="Q24" s="12"/>
      <c r="R24" s="13">
        <v>3346052</v>
      </c>
      <c r="S24" s="10">
        <f>+R24/R$22*100</f>
        <v>84.31772622867993</v>
      </c>
      <c r="T24" s="12"/>
      <c r="U24" s="13">
        <v>13933030</v>
      </c>
      <c r="V24" s="10">
        <f>+U24/U$22*100</f>
        <v>71.23587613624761</v>
      </c>
    </row>
    <row r="25" spans="1:22" ht="15">
      <c r="A25" s="44"/>
      <c r="B25" s="39" t="s">
        <v>121</v>
      </c>
      <c r="C25" s="111">
        <f>+F25+I25+L25+O25+R25+U25</f>
        <v>19396694</v>
      </c>
      <c r="D25" s="30">
        <f>+C25/C$22*100</f>
        <v>24.94290893815859</v>
      </c>
      <c r="E25" s="40"/>
      <c r="F25" s="41">
        <v>2788863</v>
      </c>
      <c r="G25" s="30">
        <f>+F25/F$22*100</f>
        <v>22.5856832290189</v>
      </c>
      <c r="H25" s="43"/>
      <c r="I25" s="41">
        <v>5840193</v>
      </c>
      <c r="J25" s="30">
        <f>+I25/I$22*100</f>
        <v>23.765578707103277</v>
      </c>
      <c r="K25" s="43"/>
      <c r="L25" s="41">
        <v>4066645</v>
      </c>
      <c r="M25" s="30">
        <f>+L25/L$22*100</f>
        <v>34.27499033060848</v>
      </c>
      <c r="N25" s="43"/>
      <c r="O25" s="41">
        <v>1834597</v>
      </c>
      <c r="P25" s="30">
        <f>+O25/O$22*100</f>
        <v>33.661589102625264</v>
      </c>
      <c r="Q25" s="43"/>
      <c r="R25" s="41">
        <v>773860</v>
      </c>
      <c r="S25" s="30">
        <f>+R25/R$22*100</f>
        <v>19.500628089260495</v>
      </c>
      <c r="T25" s="43"/>
      <c r="U25" s="41">
        <v>4092536</v>
      </c>
      <c r="V25" s="30">
        <f>+U25/U$22*100</f>
        <v>20.92404793351728</v>
      </c>
    </row>
    <row r="26" spans="1:23" s="31" customFormat="1" ht="15">
      <c r="A26" s="44"/>
      <c r="B26" s="67" t="s">
        <v>128</v>
      </c>
      <c r="C26" s="112">
        <f>+F26+I26+L26+O26+R26+U26</f>
        <v>14826423</v>
      </c>
      <c r="D26" s="10">
        <f>+C26/C$22*100</f>
        <v>19.065832495353078</v>
      </c>
      <c r="E26" s="6"/>
      <c r="F26" s="13">
        <v>7544698</v>
      </c>
      <c r="G26" s="10">
        <f>+F26/F$22*100</f>
        <v>61.10094296012836</v>
      </c>
      <c r="H26" s="12"/>
      <c r="I26" s="13">
        <v>2431849</v>
      </c>
      <c r="J26" s="10">
        <f>+I26/I$22*100</f>
        <v>9.895957002326874</v>
      </c>
      <c r="K26" s="12"/>
      <c r="L26" s="13">
        <v>2810356</v>
      </c>
      <c r="M26" s="10">
        <f>+L26/L$22*100</f>
        <v>23.686583098738037</v>
      </c>
      <c r="N26" s="12"/>
      <c r="O26" s="13">
        <v>657606</v>
      </c>
      <c r="P26" s="10">
        <f>+O26/O$22*100</f>
        <v>12.065899466433766</v>
      </c>
      <c r="Q26" s="12"/>
      <c r="R26" s="13">
        <v>-151527</v>
      </c>
      <c r="S26" s="10">
        <f>+R26/R$22*100</f>
        <v>-3.8183543179404213</v>
      </c>
      <c r="T26" s="12"/>
      <c r="U26" s="13">
        <v>1533441</v>
      </c>
      <c r="V26" s="10">
        <f>+U26/U$22*100</f>
        <v>7.840075930235109</v>
      </c>
      <c r="W26" s="1"/>
    </row>
    <row r="27" spans="1:22" s="31" customFormat="1" ht="15">
      <c r="A27" s="44"/>
      <c r="B27" s="39"/>
      <c r="C27" s="111"/>
      <c r="D27" s="30"/>
      <c r="E27" s="40"/>
      <c r="F27" s="41"/>
      <c r="G27" s="30"/>
      <c r="H27" s="43"/>
      <c r="I27" s="41"/>
      <c r="J27" s="30"/>
      <c r="K27" s="43"/>
      <c r="L27" s="41"/>
      <c r="M27" s="30"/>
      <c r="N27" s="43"/>
      <c r="O27" s="41"/>
      <c r="P27" s="30"/>
      <c r="Q27" s="43"/>
      <c r="R27" s="41"/>
      <c r="S27" s="30"/>
      <c r="T27" s="43"/>
      <c r="U27" s="41"/>
      <c r="V27" s="30"/>
    </row>
    <row r="28" spans="1:22" s="31" customFormat="1" ht="26.25">
      <c r="A28" s="44" t="s">
        <v>141</v>
      </c>
      <c r="B28" s="68" t="s">
        <v>142</v>
      </c>
      <c r="C28" s="116">
        <f>SUM(C30:C32)</f>
        <v>211675228</v>
      </c>
      <c r="D28" s="51">
        <f>SUM(D30:D32)</f>
        <v>100</v>
      </c>
      <c r="E28" s="52"/>
      <c r="F28" s="50">
        <v>-1765767</v>
      </c>
      <c r="G28" s="51">
        <f>SUM(G30:G32)</f>
        <v>100</v>
      </c>
      <c r="H28" s="54"/>
      <c r="I28" s="50">
        <v>30005459</v>
      </c>
      <c r="J28" s="51">
        <f>SUM(J30:J32)</f>
        <v>100</v>
      </c>
      <c r="K28" s="54"/>
      <c r="L28" s="50">
        <v>98093126</v>
      </c>
      <c r="M28" s="51">
        <f>SUM(M30:M32)</f>
        <v>100</v>
      </c>
      <c r="N28" s="54"/>
      <c r="O28" s="50">
        <v>10568738</v>
      </c>
      <c r="P28" s="51">
        <f>SUM(P30:P32)</f>
        <v>100</v>
      </c>
      <c r="Q28" s="54"/>
      <c r="R28" s="50">
        <v>7410281</v>
      </c>
      <c r="S28" s="51">
        <f>SUM(S30:S32)</f>
        <v>100</v>
      </c>
      <c r="T28" s="54"/>
      <c r="U28" s="50">
        <v>67363391</v>
      </c>
      <c r="V28" s="51">
        <f>SUM(V30:V32)</f>
        <v>100.00000000000001</v>
      </c>
    </row>
    <row r="29" spans="1:22" s="31" customFormat="1" ht="15">
      <c r="A29" s="44"/>
      <c r="B29" s="39"/>
      <c r="C29" s="111"/>
      <c r="D29" s="30"/>
      <c r="E29" s="40"/>
      <c r="F29" s="41"/>
      <c r="G29" s="30"/>
      <c r="H29" s="43"/>
      <c r="I29" s="41"/>
      <c r="J29" s="30"/>
      <c r="K29" s="43"/>
      <c r="L29" s="41"/>
      <c r="M29" s="30"/>
      <c r="N29" s="43"/>
      <c r="O29" s="41"/>
      <c r="P29" s="30"/>
      <c r="Q29" s="43"/>
      <c r="R29" s="41"/>
      <c r="S29" s="30"/>
      <c r="T29" s="43"/>
      <c r="U29" s="41"/>
      <c r="V29" s="30"/>
    </row>
    <row r="30" spans="1:22" s="31" customFormat="1" ht="15">
      <c r="A30" s="44"/>
      <c r="B30" s="67" t="s">
        <v>120</v>
      </c>
      <c r="C30" s="112">
        <f>+F30+I30+L30+O30+R30+U30</f>
        <v>181186222</v>
      </c>
      <c r="D30" s="10">
        <f>+C30/C$28*100</f>
        <v>85.5963277856963</v>
      </c>
      <c r="E30" s="6"/>
      <c r="F30" s="13">
        <v>22354100</v>
      </c>
      <c r="G30" s="10">
        <f>+F30/F$28*100</f>
        <v>-1265.9711049079522</v>
      </c>
      <c r="H30" s="12"/>
      <c r="I30" s="13">
        <v>-13746637</v>
      </c>
      <c r="J30" s="10">
        <f>+I30/I$28*100</f>
        <v>-45.81378675127083</v>
      </c>
      <c r="K30" s="12"/>
      <c r="L30" s="13">
        <v>95311427</v>
      </c>
      <c r="M30" s="10">
        <f>+L30/L$28*100</f>
        <v>97.16422636994972</v>
      </c>
      <c r="N30" s="12"/>
      <c r="O30" s="13">
        <v>9102631</v>
      </c>
      <c r="P30" s="10">
        <f>+O30/O$28*100</f>
        <v>86.12788963072033</v>
      </c>
      <c r="Q30" s="12"/>
      <c r="R30" s="13">
        <v>5380741</v>
      </c>
      <c r="S30" s="10">
        <f>+R30/R$28*100</f>
        <v>72.61183482785606</v>
      </c>
      <c r="T30" s="12"/>
      <c r="U30" s="13">
        <v>62783960</v>
      </c>
      <c r="V30" s="10">
        <f>+U30/U$28*100</f>
        <v>93.20189953026564</v>
      </c>
    </row>
    <row r="31" spans="1:22" s="31" customFormat="1" ht="15.75" customHeight="1">
      <c r="A31" s="44"/>
      <c r="B31" s="39" t="s">
        <v>121</v>
      </c>
      <c r="C31" s="111">
        <f>+F31+I31+L31+O31+R31+U31</f>
        <v>12073014</v>
      </c>
      <c r="D31" s="30">
        <f>+C31/C$28*100</f>
        <v>5.703555448632846</v>
      </c>
      <c r="E31" s="40"/>
      <c r="F31" s="41">
        <v>743289</v>
      </c>
      <c r="G31" s="30">
        <f>+F31/F$28*100</f>
        <v>-42.09439863809891</v>
      </c>
      <c r="H31" s="43"/>
      <c r="I31" s="41">
        <v>4864323</v>
      </c>
      <c r="J31" s="30">
        <f>+I31/I$28*100</f>
        <v>16.211460054652054</v>
      </c>
      <c r="K31" s="43"/>
      <c r="L31" s="41">
        <v>2094806</v>
      </c>
      <c r="M31" s="30">
        <f>+L31/L$28*100</f>
        <v>2.135527824854924</v>
      </c>
      <c r="N31" s="43"/>
      <c r="O31" s="41">
        <v>870077</v>
      </c>
      <c r="P31" s="30">
        <f>+O31/O$28*100</f>
        <v>8.2325534042002</v>
      </c>
      <c r="Q31" s="43"/>
      <c r="R31" s="41">
        <v>656921</v>
      </c>
      <c r="S31" s="30">
        <f>+R31/R$28*100</f>
        <v>8.86499445837479</v>
      </c>
      <c r="T31" s="43"/>
      <c r="U31" s="41">
        <v>2843598</v>
      </c>
      <c r="V31" s="30">
        <f>+U31/U$28*100</f>
        <v>4.221280962533493</v>
      </c>
    </row>
    <row r="32" spans="1:22" s="31" customFormat="1" ht="15" customHeight="1">
      <c r="A32" s="44"/>
      <c r="B32" s="70" t="s">
        <v>132</v>
      </c>
      <c r="C32" s="111">
        <f>+F32+I32+L32+O32+R32+U32</f>
        <v>18415992</v>
      </c>
      <c r="D32" s="30">
        <f>+C32/C$28*100</f>
        <v>8.70011676567085</v>
      </c>
      <c r="E32" s="40"/>
      <c r="F32" s="41">
        <v>-24863156</v>
      </c>
      <c r="G32" s="30">
        <f>+F32/F$28*100</f>
        <v>1408.065503546051</v>
      </c>
      <c r="H32" s="43"/>
      <c r="I32" s="41">
        <v>38887773</v>
      </c>
      <c r="J32" s="30">
        <f>+I32/I$28*100</f>
        <v>129.60232669661877</v>
      </c>
      <c r="K32" s="43"/>
      <c r="L32" s="41">
        <v>686893</v>
      </c>
      <c r="M32" s="30">
        <f>+L32/L$28*100</f>
        <v>0.7002458051953611</v>
      </c>
      <c r="N32" s="43"/>
      <c r="O32" s="41">
        <v>596030</v>
      </c>
      <c r="P32" s="30">
        <f>+O32/O$28*100</f>
        <v>5.639556965079463</v>
      </c>
      <c r="Q32" s="43"/>
      <c r="R32" s="41">
        <v>1372619</v>
      </c>
      <c r="S32" s="30">
        <f>+R32/R$28*100</f>
        <v>18.523170713769154</v>
      </c>
      <c r="T32" s="43"/>
      <c r="U32" s="41">
        <v>1735833</v>
      </c>
      <c r="V32" s="30">
        <f>+U32/U$28*100</f>
        <v>2.5768195072008773</v>
      </c>
    </row>
    <row r="33" spans="1:22" s="31" customFormat="1" ht="15">
      <c r="A33" s="44"/>
      <c r="B33" s="39"/>
      <c r="C33" s="111"/>
      <c r="D33" s="30"/>
      <c r="E33" s="40"/>
      <c r="F33" s="41"/>
      <c r="G33" s="30"/>
      <c r="H33" s="43"/>
      <c r="I33" s="41"/>
      <c r="J33" s="30"/>
      <c r="K33" s="43"/>
      <c r="L33" s="41"/>
      <c r="M33" s="30"/>
      <c r="N33" s="43"/>
      <c r="O33" s="41"/>
      <c r="P33" s="30"/>
      <c r="Q33" s="43"/>
      <c r="R33" s="41"/>
      <c r="S33" s="30"/>
      <c r="T33" s="43"/>
      <c r="U33" s="41"/>
      <c r="V33" s="30"/>
    </row>
    <row r="34" spans="1:22" s="31" customFormat="1" ht="15">
      <c r="A34" s="44" t="s">
        <v>143</v>
      </c>
      <c r="B34" s="68" t="s">
        <v>4</v>
      </c>
      <c r="C34" s="116">
        <f>SUM(C36:C38)</f>
        <v>-1908892</v>
      </c>
      <c r="D34" s="51">
        <f>SUM(D36:D38)</f>
        <v>100.00000000000003</v>
      </c>
      <c r="E34" s="52"/>
      <c r="F34" s="50">
        <v>632496</v>
      </c>
      <c r="G34" s="51">
        <f>SUM(G36:G38)</f>
        <v>100</v>
      </c>
      <c r="H34" s="54"/>
      <c r="I34" s="50">
        <v>-6522999</v>
      </c>
      <c r="J34" s="51">
        <f>SUM(J36:J38)</f>
        <v>100</v>
      </c>
      <c r="K34" s="54"/>
      <c r="L34" s="50">
        <v>284107</v>
      </c>
      <c r="M34" s="51">
        <f>SUM(M36:M38)</f>
        <v>100</v>
      </c>
      <c r="N34" s="54"/>
      <c r="O34" s="50">
        <v>1459868</v>
      </c>
      <c r="P34" s="51">
        <f>SUM(P36:P38)</f>
        <v>100</v>
      </c>
      <c r="Q34" s="54"/>
      <c r="R34" s="50">
        <v>1424593</v>
      </c>
      <c r="S34" s="51">
        <f>SUM(S36:S38)</f>
        <v>100</v>
      </c>
      <c r="T34" s="54"/>
      <c r="U34" s="50">
        <v>813043</v>
      </c>
      <c r="V34" s="51">
        <f>SUM(V36:V38)</f>
        <v>100</v>
      </c>
    </row>
    <row r="35" spans="1:22" s="31" customFormat="1" ht="15">
      <c r="A35" s="44"/>
      <c r="B35" s="39"/>
      <c r="C35" s="111"/>
      <c r="D35" s="30"/>
      <c r="E35" s="40"/>
      <c r="F35" s="41"/>
      <c r="G35" s="30"/>
      <c r="H35" s="43"/>
      <c r="I35" s="41"/>
      <c r="J35" s="30"/>
      <c r="K35" s="43"/>
      <c r="L35" s="41"/>
      <c r="M35" s="30"/>
      <c r="N35" s="43"/>
      <c r="O35" s="41"/>
      <c r="P35" s="30"/>
      <c r="Q35" s="43"/>
      <c r="R35" s="41"/>
      <c r="S35" s="30"/>
      <c r="T35" s="43"/>
      <c r="U35" s="41"/>
      <c r="V35" s="30"/>
    </row>
    <row r="36" spans="1:22" s="31" customFormat="1" ht="15">
      <c r="A36" s="44"/>
      <c r="B36" s="67" t="s">
        <v>120</v>
      </c>
      <c r="C36" s="112">
        <f>+F36+I36+L36+O36+R36+U36</f>
        <v>-5745241</v>
      </c>
      <c r="D36" s="10">
        <f>+C36/C$34*100</f>
        <v>300.97255371178676</v>
      </c>
      <c r="E36" s="6"/>
      <c r="F36" s="13">
        <v>631278</v>
      </c>
      <c r="G36" s="10">
        <f>+F36/F$34*100</f>
        <v>99.80742961220308</v>
      </c>
      <c r="H36" s="12"/>
      <c r="I36" s="13">
        <v>-8240069</v>
      </c>
      <c r="J36" s="10">
        <f>+I36/I$34*100</f>
        <v>126.323321527414</v>
      </c>
      <c r="K36" s="12"/>
      <c r="L36" s="13">
        <v>180913</v>
      </c>
      <c r="M36" s="10">
        <f>+L36/L$34*100</f>
        <v>63.67776929114734</v>
      </c>
      <c r="N36" s="12"/>
      <c r="O36" s="13">
        <v>1153865</v>
      </c>
      <c r="P36" s="10">
        <f>+O36/O$34*100</f>
        <v>79.03899530642497</v>
      </c>
      <c r="Q36" s="12"/>
      <c r="R36" s="13">
        <v>278547</v>
      </c>
      <c r="S36" s="10">
        <f>+R36/R$34*100</f>
        <v>19.55274243239999</v>
      </c>
      <c r="T36" s="12"/>
      <c r="U36" s="13">
        <v>250225</v>
      </c>
      <c r="V36" s="10">
        <f>+U36/U$34*100</f>
        <v>30.77635500213396</v>
      </c>
    </row>
    <row r="37" spans="1:22" s="31" customFormat="1" ht="15.75" customHeight="1">
      <c r="A37" s="44"/>
      <c r="B37" s="39" t="s">
        <v>121</v>
      </c>
      <c r="C37" s="111">
        <f>+F37+I37+L37+O37+R37+U37</f>
        <v>3471193</v>
      </c>
      <c r="D37" s="30">
        <f>+C37/C$34*100</f>
        <v>-181.84334158244678</v>
      </c>
      <c r="E37" s="40"/>
      <c r="F37" s="41">
        <v>1218</v>
      </c>
      <c r="G37" s="30">
        <f>+F37/F$34*100</f>
        <v>0.19257038779691887</v>
      </c>
      <c r="H37" s="43"/>
      <c r="I37" s="41">
        <v>1581820</v>
      </c>
      <c r="J37" s="30">
        <f>+I37/I$34*100</f>
        <v>-24.249888739826574</v>
      </c>
      <c r="K37" s="43"/>
      <c r="L37" s="41">
        <v>103194</v>
      </c>
      <c r="M37" s="30">
        <f>+L37/L$34*100</f>
        <v>36.32223070885265</v>
      </c>
      <c r="N37" s="43"/>
      <c r="O37" s="41">
        <v>289024</v>
      </c>
      <c r="P37" s="30">
        <f>+O37/O$34*100</f>
        <v>19.797954335597463</v>
      </c>
      <c r="Q37" s="43"/>
      <c r="R37" s="41">
        <v>943979</v>
      </c>
      <c r="S37" s="30">
        <f>+R37/R$34*100</f>
        <v>66.26306601253832</v>
      </c>
      <c r="T37" s="43"/>
      <c r="U37" s="41">
        <v>551958</v>
      </c>
      <c r="V37" s="30">
        <f>+U37/U$34*100</f>
        <v>67.88792228701311</v>
      </c>
    </row>
    <row r="38" spans="1:22" s="31" customFormat="1" ht="15" customHeight="1">
      <c r="A38" s="44"/>
      <c r="B38" s="70" t="s">
        <v>132</v>
      </c>
      <c r="C38" s="111">
        <f>+F38+I38+L38+O38+R38+U38</f>
        <v>365156</v>
      </c>
      <c r="D38" s="30">
        <f>+C38/C$34*100</f>
        <v>-19.12921212933995</v>
      </c>
      <c r="E38" s="40"/>
      <c r="F38" s="41">
        <v>0</v>
      </c>
      <c r="G38" s="30">
        <f>+F38/F$34*100</f>
        <v>0</v>
      </c>
      <c r="H38" s="43"/>
      <c r="I38" s="41">
        <v>135250</v>
      </c>
      <c r="J38" s="30">
        <f>+I38/I$34*100</f>
        <v>-2.073432787587427</v>
      </c>
      <c r="K38" s="43"/>
      <c r="L38" s="41">
        <v>0</v>
      </c>
      <c r="M38" s="30">
        <f>+L38/L$34*100</f>
        <v>0</v>
      </c>
      <c r="N38" s="43"/>
      <c r="O38" s="41">
        <v>16979</v>
      </c>
      <c r="P38" s="30">
        <f>+O38/O$34*100</f>
        <v>1.1630503579775706</v>
      </c>
      <c r="Q38" s="43"/>
      <c r="R38" s="41">
        <v>202067</v>
      </c>
      <c r="S38" s="30">
        <f>+R38/R$34*100</f>
        <v>14.184191555061693</v>
      </c>
      <c r="T38" s="43"/>
      <c r="U38" s="41">
        <v>10860</v>
      </c>
      <c r="V38" s="30">
        <f>+U38/U$34*100</f>
        <v>1.3357227108529315</v>
      </c>
    </row>
    <row r="39" spans="1:22" s="31" customFormat="1" ht="15" customHeight="1">
      <c r="A39" s="44"/>
      <c r="B39" s="67"/>
      <c r="C39" s="112"/>
      <c r="D39" s="10"/>
      <c r="E39" s="6"/>
      <c r="F39" s="13"/>
      <c r="G39" s="10"/>
      <c r="H39" s="12"/>
      <c r="I39" s="13"/>
      <c r="J39" s="10"/>
      <c r="K39" s="12"/>
      <c r="L39" s="13"/>
      <c r="M39" s="10"/>
      <c r="N39" s="12"/>
      <c r="O39" s="13"/>
      <c r="P39" s="10"/>
      <c r="Q39" s="12"/>
      <c r="R39" s="13"/>
      <c r="S39" s="10"/>
      <c r="T39" s="12"/>
      <c r="U39" s="13"/>
      <c r="V39" s="10"/>
    </row>
    <row r="40" spans="1:22" s="31" customFormat="1" ht="15">
      <c r="A40" s="44" t="s">
        <v>144</v>
      </c>
      <c r="B40" s="68" t="s">
        <v>0</v>
      </c>
      <c r="C40" s="116">
        <f>SUM(C42:C44)</f>
        <v>41101342</v>
      </c>
      <c r="D40" s="51">
        <f>SUM(D42:D44)</f>
        <v>100</v>
      </c>
      <c r="E40" s="52"/>
      <c r="F40" s="50">
        <v>27336533</v>
      </c>
      <c r="G40" s="51">
        <f>SUM(G42:G44)</f>
        <v>100</v>
      </c>
      <c r="H40" s="54"/>
      <c r="I40" s="50">
        <v>29483644</v>
      </c>
      <c r="J40" s="51">
        <f>SUM(J42:J44)</f>
        <v>100.00000000000001</v>
      </c>
      <c r="K40" s="54"/>
      <c r="L40" s="50">
        <v>-30019</v>
      </c>
      <c r="M40" s="51">
        <f>SUM(M42:M44)</f>
        <v>100.00000000000001</v>
      </c>
      <c r="N40" s="54"/>
      <c r="O40" s="50">
        <v>2380293</v>
      </c>
      <c r="P40" s="51">
        <f>SUM(P42:P44)</f>
        <v>100</v>
      </c>
      <c r="Q40" s="54"/>
      <c r="R40" s="50">
        <v>7489208</v>
      </c>
      <c r="S40" s="51">
        <f>SUM(S42:S44)</f>
        <v>100.00000000000001</v>
      </c>
      <c r="T40" s="54"/>
      <c r="U40" s="50">
        <v>-25558317</v>
      </c>
      <c r="V40" s="51">
        <f>SUM(V42:V44)</f>
        <v>100</v>
      </c>
    </row>
    <row r="41" spans="1:22" s="31" customFormat="1" ht="15">
      <c r="A41" s="44"/>
      <c r="B41" s="39"/>
      <c r="C41" s="111"/>
      <c r="D41" s="30"/>
      <c r="E41" s="40"/>
      <c r="F41" s="41"/>
      <c r="G41" s="30"/>
      <c r="H41" s="43"/>
      <c r="I41" s="41"/>
      <c r="J41" s="30"/>
      <c r="K41" s="43"/>
      <c r="L41" s="41"/>
      <c r="M41" s="30"/>
      <c r="N41" s="43"/>
      <c r="O41" s="41"/>
      <c r="P41" s="30"/>
      <c r="Q41" s="43"/>
      <c r="R41" s="41"/>
      <c r="S41" s="30"/>
      <c r="T41" s="43"/>
      <c r="U41" s="41"/>
      <c r="V41" s="30"/>
    </row>
    <row r="42" spans="1:22" s="31" customFormat="1" ht="15">
      <c r="A42" s="44"/>
      <c r="B42" s="67" t="s">
        <v>120</v>
      </c>
      <c r="C42" s="112">
        <f>+F42+I42+L42+O42+R42+U42</f>
        <v>39866897</v>
      </c>
      <c r="D42" s="10">
        <f>+C42/C$40*100</f>
        <v>96.99658225271574</v>
      </c>
      <c r="E42" s="6"/>
      <c r="F42" s="13">
        <v>27304533</v>
      </c>
      <c r="G42" s="10">
        <f>+F42/F$40*100</f>
        <v>99.88294053236378</v>
      </c>
      <c r="H42" s="12"/>
      <c r="I42" s="13">
        <v>29491166</v>
      </c>
      <c r="J42" s="10">
        <f>+I42/I$40*100</f>
        <v>100.02551245022495</v>
      </c>
      <c r="K42" s="12"/>
      <c r="L42" s="13">
        <v>-28199</v>
      </c>
      <c r="M42" s="10">
        <f>+L42/L$40*100</f>
        <v>93.93717312368834</v>
      </c>
      <c r="N42" s="12"/>
      <c r="O42" s="13">
        <v>1565195</v>
      </c>
      <c r="P42" s="10">
        <f>+O42/O$40*100</f>
        <v>65.75640057757596</v>
      </c>
      <c r="Q42" s="12"/>
      <c r="R42" s="13">
        <v>7324488</v>
      </c>
      <c r="S42" s="10">
        <f>+R42/R$40*100</f>
        <v>97.80056849803077</v>
      </c>
      <c r="T42" s="12"/>
      <c r="U42" s="13">
        <v>-25790286</v>
      </c>
      <c r="V42" s="10">
        <f>+U42/U$40*100</f>
        <v>100.90760670978453</v>
      </c>
    </row>
    <row r="43" spans="1:22" s="31" customFormat="1" ht="15.75" customHeight="1">
      <c r="A43" s="44"/>
      <c r="B43" s="39" t="s">
        <v>121</v>
      </c>
      <c r="C43" s="111">
        <f>+F43+I43+L43+O43+R43+U43</f>
        <v>1023638</v>
      </c>
      <c r="D43" s="30">
        <f>+C43/C$40*100</f>
        <v>2.490522085629223</v>
      </c>
      <c r="E43" s="40"/>
      <c r="F43" s="41">
        <v>0</v>
      </c>
      <c r="G43" s="30">
        <f>+F43/F$40*100</f>
        <v>0</v>
      </c>
      <c r="H43" s="43"/>
      <c r="I43" s="41">
        <v>-205004</v>
      </c>
      <c r="J43" s="30">
        <f>+I43/I$40*100</f>
        <v>-0.6953143241045782</v>
      </c>
      <c r="K43" s="43"/>
      <c r="L43" s="41">
        <v>-1820</v>
      </c>
      <c r="M43" s="30">
        <f>+L43/L$40*100</f>
        <v>6.06282687631167</v>
      </c>
      <c r="N43" s="43"/>
      <c r="O43" s="41">
        <v>810664</v>
      </c>
      <c r="P43" s="30">
        <f>+O43/O$40*100</f>
        <v>34.05731983415487</v>
      </c>
      <c r="Q43" s="43"/>
      <c r="R43" s="41">
        <v>111601</v>
      </c>
      <c r="S43" s="30">
        <f>+R43/R$40*100</f>
        <v>1.490157570733781</v>
      </c>
      <c r="T43" s="43"/>
      <c r="U43" s="41">
        <v>308197</v>
      </c>
      <c r="V43" s="30">
        <f>+U43/U$40*100</f>
        <v>-1.2058579600526904</v>
      </c>
    </row>
    <row r="44" spans="1:22" s="31" customFormat="1" ht="15" customHeight="1">
      <c r="A44" s="44"/>
      <c r="B44" s="70" t="s">
        <v>132</v>
      </c>
      <c r="C44" s="111">
        <f>+F44+I44+L44+O44+R44+U44</f>
        <v>210807</v>
      </c>
      <c r="D44" s="30">
        <f>+C44/C$40*100</f>
        <v>0.5128956616550379</v>
      </c>
      <c r="E44" s="40"/>
      <c r="F44" s="41">
        <v>32000</v>
      </c>
      <c r="G44" s="30">
        <f>+F44/F$40*100</f>
        <v>0.11705946763622145</v>
      </c>
      <c r="H44" s="43"/>
      <c r="I44" s="41">
        <v>197482</v>
      </c>
      <c r="J44" s="30">
        <f>+I44/I$40*100</f>
        <v>0.6698018738796331</v>
      </c>
      <c r="K44" s="43"/>
      <c r="L44" s="41">
        <v>0</v>
      </c>
      <c r="M44" s="30">
        <f>+L44/L$40*100</f>
        <v>0</v>
      </c>
      <c r="N44" s="43"/>
      <c r="O44" s="41">
        <v>4434</v>
      </c>
      <c r="P44" s="30">
        <f>+O44/O$40*100</f>
        <v>0.18627958826917526</v>
      </c>
      <c r="Q44" s="43"/>
      <c r="R44" s="41">
        <v>53119</v>
      </c>
      <c r="S44" s="30">
        <f>+R44/R$40*100</f>
        <v>0.7092739312354523</v>
      </c>
      <c r="T44" s="43"/>
      <c r="U44" s="41">
        <v>-76228</v>
      </c>
      <c r="V44" s="30">
        <f>+U44/U$40*100</f>
        <v>0.29825125026816124</v>
      </c>
    </row>
    <row r="45" spans="1:22" s="31" customFormat="1" ht="15" customHeight="1">
      <c r="A45" s="44"/>
      <c r="B45" s="67"/>
      <c r="C45" s="112"/>
      <c r="D45" s="10"/>
      <c r="E45" s="6"/>
      <c r="F45" s="13"/>
      <c r="G45" s="10"/>
      <c r="H45" s="12"/>
      <c r="I45" s="13"/>
      <c r="J45" s="10"/>
      <c r="K45" s="12"/>
      <c r="L45" s="13"/>
      <c r="M45" s="10"/>
      <c r="N45" s="12"/>
      <c r="O45" s="13"/>
      <c r="P45" s="10"/>
      <c r="Q45" s="12"/>
      <c r="R45" s="13"/>
      <c r="S45" s="10"/>
      <c r="T45" s="12"/>
      <c r="U45" s="13"/>
      <c r="V45" s="10"/>
    </row>
    <row r="46" spans="1:22" s="31" customFormat="1" ht="15">
      <c r="A46" s="44" t="s">
        <v>5</v>
      </c>
      <c r="B46" s="68" t="s">
        <v>1</v>
      </c>
      <c r="C46" s="116">
        <f>SUM(C48:C50)</f>
        <v>3126786362</v>
      </c>
      <c r="D46" s="51">
        <f>SUM(D48:D50)</f>
        <v>100</v>
      </c>
      <c r="E46" s="52"/>
      <c r="F46" s="50">
        <v>97265487</v>
      </c>
      <c r="G46" s="51">
        <f>SUM(G48:G50)</f>
        <v>100</v>
      </c>
      <c r="H46" s="54"/>
      <c r="I46" s="50">
        <v>69690081</v>
      </c>
      <c r="J46" s="51">
        <f>SUM(J48:J50)</f>
        <v>100</v>
      </c>
      <c r="K46" s="54"/>
      <c r="L46" s="50">
        <v>471276360</v>
      </c>
      <c r="M46" s="51">
        <f>SUM(M48:M50)</f>
        <v>100</v>
      </c>
      <c r="N46" s="54"/>
      <c r="O46" s="50">
        <v>26038173</v>
      </c>
      <c r="P46" s="51">
        <f>SUM(P48:P50)</f>
        <v>100</v>
      </c>
      <c r="Q46" s="54"/>
      <c r="R46" s="50">
        <v>1431134328</v>
      </c>
      <c r="S46" s="51">
        <f>SUM(S48:S50)</f>
        <v>100</v>
      </c>
      <c r="T46" s="54"/>
      <c r="U46" s="50">
        <v>1031381933</v>
      </c>
      <c r="V46" s="51">
        <f>SUM(V48:V50)</f>
        <v>100</v>
      </c>
    </row>
    <row r="47" spans="1:22" s="31" customFormat="1" ht="15">
      <c r="A47" s="44"/>
      <c r="B47" s="39"/>
      <c r="C47" s="111"/>
      <c r="D47" s="30"/>
      <c r="E47" s="40"/>
      <c r="F47" s="41"/>
      <c r="G47" s="30"/>
      <c r="H47" s="43"/>
      <c r="I47" s="41"/>
      <c r="J47" s="30"/>
      <c r="K47" s="43"/>
      <c r="L47" s="41"/>
      <c r="M47" s="30"/>
      <c r="N47" s="43"/>
      <c r="O47" s="41"/>
      <c r="P47" s="30"/>
      <c r="Q47" s="43"/>
      <c r="R47" s="41"/>
      <c r="S47" s="30"/>
      <c r="T47" s="43"/>
      <c r="U47" s="41"/>
      <c r="V47" s="30"/>
    </row>
    <row r="48" spans="1:22" s="31" customFormat="1" ht="15">
      <c r="A48" s="44"/>
      <c r="B48" s="67" t="s">
        <v>120</v>
      </c>
      <c r="C48" s="112">
        <f>+F48+I48+L48+O48+R48+U48</f>
        <v>2322657176</v>
      </c>
      <c r="D48" s="10">
        <f>+C48/C$46*100</f>
        <v>74.2825670543845</v>
      </c>
      <c r="E48" s="6"/>
      <c r="F48" s="13">
        <v>-20604967</v>
      </c>
      <c r="G48" s="10">
        <f>+F48/F$46*100</f>
        <v>-21.184253156517894</v>
      </c>
      <c r="H48" s="12"/>
      <c r="I48" s="13">
        <v>42241126</v>
      </c>
      <c r="J48" s="10">
        <f>+I48/I$46*100</f>
        <v>60.61282379625875</v>
      </c>
      <c r="K48" s="12"/>
      <c r="L48" s="13">
        <v>324877722</v>
      </c>
      <c r="M48" s="10">
        <f>+L48/L$46*100</f>
        <v>68.93571364368881</v>
      </c>
      <c r="N48" s="12"/>
      <c r="O48" s="13">
        <v>35127362</v>
      </c>
      <c r="P48" s="10">
        <f>+O48/O$46*100</f>
        <v>134.90716879406247</v>
      </c>
      <c r="Q48" s="12"/>
      <c r="R48" s="13">
        <v>1354262250</v>
      </c>
      <c r="S48" s="10">
        <f>+R48/R$46*100</f>
        <v>94.62859100672763</v>
      </c>
      <c r="T48" s="12"/>
      <c r="U48" s="13">
        <v>586753683</v>
      </c>
      <c r="V48" s="10">
        <f>+U48/U$46*100</f>
        <v>56.89004860627125</v>
      </c>
    </row>
    <row r="49" spans="1:22" s="31" customFormat="1" ht="15.75" customHeight="1">
      <c r="A49" s="44"/>
      <c r="B49" s="39" t="s">
        <v>121</v>
      </c>
      <c r="C49" s="111">
        <f>+F49+I49+L49+O49+R49+U49</f>
        <v>27964937</v>
      </c>
      <c r="D49" s="30">
        <f>+C49/C$46*100</f>
        <v>0.8943667319219297</v>
      </c>
      <c r="E49" s="40"/>
      <c r="F49" s="41">
        <v>-14773974</v>
      </c>
      <c r="G49" s="30">
        <f>+F49/F$46*100</f>
        <v>-15.18932815295522</v>
      </c>
      <c r="H49" s="43"/>
      <c r="I49" s="41">
        <v>5707610</v>
      </c>
      <c r="J49" s="30">
        <f>+I49/I$46*100</f>
        <v>8.189989045930366</v>
      </c>
      <c r="K49" s="43"/>
      <c r="L49" s="41">
        <v>2067478</v>
      </c>
      <c r="M49" s="30">
        <f>+L49/L$46*100</f>
        <v>0.43869758287897154</v>
      </c>
      <c r="N49" s="43"/>
      <c r="O49" s="41">
        <v>127881</v>
      </c>
      <c r="P49" s="30">
        <f>+O49/O$46*100</f>
        <v>0.4911289282854062</v>
      </c>
      <c r="Q49" s="43"/>
      <c r="R49" s="41">
        <v>34412692</v>
      </c>
      <c r="S49" s="30">
        <f>+R49/R$46*100</f>
        <v>2.4045745620602568</v>
      </c>
      <c r="T49" s="43"/>
      <c r="U49" s="41">
        <v>423250</v>
      </c>
      <c r="V49" s="30">
        <f>+U49/U$46*100</f>
        <v>0.04103717415030577</v>
      </c>
    </row>
    <row r="50" spans="1:22" s="31" customFormat="1" ht="15" customHeight="1">
      <c r="A50" s="44"/>
      <c r="B50" s="70" t="s">
        <v>132</v>
      </c>
      <c r="C50" s="111">
        <f>+F50+I50+L50+O50+R50+U50</f>
        <v>776164249</v>
      </c>
      <c r="D50" s="30">
        <f>+C50/C$46*100</f>
        <v>24.823066213693558</v>
      </c>
      <c r="E50" s="40"/>
      <c r="F50" s="41">
        <v>132644428</v>
      </c>
      <c r="G50" s="30">
        <f>+F50/F$46*100</f>
        <v>136.3735813094731</v>
      </c>
      <c r="H50" s="43"/>
      <c r="I50" s="41">
        <v>21741345</v>
      </c>
      <c r="J50" s="30">
        <f>+I50/I$46*100</f>
        <v>31.19718715781088</v>
      </c>
      <c r="K50" s="43"/>
      <c r="L50" s="41">
        <v>144331160</v>
      </c>
      <c r="M50" s="30">
        <f>+L50/L$46*100</f>
        <v>30.625588773432217</v>
      </c>
      <c r="N50" s="43"/>
      <c r="O50" s="41">
        <v>-9217070</v>
      </c>
      <c r="P50" s="30">
        <f>+O50/O$46*100</f>
        <v>-35.39829772234788</v>
      </c>
      <c r="Q50" s="43"/>
      <c r="R50" s="41">
        <v>42459386</v>
      </c>
      <c r="S50" s="30">
        <f>+R50/R$46*100</f>
        <v>2.9668344312121064</v>
      </c>
      <c r="T50" s="43"/>
      <c r="U50" s="41">
        <v>444205000</v>
      </c>
      <c r="V50" s="30">
        <f>+U50/U$46*100</f>
        <v>43.06891421957844</v>
      </c>
    </row>
    <row r="51" spans="1:22" s="31" customFormat="1" ht="15" customHeight="1">
      <c r="A51" s="44"/>
      <c r="B51" s="67"/>
      <c r="C51" s="112"/>
      <c r="D51" s="10"/>
      <c r="E51" s="6"/>
      <c r="F51" s="13"/>
      <c r="G51" s="10"/>
      <c r="H51" s="12"/>
      <c r="I51" s="13"/>
      <c r="J51" s="10"/>
      <c r="K51" s="12"/>
      <c r="L51" s="13"/>
      <c r="M51" s="10"/>
      <c r="N51" s="12"/>
      <c r="O51" s="13"/>
      <c r="P51" s="10"/>
      <c r="Q51" s="12"/>
      <c r="R51" s="13"/>
      <c r="S51" s="10"/>
      <c r="T51" s="12"/>
      <c r="U51" s="13"/>
      <c r="V51" s="10"/>
    </row>
    <row r="52" spans="1:22" s="31" customFormat="1" ht="29.25" customHeight="1">
      <c r="A52" s="44" t="s">
        <v>145</v>
      </c>
      <c r="B52" s="76" t="s">
        <v>146</v>
      </c>
      <c r="C52" s="113">
        <f>SUM(C54:C56)</f>
        <v>148546291</v>
      </c>
      <c r="D52" s="57">
        <f>SUM(D54:D56)</f>
        <v>100</v>
      </c>
      <c r="E52" s="58"/>
      <c r="F52" s="56">
        <v>34154507</v>
      </c>
      <c r="G52" s="57">
        <f>SUM(G54:G56)</f>
        <v>100</v>
      </c>
      <c r="H52" s="60"/>
      <c r="I52" s="56">
        <v>54680433</v>
      </c>
      <c r="J52" s="57">
        <f>SUM(J54:J56)</f>
        <v>100</v>
      </c>
      <c r="K52" s="60"/>
      <c r="L52" s="56">
        <v>14923874</v>
      </c>
      <c r="M52" s="57">
        <f>SUM(M54:M56)</f>
        <v>100</v>
      </c>
      <c r="N52" s="60"/>
      <c r="O52" s="56">
        <v>1121111</v>
      </c>
      <c r="P52" s="57">
        <f>SUM(P54:P56)</f>
        <v>100</v>
      </c>
      <c r="Q52" s="60"/>
      <c r="R52" s="56">
        <v>5433235</v>
      </c>
      <c r="S52" s="57">
        <f>SUM(S54:S56)</f>
        <v>100</v>
      </c>
      <c r="T52" s="60"/>
      <c r="U52" s="56">
        <v>38233131</v>
      </c>
      <c r="V52" s="57">
        <f>SUM(V54:V56)</f>
        <v>100</v>
      </c>
    </row>
    <row r="53" spans="1:22" s="31" customFormat="1" ht="15" customHeight="1">
      <c r="A53" s="44"/>
      <c r="B53" s="67"/>
      <c r="C53" s="112"/>
      <c r="D53" s="10"/>
      <c r="E53" s="6"/>
      <c r="F53" s="13"/>
      <c r="G53" s="10"/>
      <c r="H53" s="12"/>
      <c r="I53" s="13"/>
      <c r="J53" s="10"/>
      <c r="K53" s="12"/>
      <c r="L53" s="13"/>
      <c r="M53" s="10"/>
      <c r="N53" s="12"/>
      <c r="O53" s="13"/>
      <c r="P53" s="10"/>
      <c r="Q53" s="12"/>
      <c r="R53" s="13"/>
      <c r="S53" s="10"/>
      <c r="T53" s="12"/>
      <c r="U53" s="13"/>
      <c r="V53" s="10"/>
    </row>
    <row r="54" spans="1:22" s="31" customFormat="1" ht="15">
      <c r="A54" s="44"/>
      <c r="B54" s="39" t="s">
        <v>120</v>
      </c>
      <c r="C54" s="111">
        <f>+F54+I54+L54+O54+R54+U54</f>
        <v>123628434</v>
      </c>
      <c r="D54" s="30">
        <f>+C54/C$52*100</f>
        <v>83.22552732063838</v>
      </c>
      <c r="E54" s="40"/>
      <c r="F54" s="41">
        <v>29433397</v>
      </c>
      <c r="G54" s="30">
        <f>+F54/F$52*100</f>
        <v>86.17719763895289</v>
      </c>
      <c r="H54" s="43"/>
      <c r="I54" s="41">
        <v>45031587</v>
      </c>
      <c r="J54" s="30">
        <f>+I54/I$52*100</f>
        <v>82.35411559378105</v>
      </c>
      <c r="K54" s="43"/>
      <c r="L54" s="41">
        <v>6586450</v>
      </c>
      <c r="M54" s="30">
        <f>+L54/L$52*100</f>
        <v>44.133647871859544</v>
      </c>
      <c r="N54" s="43"/>
      <c r="O54" s="41">
        <v>710992</v>
      </c>
      <c r="P54" s="30">
        <f>+O54/O$52*100</f>
        <v>63.41851966486816</v>
      </c>
      <c r="Q54" s="43"/>
      <c r="R54" s="41">
        <v>4752002</v>
      </c>
      <c r="S54" s="30">
        <f>+R54/R$52*100</f>
        <v>87.46174240576747</v>
      </c>
      <c r="T54" s="43"/>
      <c r="U54" s="41">
        <v>37114006</v>
      </c>
      <c r="V54" s="30">
        <f>+U54/U$52*100</f>
        <v>97.07289209455537</v>
      </c>
    </row>
    <row r="55" spans="1:22" s="31" customFormat="1" ht="15">
      <c r="A55" s="44"/>
      <c r="B55" s="67" t="s">
        <v>121</v>
      </c>
      <c r="C55" s="112">
        <f>+F55+I55+L55+O55+R55+U55</f>
        <v>16878582</v>
      </c>
      <c r="D55" s="10">
        <f>+C55/C$52*100</f>
        <v>11.362506519937277</v>
      </c>
      <c r="E55" s="6"/>
      <c r="F55" s="13">
        <v>4409229</v>
      </c>
      <c r="G55" s="10">
        <f>+F55/F$52*100</f>
        <v>12.909654939536969</v>
      </c>
      <c r="H55" s="12"/>
      <c r="I55" s="13">
        <v>3137437</v>
      </c>
      <c r="J55" s="10">
        <f>+I55/I$52*100</f>
        <v>5.737769121177223</v>
      </c>
      <c r="K55" s="12"/>
      <c r="L55" s="13">
        <v>7539044</v>
      </c>
      <c r="M55" s="10">
        <f>+L55/L$52*100</f>
        <v>50.516668795247135</v>
      </c>
      <c r="N55" s="12"/>
      <c r="O55" s="13">
        <v>243921</v>
      </c>
      <c r="P55" s="10">
        <f>+O55/O$52*100</f>
        <v>21.757078469482504</v>
      </c>
      <c r="Q55" s="12"/>
      <c r="R55" s="13">
        <v>330321</v>
      </c>
      <c r="S55" s="10">
        <f>+R55/R$52*100</f>
        <v>6.079637637613687</v>
      </c>
      <c r="T55" s="12"/>
      <c r="U55" s="13">
        <v>1218630</v>
      </c>
      <c r="V55" s="10">
        <f>+U55/U$52*100</f>
        <v>3.1873664754267708</v>
      </c>
    </row>
    <row r="56" spans="1:22" s="31" customFormat="1" ht="15">
      <c r="A56" s="44"/>
      <c r="B56" s="67" t="s">
        <v>128</v>
      </c>
      <c r="C56" s="112">
        <f>+F56+I56+L56+O56+R56+U56</f>
        <v>8039275</v>
      </c>
      <c r="D56" s="10">
        <f>+C56/C$52*100</f>
        <v>5.411966159424337</v>
      </c>
      <c r="E56" s="6"/>
      <c r="F56" s="13">
        <v>311881</v>
      </c>
      <c r="G56" s="10">
        <f>+F56/F$52*100</f>
        <v>0.9131474215101392</v>
      </c>
      <c r="H56" s="12"/>
      <c r="I56" s="13">
        <v>6511409</v>
      </c>
      <c r="J56" s="10">
        <f>+I56/I$52*100</f>
        <v>11.908115285041726</v>
      </c>
      <c r="K56" s="12"/>
      <c r="L56" s="13">
        <v>798380</v>
      </c>
      <c r="M56" s="10">
        <f>+L56/L$52*100</f>
        <v>5.349683332893322</v>
      </c>
      <c r="N56" s="12"/>
      <c r="O56" s="13">
        <v>166198</v>
      </c>
      <c r="P56" s="10">
        <f>+O56/O$52*100</f>
        <v>14.824401865649342</v>
      </c>
      <c r="Q56" s="12"/>
      <c r="R56" s="13">
        <v>350912</v>
      </c>
      <c r="S56" s="10">
        <f>+R56/R$52*100</f>
        <v>6.458619956618847</v>
      </c>
      <c r="T56" s="12"/>
      <c r="U56" s="13">
        <v>-99505</v>
      </c>
      <c r="V56" s="10">
        <f>+U56/U$52*100</f>
        <v>-0.2602585699821445</v>
      </c>
    </row>
    <row r="57" spans="1:22" s="31" customFormat="1" ht="15">
      <c r="A57" s="44"/>
      <c r="B57" s="39"/>
      <c r="C57" s="111"/>
      <c r="D57" s="30"/>
      <c r="E57" s="40"/>
      <c r="F57" s="42"/>
      <c r="G57" s="30"/>
      <c r="H57" s="43"/>
      <c r="I57" s="42"/>
      <c r="J57" s="30"/>
      <c r="K57" s="43"/>
      <c r="L57" s="42"/>
      <c r="M57" s="30"/>
      <c r="N57" s="43"/>
      <c r="O57" s="42"/>
      <c r="P57" s="30"/>
      <c r="Q57" s="43"/>
      <c r="R57" s="42"/>
      <c r="S57" s="30"/>
      <c r="T57" s="43"/>
      <c r="U57" s="42"/>
      <c r="V57" s="30"/>
    </row>
    <row r="58" spans="1:22" s="31" customFormat="1" ht="29.25" customHeight="1">
      <c r="A58" s="44" t="s">
        <v>147</v>
      </c>
      <c r="B58" s="76" t="s">
        <v>2</v>
      </c>
      <c r="C58" s="113">
        <f>SUM(C60:C62)</f>
        <v>31300511</v>
      </c>
      <c r="D58" s="57">
        <f>SUM(D60:D62)</f>
        <v>100</v>
      </c>
      <c r="E58" s="58"/>
      <c r="F58" s="56">
        <v>1271586</v>
      </c>
      <c r="G58" s="57">
        <f>SUM(G60:G62)</f>
        <v>100</v>
      </c>
      <c r="H58" s="60"/>
      <c r="I58" s="56">
        <v>9779921</v>
      </c>
      <c r="J58" s="57">
        <f>SUM(J60:J62)</f>
        <v>100</v>
      </c>
      <c r="K58" s="60"/>
      <c r="L58" s="56">
        <v>1638009</v>
      </c>
      <c r="M58" s="57">
        <f>SUM(M60:M62)</f>
        <v>100.00000000000001</v>
      </c>
      <c r="N58" s="60"/>
      <c r="O58" s="56">
        <v>-1392769</v>
      </c>
      <c r="P58" s="57">
        <f>SUM(P60:P62)</f>
        <v>100</v>
      </c>
      <c r="Q58" s="60"/>
      <c r="R58" s="56">
        <v>18499927</v>
      </c>
      <c r="S58" s="57">
        <f>SUM(S60:S62)</f>
        <v>100</v>
      </c>
      <c r="T58" s="60"/>
      <c r="U58" s="56">
        <v>1503837</v>
      </c>
      <c r="V58" s="57">
        <f>SUM(V60:V62)</f>
        <v>100</v>
      </c>
    </row>
    <row r="59" spans="1:22" s="31" customFormat="1" ht="15" customHeight="1">
      <c r="A59" s="44"/>
      <c r="B59" s="67"/>
      <c r="C59" s="112"/>
      <c r="D59" s="10"/>
      <c r="E59" s="6"/>
      <c r="F59" s="13"/>
      <c r="G59" s="10"/>
      <c r="H59" s="12"/>
      <c r="I59" s="13"/>
      <c r="J59" s="10"/>
      <c r="K59" s="12"/>
      <c r="L59" s="13"/>
      <c r="M59" s="10"/>
      <c r="N59" s="12"/>
      <c r="O59" s="13"/>
      <c r="P59" s="10"/>
      <c r="Q59" s="12"/>
      <c r="R59" s="13"/>
      <c r="S59" s="10"/>
      <c r="T59" s="12"/>
      <c r="U59" s="13"/>
      <c r="V59" s="10"/>
    </row>
    <row r="60" spans="1:22" s="31" customFormat="1" ht="15">
      <c r="A60" s="44"/>
      <c r="B60" s="39" t="s">
        <v>120</v>
      </c>
      <c r="C60" s="111">
        <f>+F60+I60+L60+O60+R60+U60</f>
        <v>12208146</v>
      </c>
      <c r="D60" s="30">
        <f>+C60/C$58*100</f>
        <v>39.00302458320888</v>
      </c>
      <c r="E60" s="40"/>
      <c r="F60" s="41">
        <v>698977</v>
      </c>
      <c r="G60" s="30">
        <f>+F60/F$58*100</f>
        <v>54.96891283798343</v>
      </c>
      <c r="H60" s="43"/>
      <c r="I60" s="41">
        <v>2876463</v>
      </c>
      <c r="J60" s="30">
        <f>+I60/I$58*100</f>
        <v>29.41192469755124</v>
      </c>
      <c r="K60" s="43"/>
      <c r="L60" s="41">
        <v>1360229</v>
      </c>
      <c r="M60" s="30">
        <f>+L60/L$58*100</f>
        <v>83.04160721949636</v>
      </c>
      <c r="N60" s="43"/>
      <c r="O60" s="41">
        <v>798924</v>
      </c>
      <c r="P60" s="30">
        <f>+O60/O$58*100</f>
        <v>-57.362276156347534</v>
      </c>
      <c r="Q60" s="43"/>
      <c r="R60" s="41">
        <v>6055101</v>
      </c>
      <c r="S60" s="30">
        <f>+R60/R$58*100</f>
        <v>32.73040482808391</v>
      </c>
      <c r="T60" s="43"/>
      <c r="U60" s="41">
        <v>418452</v>
      </c>
      <c r="V60" s="30">
        <f>+U60/U$58*100</f>
        <v>27.825622058773657</v>
      </c>
    </row>
    <row r="61" spans="1:22" s="31" customFormat="1" ht="15">
      <c r="A61" s="44"/>
      <c r="B61" s="67" t="s">
        <v>121</v>
      </c>
      <c r="C61" s="112">
        <f>+F61+I61+L61+O61+R61+U61</f>
        <v>12167995</v>
      </c>
      <c r="D61" s="10">
        <f>+C61/C$58*100</f>
        <v>38.87474872215345</v>
      </c>
      <c r="E61" s="6"/>
      <c r="F61" s="13">
        <v>662750</v>
      </c>
      <c r="G61" s="10">
        <f>+F61/F$58*100</f>
        <v>52.11995099033805</v>
      </c>
      <c r="H61" s="12"/>
      <c r="I61" s="13">
        <v>3701882</v>
      </c>
      <c r="J61" s="10">
        <f>+I61/I$58*100</f>
        <v>37.85185994856196</v>
      </c>
      <c r="K61" s="12"/>
      <c r="L61" s="13">
        <v>443910</v>
      </c>
      <c r="M61" s="10">
        <f>+L61/L$58*100</f>
        <v>27.10058369642658</v>
      </c>
      <c r="N61" s="12"/>
      <c r="O61" s="13">
        <v>632907</v>
      </c>
      <c r="P61" s="10">
        <f>+O61/O$58*100</f>
        <v>-45.44235260836506</v>
      </c>
      <c r="Q61" s="12"/>
      <c r="R61" s="13">
        <v>6220542</v>
      </c>
      <c r="S61" s="10">
        <f>+R61/R$58*100</f>
        <v>33.624684032537</v>
      </c>
      <c r="T61" s="12"/>
      <c r="U61" s="13">
        <v>506004</v>
      </c>
      <c r="V61" s="10">
        <f>+U61/U$58*100</f>
        <v>33.647529619234</v>
      </c>
    </row>
    <row r="62" spans="1:22" s="31" customFormat="1" ht="15">
      <c r="A62" s="44"/>
      <c r="B62" s="67" t="s">
        <v>128</v>
      </c>
      <c r="C62" s="112">
        <f>+F62+I62+L62+O62+R62+U62</f>
        <v>6924370</v>
      </c>
      <c r="D62" s="10">
        <f>+C62/C$58*100</f>
        <v>22.12222669463767</v>
      </c>
      <c r="E62" s="6"/>
      <c r="F62" s="13">
        <v>-90141</v>
      </c>
      <c r="G62" s="10">
        <f>+F62/F$58*100</f>
        <v>-7.0888638283214815</v>
      </c>
      <c r="H62" s="12"/>
      <c r="I62" s="13">
        <v>3201576</v>
      </c>
      <c r="J62" s="10">
        <f>+I62/I$58*100</f>
        <v>32.736215353886806</v>
      </c>
      <c r="K62" s="12"/>
      <c r="L62" s="13">
        <v>-166130</v>
      </c>
      <c r="M62" s="10">
        <f>+L62/L$58*100</f>
        <v>-10.142190915922928</v>
      </c>
      <c r="N62" s="12"/>
      <c r="O62" s="13">
        <v>-2824600</v>
      </c>
      <c r="P62" s="10">
        <f>+O62/O$58*100</f>
        <v>202.8046287647126</v>
      </c>
      <c r="Q62" s="12"/>
      <c r="R62" s="13">
        <v>6224284</v>
      </c>
      <c r="S62" s="10">
        <f>+R62/R$58*100</f>
        <v>33.64491113937909</v>
      </c>
      <c r="T62" s="12"/>
      <c r="U62" s="13">
        <v>579381</v>
      </c>
      <c r="V62" s="10">
        <f>+U62/U$58*100</f>
        <v>38.52684832199235</v>
      </c>
    </row>
    <row r="63" spans="1:22" s="31" customFormat="1" ht="15">
      <c r="A63" s="44"/>
      <c r="B63" s="39"/>
      <c r="C63" s="111"/>
      <c r="D63" s="30"/>
      <c r="E63" s="40"/>
      <c r="F63" s="42"/>
      <c r="G63" s="30"/>
      <c r="H63" s="43"/>
      <c r="I63" s="42"/>
      <c r="J63" s="30"/>
      <c r="K63" s="43"/>
      <c r="L63" s="42"/>
      <c r="M63" s="30"/>
      <c r="N63" s="43"/>
      <c r="O63" s="42"/>
      <c r="P63" s="30"/>
      <c r="Q63" s="43"/>
      <c r="R63" s="42"/>
      <c r="S63" s="30"/>
      <c r="T63" s="43"/>
      <c r="U63" s="42"/>
      <c r="V63" s="30"/>
    </row>
    <row r="64" spans="1:22" s="31" customFormat="1" ht="29.25" customHeight="1">
      <c r="A64" s="44" t="s">
        <v>148</v>
      </c>
      <c r="B64" s="76" t="s">
        <v>9</v>
      </c>
      <c r="C64" s="113">
        <f>SUM(C66:C68)</f>
        <v>447040144</v>
      </c>
      <c r="D64" s="57">
        <f>SUM(D66:D68)</f>
        <v>100</v>
      </c>
      <c r="E64" s="58"/>
      <c r="F64" s="56">
        <v>6520881</v>
      </c>
      <c r="G64" s="57">
        <f>SUM(G66:G68)</f>
        <v>100</v>
      </c>
      <c r="H64" s="60"/>
      <c r="I64" s="56">
        <v>338261785</v>
      </c>
      <c r="J64" s="57">
        <f>SUM(J66:J68)</f>
        <v>100</v>
      </c>
      <c r="K64" s="60"/>
      <c r="L64" s="56">
        <v>12884601</v>
      </c>
      <c r="M64" s="57">
        <f>SUM(M66:M68)</f>
        <v>99.99999999999999</v>
      </c>
      <c r="N64" s="60"/>
      <c r="O64" s="56">
        <v>-1847639</v>
      </c>
      <c r="P64" s="57">
        <f>SUM(P66:P68)</f>
        <v>100</v>
      </c>
      <c r="Q64" s="60"/>
      <c r="R64" s="56">
        <v>16769213</v>
      </c>
      <c r="S64" s="57">
        <f>SUM(S66:S68)</f>
        <v>100</v>
      </c>
      <c r="T64" s="60"/>
      <c r="U64" s="56">
        <v>74451303</v>
      </c>
      <c r="V64" s="57">
        <f>SUM(V66:V68)</f>
        <v>100</v>
      </c>
    </row>
    <row r="65" spans="1:22" s="31" customFormat="1" ht="15" customHeight="1">
      <c r="A65" s="44"/>
      <c r="B65" s="67"/>
      <c r="C65" s="112"/>
      <c r="D65" s="10"/>
      <c r="E65" s="6"/>
      <c r="F65" s="13"/>
      <c r="G65" s="10"/>
      <c r="H65" s="12"/>
      <c r="I65" s="13"/>
      <c r="J65" s="10"/>
      <c r="K65" s="12"/>
      <c r="L65" s="13"/>
      <c r="M65" s="10"/>
      <c r="N65" s="12"/>
      <c r="O65" s="13"/>
      <c r="P65" s="10"/>
      <c r="Q65" s="12"/>
      <c r="R65" s="13"/>
      <c r="S65" s="10"/>
      <c r="T65" s="12"/>
      <c r="U65" s="13"/>
      <c r="V65" s="10"/>
    </row>
    <row r="66" spans="1:22" s="31" customFormat="1" ht="15">
      <c r="A66" s="44"/>
      <c r="B66" s="39" t="s">
        <v>120</v>
      </c>
      <c r="C66" s="111">
        <f>+F66+I66+L66+O66+R66+U66</f>
        <v>389971515</v>
      </c>
      <c r="D66" s="30">
        <f>+C66/C$64*100</f>
        <v>87.23411537734293</v>
      </c>
      <c r="E66" s="40"/>
      <c r="F66" s="41">
        <v>4474335</v>
      </c>
      <c r="G66" s="30">
        <f>+F66/F$64*100</f>
        <v>68.61549842728306</v>
      </c>
      <c r="H66" s="43"/>
      <c r="I66" s="41">
        <v>322755537</v>
      </c>
      <c r="J66" s="30">
        <f>+I66/I$64*100</f>
        <v>95.4159031000206</v>
      </c>
      <c r="K66" s="43"/>
      <c r="L66" s="41">
        <v>9684639</v>
      </c>
      <c r="M66" s="30">
        <f>+L66/L$64*100</f>
        <v>75.16444630299378</v>
      </c>
      <c r="N66" s="43"/>
      <c r="O66" s="41">
        <v>-5814344</v>
      </c>
      <c r="P66" s="30">
        <f>+O66/O$64*100</f>
        <v>314.69047795592104</v>
      </c>
      <c r="Q66" s="43"/>
      <c r="R66" s="41">
        <v>1943257</v>
      </c>
      <c r="S66" s="30">
        <f>+R66/R$64*100</f>
        <v>11.588242095797817</v>
      </c>
      <c r="T66" s="43"/>
      <c r="U66" s="41">
        <v>56928091</v>
      </c>
      <c r="V66" s="30">
        <f>+U66/U$64*100</f>
        <v>76.4635254268149</v>
      </c>
    </row>
    <row r="67" spans="1:22" s="31" customFormat="1" ht="15">
      <c r="A67" s="44"/>
      <c r="B67" s="67" t="s">
        <v>121</v>
      </c>
      <c r="C67" s="112">
        <f>+F67+I67+L67+O67+R67+U67</f>
        <v>52360137</v>
      </c>
      <c r="D67" s="10">
        <f>+C67/C$64*100</f>
        <v>11.712625298366941</v>
      </c>
      <c r="E67" s="6"/>
      <c r="F67" s="13">
        <v>1244431</v>
      </c>
      <c r="G67" s="10">
        <f>+F67/F$64*100</f>
        <v>19.083786377944946</v>
      </c>
      <c r="H67" s="12"/>
      <c r="I67" s="13">
        <v>15002962</v>
      </c>
      <c r="J67" s="10">
        <f>+I67/I$64*100</f>
        <v>4.43531095302415</v>
      </c>
      <c r="K67" s="12"/>
      <c r="L67" s="13">
        <v>2717862</v>
      </c>
      <c r="M67" s="10">
        <f>+L67/L$64*100</f>
        <v>21.09387787794127</v>
      </c>
      <c r="N67" s="12"/>
      <c r="O67" s="13">
        <v>3553405</v>
      </c>
      <c r="P67" s="10">
        <f>+O67/O$64*100</f>
        <v>-192.32138962210692</v>
      </c>
      <c r="Q67" s="12"/>
      <c r="R67" s="13">
        <v>12971021</v>
      </c>
      <c r="S67" s="10">
        <f>+R67/R$64*100</f>
        <v>77.35020719219202</v>
      </c>
      <c r="T67" s="12"/>
      <c r="U67" s="13">
        <v>16870456</v>
      </c>
      <c r="V67" s="10">
        <f>+U67/U$64*100</f>
        <v>22.659718930641144</v>
      </c>
    </row>
    <row r="68" spans="1:22" s="31" customFormat="1" ht="15">
      <c r="A68" s="44"/>
      <c r="B68" s="67" t="s">
        <v>128</v>
      </c>
      <c r="C68" s="112">
        <f>+F68+I68+L68+O68+R68+U68</f>
        <v>4708492</v>
      </c>
      <c r="D68" s="10">
        <f>+C68/C$64*100</f>
        <v>1.0532593242901245</v>
      </c>
      <c r="E68" s="6"/>
      <c r="F68" s="13">
        <v>802115</v>
      </c>
      <c r="G68" s="10">
        <f>+F68/F$64*100</f>
        <v>12.300715194771996</v>
      </c>
      <c r="H68" s="12"/>
      <c r="I68" s="13">
        <v>503286</v>
      </c>
      <c r="J68" s="10">
        <f>+I68/I$64*100</f>
        <v>0.14878594695525538</v>
      </c>
      <c r="K68" s="12"/>
      <c r="L68" s="13">
        <v>482100</v>
      </c>
      <c r="M68" s="10">
        <f>+L68/L$64*100</f>
        <v>3.741675819064944</v>
      </c>
      <c r="N68" s="12"/>
      <c r="O68" s="13">
        <v>413300</v>
      </c>
      <c r="P68" s="10">
        <f>+O68/O$64*100</f>
        <v>-22.369088333814126</v>
      </c>
      <c r="Q68" s="12"/>
      <c r="R68" s="13">
        <v>1854935</v>
      </c>
      <c r="S68" s="10">
        <f>+R68/R$64*100</f>
        <v>11.061550712010158</v>
      </c>
      <c r="T68" s="12"/>
      <c r="U68" s="13">
        <v>652756</v>
      </c>
      <c r="V68" s="10">
        <f>+U68/U$64*100</f>
        <v>0.8767556425439592</v>
      </c>
    </row>
    <row r="69" spans="1:22" s="31" customFormat="1" ht="15">
      <c r="A69" s="44"/>
      <c r="B69" s="39"/>
      <c r="C69" s="111"/>
      <c r="D69" s="30"/>
      <c r="E69" s="40"/>
      <c r="F69" s="42"/>
      <c r="G69" s="30"/>
      <c r="H69" s="43"/>
      <c r="I69" s="42"/>
      <c r="J69" s="30"/>
      <c r="K69" s="43"/>
      <c r="L69" s="42"/>
      <c r="M69" s="30"/>
      <c r="N69" s="43"/>
      <c r="O69" s="42"/>
      <c r="P69" s="30"/>
      <c r="Q69" s="43"/>
      <c r="R69" s="42"/>
      <c r="S69" s="30"/>
      <c r="T69" s="43"/>
      <c r="U69" s="42"/>
      <c r="V69" s="30"/>
    </row>
    <row r="70" spans="1:22" s="31" customFormat="1" ht="29.25" customHeight="1">
      <c r="A70" s="44" t="s">
        <v>149</v>
      </c>
      <c r="B70" s="76" t="s">
        <v>6</v>
      </c>
      <c r="C70" s="113">
        <f>SUM(C72:C74)</f>
        <v>12396404</v>
      </c>
      <c r="D70" s="57">
        <f>SUM(D72:D74)</f>
        <v>100</v>
      </c>
      <c r="E70" s="58"/>
      <c r="F70" s="56">
        <v>7521</v>
      </c>
      <c r="G70" s="57">
        <f>SUM(G72:G74)</f>
        <v>100</v>
      </c>
      <c r="H70" s="60"/>
      <c r="I70" s="56">
        <v>6173582</v>
      </c>
      <c r="J70" s="57">
        <f>SUM(J72:J74)</f>
        <v>99.99999999999999</v>
      </c>
      <c r="K70" s="60"/>
      <c r="L70" s="56">
        <v>2583075</v>
      </c>
      <c r="M70" s="57">
        <f>SUM(M72:M74)</f>
        <v>100</v>
      </c>
      <c r="N70" s="60"/>
      <c r="O70" s="56">
        <v>741533</v>
      </c>
      <c r="P70" s="57">
        <f>SUM(P72:P74)</f>
        <v>100.00000000000001</v>
      </c>
      <c r="Q70" s="60"/>
      <c r="R70" s="56">
        <v>242467</v>
      </c>
      <c r="S70" s="57">
        <f>SUM(S72:S74)</f>
        <v>100.00000000000001</v>
      </c>
      <c r="T70" s="60"/>
      <c r="U70" s="56">
        <v>2648226</v>
      </c>
      <c r="V70" s="57">
        <f>SUM(V72:V74)</f>
        <v>99.99999999999999</v>
      </c>
    </row>
    <row r="71" spans="1:22" s="31" customFormat="1" ht="15" customHeight="1">
      <c r="A71" s="44"/>
      <c r="B71" s="67"/>
      <c r="C71" s="112"/>
      <c r="D71" s="10"/>
      <c r="E71" s="6"/>
      <c r="F71" s="13"/>
      <c r="G71" s="10"/>
      <c r="H71" s="12"/>
      <c r="I71" s="13"/>
      <c r="J71" s="10"/>
      <c r="K71" s="12"/>
      <c r="L71" s="13"/>
      <c r="M71" s="10"/>
      <c r="N71" s="12"/>
      <c r="O71" s="13"/>
      <c r="P71" s="10"/>
      <c r="Q71" s="12"/>
      <c r="R71" s="13"/>
      <c r="S71" s="10"/>
      <c r="T71" s="12"/>
      <c r="U71" s="13"/>
      <c r="V71" s="10"/>
    </row>
    <row r="72" spans="1:22" s="31" customFormat="1" ht="15">
      <c r="A72" s="44"/>
      <c r="B72" s="39" t="s">
        <v>120</v>
      </c>
      <c r="C72" s="111">
        <f>+F72+I72+L72+O72+R72+U72</f>
        <v>9986002</v>
      </c>
      <c r="D72" s="30">
        <f>+C72/C$70*100</f>
        <v>80.55563532779345</v>
      </c>
      <c r="E72" s="40"/>
      <c r="F72" s="41">
        <v>-133409</v>
      </c>
      <c r="G72" s="30">
        <f>+F72/F$70*100</f>
        <v>-1773.8199707485705</v>
      </c>
      <c r="H72" s="43"/>
      <c r="I72" s="41">
        <v>5596957</v>
      </c>
      <c r="J72" s="30">
        <f>+I72/I$70*100</f>
        <v>90.6597984768</v>
      </c>
      <c r="K72" s="43"/>
      <c r="L72" s="41">
        <v>919623</v>
      </c>
      <c r="M72" s="30">
        <f>+L72/L$70*100</f>
        <v>35.60186986440579</v>
      </c>
      <c r="N72" s="43"/>
      <c r="O72" s="41">
        <v>1035995</v>
      </c>
      <c r="P72" s="30">
        <f>+O72/O$70*100</f>
        <v>139.70989827829646</v>
      </c>
      <c r="Q72" s="43"/>
      <c r="R72" s="41">
        <v>842864</v>
      </c>
      <c r="S72" s="30">
        <f>+R72/R$70*100</f>
        <v>347.6200885068896</v>
      </c>
      <c r="T72" s="43"/>
      <c r="U72" s="41">
        <v>1723972</v>
      </c>
      <c r="V72" s="30">
        <f>+U72/U$70*100</f>
        <v>65.09912673616225</v>
      </c>
    </row>
    <row r="73" spans="1:22" s="31" customFormat="1" ht="15">
      <c r="A73" s="44"/>
      <c r="B73" s="67" t="s">
        <v>121</v>
      </c>
      <c r="C73" s="112">
        <f>+F73+I73+L73+O73+R73+U73</f>
        <v>2103898</v>
      </c>
      <c r="D73" s="10">
        <f>+C73/C$70*100</f>
        <v>16.971841188783458</v>
      </c>
      <c r="E73" s="6"/>
      <c r="F73" s="13">
        <v>140930</v>
      </c>
      <c r="G73" s="10">
        <f>+F73/F$70*100</f>
        <v>1873.8199707485705</v>
      </c>
      <c r="H73" s="12"/>
      <c r="I73" s="13">
        <v>576625</v>
      </c>
      <c r="J73" s="10">
        <f>+I73/I$70*100</f>
        <v>9.340201523199983</v>
      </c>
      <c r="K73" s="12"/>
      <c r="L73" s="13">
        <v>1663452</v>
      </c>
      <c r="M73" s="10">
        <f>+L73/L$70*100</f>
        <v>64.3981301355942</v>
      </c>
      <c r="N73" s="12"/>
      <c r="O73" s="13">
        <v>-346497</v>
      </c>
      <c r="P73" s="10">
        <f>+O73/O$70*100</f>
        <v>-46.727118010931406</v>
      </c>
      <c r="Q73" s="12"/>
      <c r="R73" s="13">
        <v>-854517</v>
      </c>
      <c r="S73" s="10">
        <f>+R73/R$70*100</f>
        <v>-352.42610334602233</v>
      </c>
      <c r="T73" s="12"/>
      <c r="U73" s="13">
        <v>923905</v>
      </c>
      <c r="V73" s="10">
        <f>+U73/U$70*100</f>
        <v>34.887694630292124</v>
      </c>
    </row>
    <row r="74" spans="1:22" s="31" customFormat="1" ht="15">
      <c r="A74" s="44"/>
      <c r="B74" s="67" t="s">
        <v>128</v>
      </c>
      <c r="C74" s="112">
        <f>+F74+I74+L74+O74+R74+U74</f>
        <v>306504</v>
      </c>
      <c r="D74" s="10">
        <f>+C74/C$70*100</f>
        <v>2.472523483423096</v>
      </c>
      <c r="E74" s="6"/>
      <c r="F74" s="13">
        <v>0</v>
      </c>
      <c r="G74" s="10">
        <f>+F74/F$70*100</f>
        <v>0</v>
      </c>
      <c r="H74" s="12"/>
      <c r="I74" s="13">
        <v>0</v>
      </c>
      <c r="J74" s="10">
        <f>+I74/I$70*100</f>
        <v>0</v>
      </c>
      <c r="K74" s="12"/>
      <c r="L74" s="13">
        <v>0</v>
      </c>
      <c r="M74" s="10">
        <f>+L74/L$70*100</f>
        <v>0</v>
      </c>
      <c r="N74" s="12"/>
      <c r="O74" s="13">
        <v>52035</v>
      </c>
      <c r="P74" s="10">
        <f>+O74/O$70*100</f>
        <v>7.017219732634961</v>
      </c>
      <c r="Q74" s="12"/>
      <c r="R74" s="13">
        <v>254120</v>
      </c>
      <c r="S74" s="10">
        <f>+R74/R$70*100</f>
        <v>104.80601483913274</v>
      </c>
      <c r="T74" s="12"/>
      <c r="U74" s="13">
        <v>349</v>
      </c>
      <c r="V74" s="10">
        <f>+U74/U$70*100</f>
        <v>0.013178633545626392</v>
      </c>
    </row>
    <row r="75" spans="1:22" s="31" customFormat="1" ht="15">
      <c r="A75" s="44"/>
      <c r="B75" s="70"/>
      <c r="C75" s="111"/>
      <c r="D75" s="30"/>
      <c r="E75" s="40"/>
      <c r="F75" s="42"/>
      <c r="G75" s="30"/>
      <c r="H75" s="43"/>
      <c r="I75" s="42"/>
      <c r="J75" s="30"/>
      <c r="K75" s="43"/>
      <c r="L75" s="42"/>
      <c r="M75" s="30"/>
      <c r="N75" s="43"/>
      <c r="O75" s="42"/>
      <c r="P75" s="30"/>
      <c r="Q75" s="43"/>
      <c r="R75" s="42"/>
      <c r="S75" s="30"/>
      <c r="T75" s="43"/>
      <c r="U75" s="42"/>
      <c r="V75" s="30"/>
    </row>
    <row r="76" spans="1:22" s="31" customFormat="1" ht="29.25" customHeight="1">
      <c r="A76" s="44" t="s">
        <v>7</v>
      </c>
      <c r="B76" s="76" t="s">
        <v>10</v>
      </c>
      <c r="C76" s="113">
        <f>SUM(C78:C80)</f>
        <v>3071097398</v>
      </c>
      <c r="D76" s="57">
        <f>SUM(D78:D80)</f>
        <v>100</v>
      </c>
      <c r="E76" s="58"/>
      <c r="F76" s="56">
        <v>1106012002</v>
      </c>
      <c r="G76" s="57">
        <f>SUM(G78:G80)</f>
        <v>100</v>
      </c>
      <c r="H76" s="60"/>
      <c r="I76" s="56">
        <v>325980412</v>
      </c>
      <c r="J76" s="57">
        <f>SUM(J78:J80)</f>
        <v>100</v>
      </c>
      <c r="K76" s="60"/>
      <c r="L76" s="56">
        <v>1553824829</v>
      </c>
      <c r="M76" s="57">
        <f>SUM(M78:M80)</f>
        <v>100</v>
      </c>
      <c r="N76" s="60"/>
      <c r="O76" s="56">
        <v>89637719</v>
      </c>
      <c r="P76" s="57">
        <f>SUM(P78:P80)</f>
        <v>100.00000000000001</v>
      </c>
      <c r="Q76" s="60"/>
      <c r="R76" s="56">
        <v>37406664</v>
      </c>
      <c r="S76" s="57">
        <f>SUM(S78:S80)</f>
        <v>100</v>
      </c>
      <c r="T76" s="60"/>
      <c r="U76" s="56">
        <v>-41764228</v>
      </c>
      <c r="V76" s="57">
        <f>SUM(V78:V80)</f>
        <v>100.00000000000001</v>
      </c>
    </row>
    <row r="77" spans="1:22" s="31" customFormat="1" ht="15" customHeight="1">
      <c r="A77" s="44"/>
      <c r="B77" s="67"/>
      <c r="C77" s="112"/>
      <c r="D77" s="10"/>
      <c r="E77" s="6"/>
      <c r="F77" s="13"/>
      <c r="G77" s="10"/>
      <c r="H77" s="12"/>
      <c r="I77" s="13"/>
      <c r="J77" s="10"/>
      <c r="K77" s="12"/>
      <c r="L77" s="13"/>
      <c r="M77" s="10"/>
      <c r="N77" s="12"/>
      <c r="O77" s="13"/>
      <c r="P77" s="10"/>
      <c r="Q77" s="12"/>
      <c r="R77" s="13"/>
      <c r="S77" s="10"/>
      <c r="T77" s="12"/>
      <c r="U77" s="13"/>
      <c r="V77" s="10"/>
    </row>
    <row r="78" spans="1:22" s="31" customFormat="1" ht="15">
      <c r="A78" s="44"/>
      <c r="B78" s="39" t="s">
        <v>120</v>
      </c>
      <c r="C78" s="111">
        <f>+F78+I78+L78+O78+R78+U78</f>
        <v>112092175</v>
      </c>
      <c r="D78" s="30">
        <f>+C78/C$76*100</f>
        <v>3.649906221567513</v>
      </c>
      <c r="E78" s="40"/>
      <c r="F78" s="41">
        <v>23173962</v>
      </c>
      <c r="G78" s="30">
        <f>+F78/F$76*100</f>
        <v>2.095272199406024</v>
      </c>
      <c r="H78" s="43"/>
      <c r="I78" s="41">
        <v>7815626</v>
      </c>
      <c r="J78" s="30">
        <f>+I78/I$76*100</f>
        <v>2.397575348791203</v>
      </c>
      <c r="K78" s="43"/>
      <c r="L78" s="41">
        <v>33789175</v>
      </c>
      <c r="M78" s="30">
        <f>+L78/L$76*100</f>
        <v>2.174580710088524</v>
      </c>
      <c r="N78" s="43"/>
      <c r="O78" s="41">
        <v>9531641</v>
      </c>
      <c r="P78" s="30">
        <f>+O78/O$76*100</f>
        <v>10.633515785915971</v>
      </c>
      <c r="Q78" s="43"/>
      <c r="R78" s="41">
        <v>23575689</v>
      </c>
      <c r="S78" s="30">
        <f>+R78/R$76*100</f>
        <v>63.02537162896964</v>
      </c>
      <c r="T78" s="43"/>
      <c r="U78" s="41">
        <v>14206082</v>
      </c>
      <c r="V78" s="30">
        <f>+U78/U$76*100</f>
        <v>-34.01495174291262</v>
      </c>
    </row>
    <row r="79" spans="1:22" s="31" customFormat="1" ht="15">
      <c r="A79" s="44"/>
      <c r="B79" s="67" t="s">
        <v>121</v>
      </c>
      <c r="C79" s="112">
        <f>+F79+I79+L79+O79+R79+U79</f>
        <v>2944740806</v>
      </c>
      <c r="D79" s="10">
        <f>+C79/C$76*100</f>
        <v>95.88562081807345</v>
      </c>
      <c r="E79" s="6"/>
      <c r="F79" s="13">
        <v>1082047667</v>
      </c>
      <c r="G79" s="10">
        <f>+F79/F$76*100</f>
        <v>97.83326627951004</v>
      </c>
      <c r="H79" s="12"/>
      <c r="I79" s="13">
        <v>315542694</v>
      </c>
      <c r="J79" s="10">
        <f>+I79/I$76*100</f>
        <v>96.79805362047337</v>
      </c>
      <c r="K79" s="12"/>
      <c r="L79" s="13">
        <v>1513447405</v>
      </c>
      <c r="M79" s="10">
        <f>+L79/L$76*100</f>
        <v>97.40141724817296</v>
      </c>
      <c r="N79" s="12"/>
      <c r="O79" s="13">
        <v>79702601</v>
      </c>
      <c r="P79" s="10">
        <f>+O79/O$76*100</f>
        <v>88.91636454961555</v>
      </c>
      <c r="Q79" s="12"/>
      <c r="R79" s="13">
        <v>12686185</v>
      </c>
      <c r="S79" s="10">
        <f>+R79/R$76*100</f>
        <v>33.914237848101074</v>
      </c>
      <c r="T79" s="12"/>
      <c r="U79" s="13">
        <v>-58685746</v>
      </c>
      <c r="V79" s="10">
        <f>+U79/U$76*100</f>
        <v>140.51677430742885</v>
      </c>
    </row>
    <row r="80" spans="1:22" s="31" customFormat="1" ht="15">
      <c r="A80" s="44"/>
      <c r="B80" s="67" t="s">
        <v>128</v>
      </c>
      <c r="C80" s="112">
        <f>+F80+I80+L80+O80+R80+U80</f>
        <v>14264417</v>
      </c>
      <c r="D80" s="10">
        <f>+C80/C$76*100</f>
        <v>0.46447296035903846</v>
      </c>
      <c r="E80" s="6"/>
      <c r="F80" s="13">
        <v>790373</v>
      </c>
      <c r="G80" s="10">
        <f>+F80/F$76*100</f>
        <v>0.07146152108392761</v>
      </c>
      <c r="H80" s="12"/>
      <c r="I80" s="13">
        <v>2622092</v>
      </c>
      <c r="J80" s="10">
        <f>+I80/I$76*100</f>
        <v>0.8043710307354296</v>
      </c>
      <c r="K80" s="12"/>
      <c r="L80" s="13">
        <v>6588249</v>
      </c>
      <c r="M80" s="10">
        <f>+L80/L$76*100</f>
        <v>0.42400204173851563</v>
      </c>
      <c r="N80" s="12"/>
      <c r="O80" s="13">
        <v>403477</v>
      </c>
      <c r="P80" s="10">
        <f>+O80/O$76*100</f>
        <v>0.4501196644684812</v>
      </c>
      <c r="Q80" s="12"/>
      <c r="R80" s="13">
        <v>1144790</v>
      </c>
      <c r="S80" s="10">
        <f>+R80/R$76*100</f>
        <v>3.0603905229292834</v>
      </c>
      <c r="T80" s="12"/>
      <c r="U80" s="13">
        <v>2715436</v>
      </c>
      <c r="V80" s="10">
        <f>+U80/U$76*100</f>
        <v>-6.5018225645162175</v>
      </c>
    </row>
    <row r="81" spans="1:22" s="31" customFormat="1" ht="15">
      <c r="A81" s="44"/>
      <c r="B81" s="39"/>
      <c r="C81" s="111"/>
      <c r="D81" s="30"/>
      <c r="E81" s="40"/>
      <c r="F81" s="42"/>
      <c r="G81" s="30"/>
      <c r="H81" s="43"/>
      <c r="I81" s="42"/>
      <c r="J81" s="30"/>
      <c r="K81" s="43"/>
      <c r="L81" s="42"/>
      <c r="M81" s="30"/>
      <c r="N81" s="43"/>
      <c r="O81" s="42"/>
      <c r="P81" s="30"/>
      <c r="Q81" s="43"/>
      <c r="R81" s="42"/>
      <c r="S81" s="30"/>
      <c r="T81" s="43"/>
      <c r="U81" s="42"/>
      <c r="V81" s="30"/>
    </row>
    <row r="82" spans="1:22" s="31" customFormat="1" ht="21" customHeight="1">
      <c r="A82" s="44" t="s">
        <v>118</v>
      </c>
      <c r="B82" s="66" t="s">
        <v>3</v>
      </c>
      <c r="C82" s="116">
        <f>SUM(C84:C85)</f>
        <v>301871967</v>
      </c>
      <c r="D82" s="51">
        <f>SUM(D84:D85)</f>
        <v>100</v>
      </c>
      <c r="E82" s="52"/>
      <c r="F82" s="50">
        <v>-67773120</v>
      </c>
      <c r="G82" s="51">
        <f>SUM(G84:G85)</f>
        <v>100</v>
      </c>
      <c r="H82" s="54"/>
      <c r="I82" s="50">
        <v>270486823</v>
      </c>
      <c r="J82" s="51">
        <f>SUM(J84:J85)</f>
        <v>100</v>
      </c>
      <c r="K82" s="54"/>
      <c r="L82" s="50">
        <v>28025546</v>
      </c>
      <c r="M82" s="51">
        <f>SUM(M84:M85)</f>
        <v>100</v>
      </c>
      <c r="N82" s="54"/>
      <c r="O82" s="50">
        <v>25855737</v>
      </c>
      <c r="P82" s="51">
        <f>SUM(P84:P85)</f>
        <v>99.99999999999999</v>
      </c>
      <c r="Q82" s="54"/>
      <c r="R82" s="50">
        <v>31444175</v>
      </c>
      <c r="S82" s="51">
        <f>SUM(S84:S85)</f>
        <v>100.00000000000001</v>
      </c>
      <c r="T82" s="54"/>
      <c r="U82" s="50">
        <v>13832806</v>
      </c>
      <c r="V82" s="51">
        <f>SUM(V84:V85)</f>
        <v>100</v>
      </c>
    </row>
    <row r="83" spans="1:22" s="31" customFormat="1" ht="15">
      <c r="A83" s="44"/>
      <c r="B83" s="39"/>
      <c r="C83" s="111"/>
      <c r="D83" s="30"/>
      <c r="E83" s="40"/>
      <c r="F83" s="42"/>
      <c r="G83" s="30"/>
      <c r="H83" s="43"/>
      <c r="I83" s="42"/>
      <c r="J83" s="30"/>
      <c r="K83" s="43"/>
      <c r="L83" s="42"/>
      <c r="M83" s="30"/>
      <c r="N83" s="43"/>
      <c r="O83" s="42"/>
      <c r="P83" s="30"/>
      <c r="Q83" s="43"/>
      <c r="R83" s="42"/>
      <c r="S83" s="30"/>
      <c r="T83" s="43"/>
      <c r="U83" s="42"/>
      <c r="V83" s="30"/>
    </row>
    <row r="84" spans="1:22" s="31" customFormat="1" ht="18.75" customHeight="1">
      <c r="A84" s="44"/>
      <c r="B84" s="67" t="s">
        <v>122</v>
      </c>
      <c r="C84" s="112">
        <f>+F84+I84+L84+O84+R84+U84</f>
        <v>256965700</v>
      </c>
      <c r="D84" s="10">
        <f>+C84/C$82*100</f>
        <v>85.1240685094817</v>
      </c>
      <c r="E84" s="6"/>
      <c r="F84" s="13">
        <v>-72295088</v>
      </c>
      <c r="G84" s="10">
        <f>+F84/F$82*100</f>
        <v>106.67221458891076</v>
      </c>
      <c r="H84" s="12"/>
      <c r="I84" s="13">
        <v>238089097</v>
      </c>
      <c r="J84" s="10">
        <f>+I84/I$82*100</f>
        <v>88.02243834258795</v>
      </c>
      <c r="K84" s="12"/>
      <c r="L84" s="13">
        <v>27601986</v>
      </c>
      <c r="M84" s="10">
        <f>+L84/L$82*100</f>
        <v>98.4886645919405</v>
      </c>
      <c r="N84" s="12"/>
      <c r="O84" s="13">
        <v>24010949</v>
      </c>
      <c r="P84" s="10">
        <f>+O84/O$82*100</f>
        <v>92.86507284630872</v>
      </c>
      <c r="Q84" s="12"/>
      <c r="R84" s="13">
        <v>28444764</v>
      </c>
      <c r="S84" s="10">
        <f>+R84/R$82*100</f>
        <v>90.4611553650239</v>
      </c>
      <c r="T84" s="12"/>
      <c r="U84" s="13">
        <v>11113992</v>
      </c>
      <c r="V84" s="10">
        <f>+U84/U$82*100</f>
        <v>80.34517364011322</v>
      </c>
    </row>
    <row r="85" spans="1:22" s="31" customFormat="1" ht="21" customHeight="1">
      <c r="A85" s="44"/>
      <c r="B85" s="70" t="s">
        <v>133</v>
      </c>
      <c r="C85" s="111">
        <f>+F85+I85+L85+O85+R85+U85</f>
        <v>44906267</v>
      </c>
      <c r="D85" s="30">
        <f>+C85/C$82*100</f>
        <v>14.875931490518296</v>
      </c>
      <c r="E85" s="40"/>
      <c r="F85" s="41">
        <v>4521968</v>
      </c>
      <c r="G85" s="30">
        <f>+F85/F$82*100</f>
        <v>-6.672214588910766</v>
      </c>
      <c r="H85" s="43"/>
      <c r="I85" s="41">
        <v>32397726</v>
      </c>
      <c r="J85" s="30">
        <f>+I85/I$82*100</f>
        <v>11.97756165741205</v>
      </c>
      <c r="K85" s="43"/>
      <c r="L85" s="41">
        <v>423560</v>
      </c>
      <c r="M85" s="30">
        <f>+L85/L$82*100</f>
        <v>1.5113354080594898</v>
      </c>
      <c r="N85" s="43"/>
      <c r="O85" s="41">
        <v>1844788</v>
      </c>
      <c r="P85" s="30">
        <f>+O85/O$82*100</f>
        <v>7.134927153691267</v>
      </c>
      <c r="Q85" s="43"/>
      <c r="R85" s="41">
        <v>2999411</v>
      </c>
      <c r="S85" s="30">
        <f>+R85/R$82*100</f>
        <v>9.538844634976112</v>
      </c>
      <c r="T85" s="43"/>
      <c r="U85" s="41">
        <v>2718814</v>
      </c>
      <c r="V85" s="30">
        <f>+U85/U$82*100</f>
        <v>19.65482635988678</v>
      </c>
    </row>
    <row r="86" spans="1:22" s="31" customFormat="1" ht="21" customHeight="1">
      <c r="A86" s="44"/>
      <c r="B86" s="67"/>
      <c r="C86" s="112"/>
      <c r="D86" s="10"/>
      <c r="E86" s="6"/>
      <c r="F86" s="13"/>
      <c r="G86" s="10"/>
      <c r="H86" s="12"/>
      <c r="I86" s="13"/>
      <c r="J86" s="10"/>
      <c r="K86" s="12"/>
      <c r="L86" s="13"/>
      <c r="M86" s="10"/>
      <c r="N86" s="12"/>
      <c r="O86" s="13"/>
      <c r="P86" s="10"/>
      <c r="Q86" s="12"/>
      <c r="R86" s="13"/>
      <c r="S86" s="10"/>
      <c r="T86" s="12"/>
      <c r="U86" s="13"/>
      <c r="V86" s="10"/>
    </row>
    <row r="87" spans="1:22" s="31" customFormat="1" ht="33" customHeight="1">
      <c r="A87" s="44" t="s">
        <v>119</v>
      </c>
      <c r="B87" s="76" t="s">
        <v>124</v>
      </c>
      <c r="C87" s="113">
        <f>SUM(C89:C92)</f>
        <v>466733820</v>
      </c>
      <c r="D87" s="57">
        <f>SUM(D89:D92)</f>
        <v>99.99999999999999</v>
      </c>
      <c r="E87" s="58"/>
      <c r="F87" s="56">
        <v>82275445</v>
      </c>
      <c r="G87" s="57">
        <f>SUM(G89:G92)</f>
        <v>100</v>
      </c>
      <c r="H87" s="60"/>
      <c r="I87" s="56">
        <v>178476259</v>
      </c>
      <c r="J87" s="57">
        <f>SUM(J89:J92)</f>
        <v>100</v>
      </c>
      <c r="K87" s="60"/>
      <c r="L87" s="56">
        <v>68512403</v>
      </c>
      <c r="M87" s="57">
        <f>SUM(M89:M92)</f>
        <v>100</v>
      </c>
      <c r="N87" s="60"/>
      <c r="O87" s="56">
        <v>19536862</v>
      </c>
      <c r="P87" s="57">
        <f>SUM(P89:P92)</f>
        <v>100</v>
      </c>
      <c r="Q87" s="60"/>
      <c r="R87" s="56">
        <v>16847975</v>
      </c>
      <c r="S87" s="57">
        <f>SUM(S89:S92)</f>
        <v>100</v>
      </c>
      <c r="T87" s="60"/>
      <c r="U87" s="56">
        <v>101084876</v>
      </c>
      <c r="V87" s="57">
        <f>SUM(V89:V92)</f>
        <v>100</v>
      </c>
    </row>
    <row r="88" spans="1:22" s="31" customFormat="1" ht="15">
      <c r="A88" s="44"/>
      <c r="B88" s="67"/>
      <c r="C88" s="112"/>
      <c r="D88" s="10"/>
      <c r="E88" s="6"/>
      <c r="F88" s="13"/>
      <c r="G88" s="10"/>
      <c r="H88" s="12"/>
      <c r="I88" s="13"/>
      <c r="J88" s="10"/>
      <c r="K88" s="12"/>
      <c r="L88" s="13"/>
      <c r="M88" s="10"/>
      <c r="N88" s="12"/>
      <c r="O88" s="13"/>
      <c r="P88" s="10"/>
      <c r="Q88" s="12"/>
      <c r="R88" s="13"/>
      <c r="S88" s="10"/>
      <c r="T88" s="12"/>
      <c r="U88" s="13"/>
      <c r="V88" s="10"/>
    </row>
    <row r="89" spans="1:22" s="31" customFormat="1" ht="15">
      <c r="A89" s="44"/>
      <c r="B89" s="39" t="s">
        <v>120</v>
      </c>
      <c r="C89" s="111">
        <f>+F89+I89+L89+O89+R89+U89</f>
        <v>269785286</v>
      </c>
      <c r="D89" s="30">
        <f>+C89/C$87*100</f>
        <v>57.80281488922315</v>
      </c>
      <c r="E89" s="40"/>
      <c r="F89" s="41">
        <v>23767818</v>
      </c>
      <c r="G89" s="30">
        <f>+F89/F$87*100</f>
        <v>28.88810628736192</v>
      </c>
      <c r="H89" s="43"/>
      <c r="I89" s="41">
        <v>109059610</v>
      </c>
      <c r="J89" s="30">
        <f>+I89/I$87*100</f>
        <v>61.10594799053918</v>
      </c>
      <c r="K89" s="43"/>
      <c r="L89" s="41">
        <v>74203942</v>
      </c>
      <c r="M89" s="30">
        <f>+L89/L$87*100</f>
        <v>108.30731188920639</v>
      </c>
      <c r="N89" s="43"/>
      <c r="O89" s="41">
        <v>11318953</v>
      </c>
      <c r="P89" s="30">
        <f>+O89/O$87*100</f>
        <v>57.936392241497124</v>
      </c>
      <c r="Q89" s="43"/>
      <c r="R89" s="41">
        <v>9585973</v>
      </c>
      <c r="S89" s="30">
        <f>+R89/R$87*100</f>
        <v>56.89688523398213</v>
      </c>
      <c r="T89" s="43"/>
      <c r="U89" s="41">
        <v>41848990</v>
      </c>
      <c r="V89" s="30">
        <f>+U89/U$87*100</f>
        <v>41.39985293151074</v>
      </c>
    </row>
    <row r="90" spans="1:22" s="31" customFormat="1" ht="15">
      <c r="A90" s="44"/>
      <c r="B90" s="67" t="s">
        <v>121</v>
      </c>
      <c r="C90" s="112">
        <f>+F90+I90+L90+O90+R90+U90</f>
        <v>66714372</v>
      </c>
      <c r="D90" s="10">
        <f>+C90/C$87*100</f>
        <v>14.29387996781549</v>
      </c>
      <c r="E90" s="6"/>
      <c r="F90" s="13">
        <v>14711563</v>
      </c>
      <c r="G90" s="10">
        <f>+F90/F$87*100</f>
        <v>17.880867128704075</v>
      </c>
      <c r="H90" s="12"/>
      <c r="I90" s="13">
        <v>22401557</v>
      </c>
      <c r="J90" s="10">
        <f>+I90/I$87*100</f>
        <v>12.551561269557986</v>
      </c>
      <c r="K90" s="12"/>
      <c r="L90" s="13">
        <v>6847105</v>
      </c>
      <c r="M90" s="10">
        <f>+L90/L$87*100</f>
        <v>9.993964158577242</v>
      </c>
      <c r="N90" s="12"/>
      <c r="O90" s="13">
        <v>4004273</v>
      </c>
      <c r="P90" s="10">
        <f>+O90/O$87*100</f>
        <v>20.495988557425445</v>
      </c>
      <c r="Q90" s="12"/>
      <c r="R90" s="13">
        <v>4552225</v>
      </c>
      <c r="S90" s="10">
        <f>+R90/R$87*100</f>
        <v>27.019419247713746</v>
      </c>
      <c r="T90" s="12"/>
      <c r="U90" s="13">
        <v>14197649</v>
      </c>
      <c r="V90" s="10">
        <f>+U90/U$87*100</f>
        <v>14.045275180433519</v>
      </c>
    </row>
    <row r="91" spans="1:22" s="31" customFormat="1" ht="15">
      <c r="A91" s="44"/>
      <c r="B91" s="39" t="s">
        <v>122</v>
      </c>
      <c r="C91" s="111">
        <f>+F91+I91+L91+O91+R91+U91</f>
        <v>126415353</v>
      </c>
      <c r="D91" s="30">
        <f>+C91/C$87*100</f>
        <v>27.08510666743627</v>
      </c>
      <c r="E91" s="40"/>
      <c r="F91" s="41">
        <v>42499101</v>
      </c>
      <c r="G91" s="30">
        <f>+F91/F$87*100</f>
        <v>51.6546595402796</v>
      </c>
      <c r="H91" s="43"/>
      <c r="I91" s="41">
        <v>46462578</v>
      </c>
      <c r="J91" s="30">
        <f>+I91/I$87*100</f>
        <v>26.03291791318867</v>
      </c>
      <c r="K91" s="43"/>
      <c r="L91" s="41">
        <v>-12552826</v>
      </c>
      <c r="M91" s="30">
        <f>+L91/L$87*100</f>
        <v>-18.32197594937664</v>
      </c>
      <c r="N91" s="43"/>
      <c r="O91" s="41">
        <v>3879864</v>
      </c>
      <c r="P91" s="30">
        <f>+O91/O$87*100</f>
        <v>19.859197449416392</v>
      </c>
      <c r="Q91" s="43"/>
      <c r="R91" s="41">
        <v>2484071</v>
      </c>
      <c r="S91" s="30">
        <f>+R91/R$87*100</f>
        <v>14.744033036611226</v>
      </c>
      <c r="T91" s="43"/>
      <c r="U91" s="41">
        <v>43642565</v>
      </c>
      <c r="V91" s="30">
        <f>+U91/U$87*100</f>
        <v>43.17417869711785</v>
      </c>
    </row>
    <row r="92" spans="1:22" s="31" customFormat="1" ht="15">
      <c r="A92" s="44"/>
      <c r="B92" s="67" t="s">
        <v>134</v>
      </c>
      <c r="C92" s="112">
        <f>+F92+I92+L92+O92+R92+U92</f>
        <v>3818809</v>
      </c>
      <c r="D92" s="10">
        <f>+C92/C$87*100</f>
        <v>0.8181984755250862</v>
      </c>
      <c r="E92" s="6"/>
      <c r="F92" s="13">
        <v>1296963</v>
      </c>
      <c r="G92" s="10">
        <f>+F92/F$87*100</f>
        <v>1.576367043654398</v>
      </c>
      <c r="H92" s="12"/>
      <c r="I92" s="13">
        <v>552514</v>
      </c>
      <c r="J92" s="10">
        <f>+I92/I$87*100</f>
        <v>0.3095728267141682</v>
      </c>
      <c r="K92" s="12"/>
      <c r="L92" s="13">
        <v>14182</v>
      </c>
      <c r="M92" s="10">
        <f>+L92/L$87*100</f>
        <v>0.020699901593000614</v>
      </c>
      <c r="N92" s="12"/>
      <c r="O92" s="13">
        <v>333772</v>
      </c>
      <c r="P92" s="10">
        <f>+O92/O$87*100</f>
        <v>1.7084217516610396</v>
      </c>
      <c r="Q92" s="12"/>
      <c r="R92" s="13">
        <v>225706</v>
      </c>
      <c r="S92" s="10">
        <f>+R92/R$87*100</f>
        <v>1.3396624816929037</v>
      </c>
      <c r="T92" s="12"/>
      <c r="U92" s="13">
        <v>1395672</v>
      </c>
      <c r="V92" s="10">
        <f>+U92/U$87*100</f>
        <v>1.3806931909378808</v>
      </c>
    </row>
    <row r="93" spans="1:22" s="31" customFormat="1" ht="15">
      <c r="A93" s="44"/>
      <c r="B93" s="39"/>
      <c r="C93" s="111"/>
      <c r="D93" s="30"/>
      <c r="E93" s="40"/>
      <c r="F93" s="41"/>
      <c r="G93" s="30"/>
      <c r="H93" s="43"/>
      <c r="I93" s="41"/>
      <c r="J93" s="30"/>
      <c r="K93" s="43"/>
      <c r="L93" s="41"/>
      <c r="M93" s="30"/>
      <c r="N93" s="43"/>
      <c r="O93" s="41"/>
      <c r="P93" s="30"/>
      <c r="Q93" s="43"/>
      <c r="R93" s="41"/>
      <c r="S93" s="30"/>
      <c r="T93" s="43"/>
      <c r="U93" s="41"/>
      <c r="V93" s="30"/>
    </row>
    <row r="94" spans="1:22" s="31" customFormat="1" ht="25.5">
      <c r="A94" s="44" t="s">
        <v>150</v>
      </c>
      <c r="B94" s="76" t="s">
        <v>11</v>
      </c>
      <c r="C94" s="116">
        <f>SUM(C96:C98)</f>
        <v>109836976</v>
      </c>
      <c r="D94" s="51">
        <f>SUM(D96:D98)</f>
        <v>100</v>
      </c>
      <c r="E94" s="52"/>
      <c r="F94" s="50">
        <v>17506680</v>
      </c>
      <c r="G94" s="51">
        <f>SUM(G96:G98)</f>
        <v>100</v>
      </c>
      <c r="H94" s="54"/>
      <c r="I94" s="50">
        <v>23111060</v>
      </c>
      <c r="J94" s="51">
        <f>SUM(J96:J98)</f>
        <v>100</v>
      </c>
      <c r="K94" s="54"/>
      <c r="L94" s="50">
        <v>58183207</v>
      </c>
      <c r="M94" s="51">
        <f>SUM(M96:M98)</f>
        <v>100</v>
      </c>
      <c r="N94" s="54"/>
      <c r="O94" s="50">
        <v>1610996</v>
      </c>
      <c r="P94" s="51">
        <f>SUM(P96:P98)</f>
        <v>100</v>
      </c>
      <c r="Q94" s="54"/>
      <c r="R94" s="50">
        <v>5203490</v>
      </c>
      <c r="S94" s="51">
        <f>SUM(S96:S98)</f>
        <v>99.99999999999999</v>
      </c>
      <c r="T94" s="54"/>
      <c r="U94" s="50">
        <v>4221543</v>
      </c>
      <c r="V94" s="51">
        <f>SUM(V96:V98)</f>
        <v>100</v>
      </c>
    </row>
    <row r="95" spans="1:22" s="31" customFormat="1" ht="15">
      <c r="A95" s="44"/>
      <c r="B95" s="39"/>
      <c r="C95" s="111"/>
      <c r="D95" s="30"/>
      <c r="E95" s="40"/>
      <c r="F95" s="41"/>
      <c r="G95" s="30"/>
      <c r="H95" s="43"/>
      <c r="I95" s="41"/>
      <c r="J95" s="30"/>
      <c r="K95" s="43"/>
      <c r="L95" s="41"/>
      <c r="M95" s="30"/>
      <c r="N95" s="43"/>
      <c r="O95" s="41"/>
      <c r="P95" s="30"/>
      <c r="Q95" s="43"/>
      <c r="R95" s="41"/>
      <c r="S95" s="30"/>
      <c r="T95" s="43"/>
      <c r="U95" s="41"/>
      <c r="V95" s="30"/>
    </row>
    <row r="96" spans="1:22" s="31" customFormat="1" ht="15">
      <c r="A96" s="44"/>
      <c r="B96" s="67" t="s">
        <v>120</v>
      </c>
      <c r="C96" s="112">
        <f>+F96+I96+L96+O96+R96+U96</f>
        <v>87448298</v>
      </c>
      <c r="D96" s="10">
        <f>+C96/C$94*100</f>
        <v>79.61644719716246</v>
      </c>
      <c r="E96" s="6"/>
      <c r="F96" s="13">
        <v>7085145</v>
      </c>
      <c r="G96" s="10">
        <f>+F96/F$94*100</f>
        <v>40.47109446222813</v>
      </c>
      <c r="H96" s="12"/>
      <c r="I96" s="13">
        <v>20923561</v>
      </c>
      <c r="J96" s="10">
        <f>+I96/I$94*100</f>
        <v>90.53483916358661</v>
      </c>
      <c r="K96" s="12"/>
      <c r="L96" s="13">
        <v>50416949</v>
      </c>
      <c r="M96" s="10">
        <f>+L96/L$94*100</f>
        <v>86.65206268193502</v>
      </c>
      <c r="N96" s="12"/>
      <c r="O96" s="13">
        <v>1893348</v>
      </c>
      <c r="P96" s="10">
        <f>+O96/O$94*100</f>
        <v>117.52654879341723</v>
      </c>
      <c r="Q96" s="12"/>
      <c r="R96" s="13">
        <v>3204894</v>
      </c>
      <c r="S96" s="10">
        <f>+R96/R$94*100</f>
        <v>61.59123972564567</v>
      </c>
      <c r="T96" s="12"/>
      <c r="U96" s="13">
        <v>3924401</v>
      </c>
      <c r="V96" s="10">
        <f>+U96/U$94*100</f>
        <v>92.96129401027066</v>
      </c>
    </row>
    <row r="97" spans="1:22" s="31" customFormat="1" ht="15">
      <c r="A97" s="44"/>
      <c r="B97" s="39" t="s">
        <v>121</v>
      </c>
      <c r="C97" s="111">
        <f>+F97+I97+L97+O97+R97+U97</f>
        <v>7517261</v>
      </c>
      <c r="D97" s="30">
        <f>+C97/C$94*100</f>
        <v>6.844016718013067</v>
      </c>
      <c r="E97" s="40"/>
      <c r="F97" s="41">
        <v>1146787</v>
      </c>
      <c r="G97" s="30">
        <f>+F97/F$94*100</f>
        <v>6.550568125995334</v>
      </c>
      <c r="H97" s="43"/>
      <c r="I97" s="41">
        <v>1942221</v>
      </c>
      <c r="J97" s="30">
        <f>+I97/I$94*100</f>
        <v>8.403859450843017</v>
      </c>
      <c r="K97" s="43"/>
      <c r="L97" s="41">
        <v>2705090</v>
      </c>
      <c r="M97" s="30">
        <f>+L97/L$94*100</f>
        <v>4.649262458152229</v>
      </c>
      <c r="N97" s="43"/>
      <c r="O97" s="41">
        <v>-149826</v>
      </c>
      <c r="P97" s="30">
        <f>+O97/O$94*100</f>
        <v>-9.30020931150667</v>
      </c>
      <c r="Q97" s="43"/>
      <c r="R97" s="41">
        <v>1856509</v>
      </c>
      <c r="S97" s="30">
        <f>+R97/R$94*100</f>
        <v>35.67815062582997</v>
      </c>
      <c r="T97" s="43"/>
      <c r="U97" s="41">
        <v>16480</v>
      </c>
      <c r="V97" s="30">
        <f>+U97/U$94*100</f>
        <v>0.39037858906091916</v>
      </c>
    </row>
    <row r="98" spans="1:22" s="31" customFormat="1" ht="15">
      <c r="A98" s="44"/>
      <c r="B98" s="70" t="s">
        <v>128</v>
      </c>
      <c r="C98" s="111">
        <f>+F98+I98+L98+O98+R98+U98</f>
        <v>14871417</v>
      </c>
      <c r="D98" s="30">
        <f>+C98/C$94*100</f>
        <v>13.539536084824476</v>
      </c>
      <c r="E98" s="40"/>
      <c r="F98" s="41">
        <v>9274748</v>
      </c>
      <c r="G98" s="30">
        <f>+F98/F$94*100</f>
        <v>52.978337411776536</v>
      </c>
      <c r="H98" s="43"/>
      <c r="I98" s="41">
        <v>245278</v>
      </c>
      <c r="J98" s="30">
        <f>+I98/I$94*100</f>
        <v>1.061301385570372</v>
      </c>
      <c r="K98" s="43"/>
      <c r="L98" s="41">
        <v>5061168</v>
      </c>
      <c r="M98" s="30">
        <f>+L98/L$94*100</f>
        <v>8.698674859912758</v>
      </c>
      <c r="N98" s="43"/>
      <c r="O98" s="41">
        <v>-132526</v>
      </c>
      <c r="P98" s="30">
        <f>+O98/O$94*100</f>
        <v>-8.22633948191057</v>
      </c>
      <c r="Q98" s="43"/>
      <c r="R98" s="41">
        <v>142087</v>
      </c>
      <c r="S98" s="30">
        <f>+R98/R$94*100</f>
        <v>2.730609648524356</v>
      </c>
      <c r="T98" s="43"/>
      <c r="U98" s="41">
        <v>280662</v>
      </c>
      <c r="V98" s="30">
        <f>+U98/U$94*100</f>
        <v>6.648327400668428</v>
      </c>
    </row>
    <row r="99" spans="1:22" s="63" customFormat="1" ht="15">
      <c r="A99" s="117"/>
      <c r="B99" s="13"/>
      <c r="C99" s="118"/>
      <c r="D99" s="10"/>
      <c r="E99" s="119"/>
      <c r="F99" s="118"/>
      <c r="G99" s="10"/>
      <c r="H99" s="120"/>
      <c r="I99" s="118"/>
      <c r="J99" s="10"/>
      <c r="K99" s="120"/>
      <c r="L99" s="118"/>
      <c r="M99" s="10"/>
      <c r="N99" s="120"/>
      <c r="O99" s="118"/>
      <c r="P99" s="10"/>
      <c r="Q99" s="120"/>
      <c r="R99" s="118"/>
      <c r="S99" s="10"/>
      <c r="T99" s="120"/>
      <c r="U99" s="118"/>
      <c r="V99" s="10"/>
    </row>
    <row r="100" spans="1:22" s="31" customFormat="1" ht="15">
      <c r="A100" s="44" t="s">
        <v>151</v>
      </c>
      <c r="B100" s="66" t="s">
        <v>14</v>
      </c>
      <c r="C100" s="116">
        <f>SUM(C102:C104)</f>
        <v>40514977</v>
      </c>
      <c r="D100" s="51">
        <f>SUM(D102:D104)</f>
        <v>100</v>
      </c>
      <c r="E100" s="52"/>
      <c r="F100" s="50">
        <v>7152231</v>
      </c>
      <c r="G100" s="51">
        <f>SUM(G102:G104)</f>
        <v>100</v>
      </c>
      <c r="H100" s="54"/>
      <c r="I100" s="50">
        <v>18053789</v>
      </c>
      <c r="J100" s="51">
        <f>SUM(J102:J104)</f>
        <v>100</v>
      </c>
      <c r="K100" s="54"/>
      <c r="L100" s="50">
        <v>8316490</v>
      </c>
      <c r="M100" s="51">
        <f>SUM(M102:M104)</f>
        <v>100</v>
      </c>
      <c r="N100" s="54"/>
      <c r="O100" s="50">
        <v>3407172</v>
      </c>
      <c r="P100" s="51">
        <f>SUM(P102:P104)</f>
        <v>100</v>
      </c>
      <c r="Q100" s="54"/>
      <c r="R100" s="50">
        <v>1787446</v>
      </c>
      <c r="S100" s="51">
        <f>SUM(S102:S104)</f>
        <v>100</v>
      </c>
      <c r="T100" s="54"/>
      <c r="U100" s="50">
        <v>1797849</v>
      </c>
      <c r="V100" s="51">
        <f>SUM(V102:V104)</f>
        <v>99.99999999999999</v>
      </c>
    </row>
    <row r="101" spans="1:22" s="31" customFormat="1" ht="15">
      <c r="A101" s="44"/>
      <c r="B101" s="39"/>
      <c r="C101" s="111"/>
      <c r="D101" s="30"/>
      <c r="E101" s="40"/>
      <c r="F101" s="41"/>
      <c r="G101" s="30"/>
      <c r="H101" s="43"/>
      <c r="I101" s="41"/>
      <c r="J101" s="30"/>
      <c r="K101" s="43"/>
      <c r="L101" s="41"/>
      <c r="M101" s="30"/>
      <c r="N101" s="43"/>
      <c r="O101" s="41"/>
      <c r="P101" s="30"/>
      <c r="Q101" s="43"/>
      <c r="R101" s="41"/>
      <c r="S101" s="30"/>
      <c r="T101" s="43"/>
      <c r="U101" s="41"/>
      <c r="V101" s="30"/>
    </row>
    <row r="102" spans="1:22" s="31" customFormat="1" ht="15">
      <c r="A102" s="44"/>
      <c r="B102" s="67" t="s">
        <v>120</v>
      </c>
      <c r="C102" s="112">
        <f>+F102+I102+L102+O102+R102+U102</f>
        <v>26877966</v>
      </c>
      <c r="D102" s="10">
        <f>+C102/C$100*100</f>
        <v>66.34081515090087</v>
      </c>
      <c r="E102" s="6"/>
      <c r="F102" s="13">
        <v>6161872</v>
      </c>
      <c r="G102" s="10">
        <f>+F102/F$100*100</f>
        <v>86.1531457806662</v>
      </c>
      <c r="H102" s="12"/>
      <c r="I102" s="13">
        <v>9178646</v>
      </c>
      <c r="J102" s="10">
        <f>+I102/I$100*100</f>
        <v>50.84055208576992</v>
      </c>
      <c r="K102" s="12"/>
      <c r="L102" s="13">
        <v>6229239</v>
      </c>
      <c r="M102" s="10">
        <f>+L102/L$100*100</f>
        <v>74.90226044881916</v>
      </c>
      <c r="N102" s="12"/>
      <c r="O102" s="13">
        <v>2752426</v>
      </c>
      <c r="P102" s="10">
        <f>+O102/O$100*100</f>
        <v>80.78330063759623</v>
      </c>
      <c r="Q102" s="12"/>
      <c r="R102" s="13">
        <v>1432277</v>
      </c>
      <c r="S102" s="10">
        <f>+R102/R$100*100</f>
        <v>80.12980531999288</v>
      </c>
      <c r="T102" s="12"/>
      <c r="U102" s="13">
        <v>1123506</v>
      </c>
      <c r="V102" s="10">
        <f>+U102/U$100*100</f>
        <v>62.491677554677835</v>
      </c>
    </row>
    <row r="103" spans="1:22" s="31" customFormat="1" ht="15">
      <c r="A103" s="44"/>
      <c r="B103" s="39" t="s">
        <v>121</v>
      </c>
      <c r="C103" s="111">
        <f>+F103+I103+L103+O103+R103+U103</f>
        <v>2822059</v>
      </c>
      <c r="D103" s="30">
        <f>+C103/C$100*100</f>
        <v>6.9654710651816485</v>
      </c>
      <c r="E103" s="40"/>
      <c r="F103" s="41">
        <v>-2297958</v>
      </c>
      <c r="G103" s="30">
        <f>+F103/F$100*100</f>
        <v>-32.12924750333148</v>
      </c>
      <c r="H103" s="43"/>
      <c r="I103" s="41">
        <v>3704706</v>
      </c>
      <c r="J103" s="30">
        <f>+I103/I$100*100</f>
        <v>20.5203794062288</v>
      </c>
      <c r="K103" s="43"/>
      <c r="L103" s="41">
        <v>375720</v>
      </c>
      <c r="M103" s="30">
        <f>+L103/L$100*100</f>
        <v>4.517771319390753</v>
      </c>
      <c r="N103" s="43"/>
      <c r="O103" s="41">
        <v>598890</v>
      </c>
      <c r="P103" s="30">
        <f>+O103/O$100*100</f>
        <v>17.57733392972236</v>
      </c>
      <c r="Q103" s="43"/>
      <c r="R103" s="41">
        <v>170684</v>
      </c>
      <c r="S103" s="30">
        <f>+R103/R$100*100</f>
        <v>9.549043719362711</v>
      </c>
      <c r="T103" s="43"/>
      <c r="U103" s="41">
        <v>270017</v>
      </c>
      <c r="V103" s="30">
        <f>+U103/U$100*100</f>
        <v>15.018892020408833</v>
      </c>
    </row>
    <row r="104" spans="1:22" s="31" customFormat="1" ht="15">
      <c r="A104" s="44"/>
      <c r="B104" s="70" t="s">
        <v>128</v>
      </c>
      <c r="C104" s="111">
        <f>+F104+I104+L104+O104+R104+U104</f>
        <v>10814952</v>
      </c>
      <c r="D104" s="30">
        <f>+C104/C$100*100</f>
        <v>26.693713783917488</v>
      </c>
      <c r="E104" s="40"/>
      <c r="F104" s="41">
        <v>3288317</v>
      </c>
      <c r="G104" s="30">
        <f>+F104/F$100*100</f>
        <v>45.97610172266528</v>
      </c>
      <c r="H104" s="43"/>
      <c r="I104" s="41">
        <v>5170437</v>
      </c>
      <c r="J104" s="30">
        <f>+I104/I$100*100</f>
        <v>28.639068508001287</v>
      </c>
      <c r="K104" s="43"/>
      <c r="L104" s="41">
        <v>1711531</v>
      </c>
      <c r="M104" s="30">
        <f>+L104/L$100*100</f>
        <v>20.579968231790094</v>
      </c>
      <c r="N104" s="43"/>
      <c r="O104" s="41">
        <v>55856</v>
      </c>
      <c r="P104" s="30">
        <f>+O104/O$100*100</f>
        <v>1.6393654326814142</v>
      </c>
      <c r="Q104" s="43"/>
      <c r="R104" s="41">
        <v>184485</v>
      </c>
      <c r="S104" s="30">
        <f>+R104/R$100*100</f>
        <v>10.321150960644406</v>
      </c>
      <c r="T104" s="43"/>
      <c r="U104" s="41">
        <v>404326</v>
      </c>
      <c r="V104" s="30">
        <f>+U104/U$100*100</f>
        <v>22.489430424913326</v>
      </c>
    </row>
    <row r="105" spans="1:22" s="31" customFormat="1" ht="15">
      <c r="A105" s="77"/>
      <c r="B105" s="46"/>
      <c r="C105" s="82"/>
      <c r="D105" s="83"/>
      <c r="E105" s="84"/>
      <c r="F105" s="82"/>
      <c r="G105" s="83"/>
      <c r="H105" s="85"/>
      <c r="I105" s="82"/>
      <c r="J105" s="83"/>
      <c r="K105" s="85"/>
      <c r="L105" s="82"/>
      <c r="M105" s="83"/>
      <c r="N105" s="85"/>
      <c r="O105" s="82"/>
      <c r="P105" s="83"/>
      <c r="Q105" s="85"/>
      <c r="R105" s="82"/>
      <c r="S105" s="83"/>
      <c r="T105" s="85"/>
      <c r="U105" s="82"/>
      <c r="V105" s="83"/>
    </row>
    <row r="106" spans="2:22" ht="10.5" customHeight="1">
      <c r="B106" s="351" t="s">
        <v>101</v>
      </c>
      <c r="C106" s="351"/>
      <c r="D106" s="62"/>
      <c r="E106" s="62"/>
      <c r="F106" s="62"/>
      <c r="G106" s="62"/>
      <c r="H106" s="62"/>
      <c r="I106" s="62"/>
      <c r="J106" s="62"/>
      <c r="K106" s="62"/>
      <c r="L106" s="62"/>
      <c r="M106" s="62"/>
      <c r="N106" s="62"/>
      <c r="O106" s="62"/>
      <c r="P106" s="62"/>
      <c r="Q106" s="62"/>
      <c r="R106" s="62"/>
      <c r="S106" s="62"/>
      <c r="T106" s="62"/>
      <c r="U106" s="62"/>
      <c r="V106" s="62"/>
    </row>
    <row r="107" spans="2:22" ht="99.75" customHeight="1">
      <c r="B107" s="366"/>
      <c r="C107" s="366"/>
      <c r="D107" s="366"/>
      <c r="E107" s="366"/>
      <c r="F107" s="366"/>
      <c r="G107" s="366"/>
      <c r="H107" s="366"/>
      <c r="I107" s="366"/>
      <c r="J107" s="366"/>
      <c r="K107" s="366"/>
      <c r="L107" s="366"/>
      <c r="M107" s="366"/>
      <c r="N107" s="366"/>
      <c r="O107" s="366"/>
      <c r="P107" s="366"/>
      <c r="Q107" s="366"/>
      <c r="R107" s="366"/>
      <c r="S107" s="366"/>
      <c r="T107" s="366"/>
      <c r="U107" s="366"/>
      <c r="V107" s="366"/>
    </row>
    <row r="108" spans="2:22" ht="25.5" customHeight="1">
      <c r="B108" s="366"/>
      <c r="C108" s="366"/>
      <c r="D108" s="366"/>
      <c r="E108" s="366"/>
      <c r="F108" s="366"/>
      <c r="G108" s="366"/>
      <c r="H108" s="366"/>
      <c r="I108" s="366"/>
      <c r="J108" s="366"/>
      <c r="K108" s="366"/>
      <c r="L108" s="366"/>
      <c r="M108" s="366"/>
      <c r="N108" s="366"/>
      <c r="O108" s="366"/>
      <c r="P108" s="366"/>
      <c r="Q108" s="366"/>
      <c r="R108" s="366"/>
      <c r="S108" s="366"/>
      <c r="T108" s="366"/>
      <c r="U108" s="366"/>
      <c r="V108" s="366"/>
    </row>
    <row r="109" spans="2:22" ht="26.25" customHeight="1">
      <c r="B109" s="366"/>
      <c r="C109" s="366"/>
      <c r="D109" s="366"/>
      <c r="E109" s="366"/>
      <c r="F109" s="366"/>
      <c r="G109" s="366"/>
      <c r="H109" s="366"/>
      <c r="I109" s="366"/>
      <c r="J109" s="366"/>
      <c r="K109" s="366"/>
      <c r="L109" s="366"/>
      <c r="M109" s="366"/>
      <c r="N109" s="366"/>
      <c r="O109" s="366"/>
      <c r="P109" s="366"/>
      <c r="Q109" s="366"/>
      <c r="R109" s="366"/>
      <c r="S109" s="366"/>
      <c r="T109" s="366"/>
      <c r="U109" s="366"/>
      <c r="V109" s="366"/>
    </row>
    <row r="110" spans="2:22" ht="15" customHeight="1">
      <c r="B110" s="366"/>
      <c r="C110" s="366"/>
      <c r="D110" s="366"/>
      <c r="E110" s="366"/>
      <c r="F110" s="366"/>
      <c r="G110" s="366"/>
      <c r="H110" s="366"/>
      <c r="I110" s="366"/>
      <c r="J110" s="366"/>
      <c r="K110" s="366"/>
      <c r="L110" s="366"/>
      <c r="M110" s="366"/>
      <c r="N110" s="366"/>
      <c r="O110" s="366"/>
      <c r="P110" s="366"/>
      <c r="Q110" s="366"/>
      <c r="R110" s="366"/>
      <c r="S110" s="366"/>
      <c r="T110" s="366"/>
      <c r="U110" s="366"/>
      <c r="V110" s="366"/>
    </row>
    <row r="111" spans="2:22" ht="15" customHeight="1">
      <c r="B111" s="366"/>
      <c r="C111" s="366"/>
      <c r="D111" s="366"/>
      <c r="E111" s="366"/>
      <c r="F111" s="366"/>
      <c r="G111" s="366"/>
      <c r="H111" s="366"/>
      <c r="I111" s="366"/>
      <c r="J111" s="366"/>
      <c r="K111" s="366"/>
      <c r="L111" s="366"/>
      <c r="M111" s="366"/>
      <c r="N111" s="366"/>
      <c r="O111" s="366"/>
      <c r="P111" s="366"/>
      <c r="Q111" s="366"/>
      <c r="R111" s="366"/>
      <c r="S111" s="366"/>
      <c r="T111" s="366"/>
      <c r="U111" s="366"/>
      <c r="V111" s="366"/>
    </row>
    <row r="112" spans="2:22" ht="16.5" customHeight="1">
      <c r="B112" s="366"/>
      <c r="C112" s="366"/>
      <c r="D112" s="366"/>
      <c r="E112" s="366"/>
      <c r="F112" s="366"/>
      <c r="G112" s="366"/>
      <c r="H112" s="366"/>
      <c r="I112" s="366"/>
      <c r="J112" s="366"/>
      <c r="K112" s="366"/>
      <c r="L112" s="366"/>
      <c r="M112" s="366"/>
      <c r="N112" s="366"/>
      <c r="O112" s="366"/>
      <c r="P112" s="366"/>
      <c r="Q112" s="366"/>
      <c r="R112" s="366"/>
      <c r="S112" s="366"/>
      <c r="T112" s="366"/>
      <c r="U112" s="366"/>
      <c r="V112" s="366"/>
    </row>
    <row r="113" spans="2:22" ht="11.25" customHeight="1">
      <c r="B113" s="366"/>
      <c r="C113" s="366"/>
      <c r="D113" s="366"/>
      <c r="E113" s="366"/>
      <c r="F113" s="366"/>
      <c r="G113" s="366"/>
      <c r="H113" s="366"/>
      <c r="I113" s="366"/>
      <c r="J113" s="366"/>
      <c r="K113" s="366"/>
      <c r="L113" s="366"/>
      <c r="M113" s="366"/>
      <c r="N113" s="366"/>
      <c r="O113" s="366"/>
      <c r="P113" s="366"/>
      <c r="Q113" s="366"/>
      <c r="R113" s="366"/>
      <c r="S113" s="366"/>
      <c r="T113" s="366"/>
      <c r="U113" s="366"/>
      <c r="V113" s="366"/>
    </row>
    <row r="114" spans="2:22" ht="29.25" customHeight="1">
      <c r="B114" s="366"/>
      <c r="C114" s="366"/>
      <c r="D114" s="366"/>
      <c r="E114" s="366"/>
      <c r="F114" s="366"/>
      <c r="G114" s="366"/>
      <c r="H114" s="366"/>
      <c r="I114" s="366"/>
      <c r="J114" s="366"/>
      <c r="K114" s="366"/>
      <c r="L114" s="366"/>
      <c r="M114" s="366"/>
      <c r="N114" s="366"/>
      <c r="O114" s="366"/>
      <c r="P114" s="366"/>
      <c r="Q114" s="366"/>
      <c r="R114" s="366"/>
      <c r="S114" s="366"/>
      <c r="T114" s="366"/>
      <c r="U114" s="366"/>
      <c r="V114" s="366"/>
    </row>
    <row r="115" spans="2:22" ht="15" customHeight="1">
      <c r="B115" s="366"/>
      <c r="C115" s="366"/>
      <c r="D115" s="366"/>
      <c r="E115" s="366"/>
      <c r="F115" s="366"/>
      <c r="G115" s="366"/>
      <c r="H115" s="366"/>
      <c r="I115" s="366"/>
      <c r="J115" s="366"/>
      <c r="K115" s="366"/>
      <c r="L115" s="366"/>
      <c r="M115" s="366"/>
      <c r="N115" s="366"/>
      <c r="O115" s="366"/>
      <c r="P115" s="366"/>
      <c r="Q115" s="366"/>
      <c r="R115" s="366"/>
      <c r="S115" s="366"/>
      <c r="T115" s="366"/>
      <c r="U115" s="366"/>
      <c r="V115" s="366"/>
    </row>
    <row r="116" spans="2:22" ht="15">
      <c r="B116" s="344"/>
      <c r="C116" s="344"/>
      <c r="D116" s="344"/>
      <c r="E116" s="344"/>
      <c r="F116" s="344"/>
      <c r="G116" s="344"/>
      <c r="H116" s="344"/>
      <c r="I116" s="344"/>
      <c r="J116" s="344"/>
      <c r="K116" s="344"/>
      <c r="L116" s="344"/>
      <c r="M116" s="344"/>
      <c r="N116" s="344"/>
      <c r="O116" s="344"/>
      <c r="P116" s="344"/>
      <c r="Q116" s="344"/>
      <c r="R116" s="344"/>
      <c r="S116" s="344"/>
      <c r="T116" s="344"/>
      <c r="U116" s="344"/>
      <c r="V116" s="344"/>
    </row>
    <row r="117" spans="2:22" ht="15">
      <c r="B117" s="32"/>
      <c r="C117" s="32"/>
      <c r="D117" s="32"/>
      <c r="E117" s="32"/>
      <c r="F117" s="32"/>
      <c r="G117" s="32"/>
      <c r="H117" s="32"/>
      <c r="I117" s="32"/>
      <c r="J117" s="32"/>
      <c r="K117" s="32"/>
      <c r="L117" s="32"/>
      <c r="M117" s="32"/>
      <c r="N117" s="32"/>
      <c r="O117" s="32"/>
      <c r="P117" s="32"/>
      <c r="Q117" s="32"/>
      <c r="R117" s="32"/>
      <c r="S117" s="32"/>
      <c r="T117" s="32"/>
      <c r="U117" s="32"/>
      <c r="V117" s="32"/>
    </row>
    <row r="118" spans="2:22" ht="15">
      <c r="B118" s="32"/>
      <c r="C118" s="32"/>
      <c r="D118" s="32"/>
      <c r="E118" s="32"/>
      <c r="F118" s="32"/>
      <c r="G118" s="32"/>
      <c r="H118" s="32"/>
      <c r="I118" s="32"/>
      <c r="J118" s="32"/>
      <c r="K118" s="32"/>
      <c r="L118" s="32"/>
      <c r="M118" s="32"/>
      <c r="N118" s="32"/>
      <c r="O118" s="32"/>
      <c r="P118" s="32"/>
      <c r="Q118" s="32"/>
      <c r="R118" s="32"/>
      <c r="S118" s="32"/>
      <c r="T118" s="32"/>
      <c r="U118" s="32"/>
      <c r="V118" s="32"/>
    </row>
    <row r="119" spans="2:22" ht="15">
      <c r="B119" s="32"/>
      <c r="C119" s="32"/>
      <c r="D119" s="32"/>
      <c r="E119" s="32"/>
      <c r="F119" s="32"/>
      <c r="G119" s="32"/>
      <c r="H119" s="32"/>
      <c r="I119" s="32"/>
      <c r="J119" s="32"/>
      <c r="K119" s="32"/>
      <c r="L119" s="32"/>
      <c r="M119" s="32"/>
      <c r="N119" s="32"/>
      <c r="O119" s="32"/>
      <c r="P119" s="32"/>
      <c r="Q119" s="32"/>
      <c r="R119" s="32"/>
      <c r="S119" s="32"/>
      <c r="T119" s="32"/>
      <c r="U119" s="32"/>
      <c r="V119" s="32"/>
    </row>
    <row r="120" spans="2:22" ht="15">
      <c r="B120" s="32"/>
      <c r="C120" s="32"/>
      <c r="D120" s="32"/>
      <c r="E120" s="32"/>
      <c r="F120" s="32"/>
      <c r="G120" s="32"/>
      <c r="H120" s="32"/>
      <c r="I120" s="32"/>
      <c r="J120" s="32"/>
      <c r="K120" s="32"/>
      <c r="L120" s="32"/>
      <c r="M120" s="32"/>
      <c r="N120" s="32"/>
      <c r="O120" s="32"/>
      <c r="P120" s="32"/>
      <c r="Q120" s="32"/>
      <c r="R120" s="32"/>
      <c r="S120" s="32"/>
      <c r="T120" s="32"/>
      <c r="U120" s="32"/>
      <c r="V120" s="32"/>
    </row>
    <row r="121" spans="2:22" ht="15">
      <c r="B121" s="32"/>
      <c r="C121" s="32"/>
      <c r="D121" s="32"/>
      <c r="E121" s="32"/>
      <c r="F121" s="32"/>
      <c r="G121" s="32"/>
      <c r="H121" s="32"/>
      <c r="I121" s="32"/>
      <c r="J121" s="32"/>
      <c r="K121" s="32"/>
      <c r="L121" s="32"/>
      <c r="M121" s="32"/>
      <c r="N121" s="32"/>
      <c r="O121" s="32"/>
      <c r="P121" s="32"/>
      <c r="Q121" s="32"/>
      <c r="R121" s="32"/>
      <c r="S121" s="32"/>
      <c r="T121" s="32"/>
      <c r="U121" s="32"/>
      <c r="V121" s="32"/>
    </row>
    <row r="122" spans="2:22" ht="15">
      <c r="B122" s="32"/>
      <c r="C122" s="32"/>
      <c r="D122" s="32"/>
      <c r="E122" s="32"/>
      <c r="F122" s="32"/>
      <c r="G122" s="32"/>
      <c r="H122" s="32"/>
      <c r="I122" s="32"/>
      <c r="J122" s="32"/>
      <c r="K122" s="32"/>
      <c r="L122" s="32"/>
      <c r="M122" s="32"/>
      <c r="N122" s="32"/>
      <c r="O122" s="32"/>
      <c r="P122" s="32"/>
      <c r="Q122" s="32"/>
      <c r="R122" s="32"/>
      <c r="S122" s="32"/>
      <c r="T122" s="32"/>
      <c r="U122" s="32"/>
      <c r="V122" s="32"/>
    </row>
    <row r="123" spans="2:22" ht="15">
      <c r="B123" s="32"/>
      <c r="C123" s="32"/>
      <c r="D123" s="32"/>
      <c r="E123" s="32"/>
      <c r="F123" s="32"/>
      <c r="G123" s="32"/>
      <c r="H123" s="32"/>
      <c r="I123" s="32"/>
      <c r="J123" s="32"/>
      <c r="K123" s="32"/>
      <c r="L123" s="32"/>
      <c r="M123" s="32"/>
      <c r="N123" s="32"/>
      <c r="O123" s="32"/>
      <c r="P123" s="32"/>
      <c r="Q123" s="32"/>
      <c r="R123" s="32"/>
      <c r="S123" s="32"/>
      <c r="T123" s="32"/>
      <c r="U123" s="32"/>
      <c r="V123" s="32"/>
    </row>
    <row r="124" spans="2:19" ht="15">
      <c r="B124" s="32"/>
      <c r="C124" s="32"/>
      <c r="D124" s="32"/>
      <c r="E124" s="32"/>
      <c r="F124" s="32"/>
      <c r="G124" s="32"/>
      <c r="H124" s="32"/>
      <c r="I124" s="32"/>
      <c r="J124" s="32"/>
      <c r="K124" s="32"/>
      <c r="L124" s="32"/>
      <c r="M124" s="32"/>
      <c r="N124" s="32"/>
      <c r="O124" s="32"/>
      <c r="P124" s="32"/>
      <c r="Q124" s="32"/>
      <c r="R124" s="32"/>
      <c r="S124" s="32"/>
    </row>
    <row r="125" spans="2:19" ht="15">
      <c r="B125" s="32"/>
      <c r="C125" s="32"/>
      <c r="D125" s="32"/>
      <c r="E125" s="32"/>
      <c r="F125" s="32"/>
      <c r="G125" s="32"/>
      <c r="H125" s="32"/>
      <c r="I125" s="32"/>
      <c r="J125" s="32"/>
      <c r="K125" s="32"/>
      <c r="L125" s="32"/>
      <c r="M125" s="32"/>
      <c r="N125" s="32"/>
      <c r="O125" s="32"/>
      <c r="P125" s="32"/>
      <c r="Q125" s="32"/>
      <c r="R125" s="32"/>
      <c r="S125" s="32"/>
    </row>
    <row r="126" spans="2:19" ht="15">
      <c r="B126" s="32"/>
      <c r="C126" s="32"/>
      <c r="D126" s="32"/>
      <c r="E126" s="32"/>
      <c r="F126" s="32"/>
      <c r="G126" s="32"/>
      <c r="H126" s="32"/>
      <c r="I126" s="32"/>
      <c r="J126" s="32"/>
      <c r="K126" s="32"/>
      <c r="L126" s="32"/>
      <c r="M126" s="32"/>
      <c r="N126" s="32"/>
      <c r="O126" s="32"/>
      <c r="P126" s="32"/>
      <c r="Q126" s="32"/>
      <c r="R126" s="32"/>
      <c r="S126" s="32"/>
    </row>
  </sheetData>
  <sheetProtection/>
  <mergeCells count="25">
    <mergeCell ref="B106:C106"/>
    <mergeCell ref="B115:V115"/>
    <mergeCell ref="B110:V110"/>
    <mergeCell ref="B111:V111"/>
    <mergeCell ref="B109:V109"/>
    <mergeCell ref="B114:V114"/>
    <mergeCell ref="B116:V116"/>
    <mergeCell ref="B6:V6"/>
    <mergeCell ref="B7:V7"/>
    <mergeCell ref="B8:V8"/>
    <mergeCell ref="B9:V9"/>
    <mergeCell ref="B107:V107"/>
    <mergeCell ref="B108:V108"/>
    <mergeCell ref="B11:B13"/>
    <mergeCell ref="B112:V112"/>
    <mergeCell ref="B113:V113"/>
    <mergeCell ref="A11:A13"/>
    <mergeCell ref="C11:V11"/>
    <mergeCell ref="C12:D12"/>
    <mergeCell ref="F12:G12"/>
    <mergeCell ref="I12:J12"/>
    <mergeCell ref="L12:M12"/>
    <mergeCell ref="O12:P12"/>
    <mergeCell ref="R12:S12"/>
    <mergeCell ref="U12:V12"/>
  </mergeCells>
  <printOptions horizontalCentered="1" verticalCentered="1"/>
  <pageMargins left="0.17" right="0.17" top="0.65" bottom="0.97" header="0" footer="0"/>
  <pageSetup horizontalDpi="300" verticalDpi="300" orientation="landscape" scale="75" r:id="rId2"/>
  <drawing r:id="rId1"/>
</worksheet>
</file>

<file path=xl/worksheets/sheet15.xml><?xml version="1.0" encoding="utf-8"?>
<worksheet xmlns="http://schemas.openxmlformats.org/spreadsheetml/2006/main" xmlns:r="http://schemas.openxmlformats.org/officeDocument/2006/relationships">
  <dimension ref="A1:Y52"/>
  <sheetViews>
    <sheetView showGridLines="0" zoomScalePageLayoutView="0" workbookViewId="0" topLeftCell="A1">
      <selection activeCell="A1" sqref="A1:IV1"/>
    </sheetView>
  </sheetViews>
  <sheetFormatPr defaultColWidth="11.421875" defaultRowHeight="12.75"/>
  <cols>
    <col min="1" max="1" width="160.00390625" style="129" customWidth="1"/>
  </cols>
  <sheetData>
    <row r="1" ht="15">
      <c r="A1" s="127" t="s">
        <v>24</v>
      </c>
    </row>
    <row r="3" spans="1:16" ht="102">
      <c r="A3" s="128" t="s">
        <v>25</v>
      </c>
      <c r="B3" s="126"/>
      <c r="C3" s="126"/>
      <c r="D3" s="126"/>
      <c r="E3" s="126"/>
      <c r="F3" s="126"/>
      <c r="G3" s="126"/>
      <c r="H3" s="126"/>
      <c r="I3" s="126"/>
      <c r="J3" s="126"/>
      <c r="K3" s="126"/>
      <c r="L3" s="126"/>
      <c r="M3" s="126"/>
      <c r="N3" s="126"/>
      <c r="O3" s="126"/>
      <c r="P3" s="126"/>
    </row>
    <row r="4" spans="1:16" ht="45">
      <c r="A4" s="128" t="s">
        <v>26</v>
      </c>
      <c r="B4" s="126"/>
      <c r="C4" s="126"/>
      <c r="D4" s="126"/>
      <c r="E4" s="126"/>
      <c r="F4" s="126"/>
      <c r="G4" s="126"/>
      <c r="H4" s="126"/>
      <c r="I4" s="126"/>
      <c r="J4" s="126"/>
      <c r="K4" s="126"/>
      <c r="L4" s="126"/>
      <c r="M4" s="126"/>
      <c r="N4" s="126"/>
      <c r="O4" s="126"/>
      <c r="P4" s="126"/>
    </row>
    <row r="5" spans="1:16" ht="30.75">
      <c r="A5" s="128" t="s">
        <v>27</v>
      </c>
      <c r="B5" s="125"/>
      <c r="C5" s="125"/>
      <c r="D5" s="125"/>
      <c r="E5" s="125"/>
      <c r="F5" s="125"/>
      <c r="G5" s="125"/>
      <c r="H5" s="125"/>
      <c r="I5" s="125"/>
      <c r="J5" s="125"/>
      <c r="K5" s="125"/>
      <c r="L5" s="125"/>
      <c r="M5" s="125"/>
      <c r="N5" s="125"/>
      <c r="O5" s="125"/>
      <c r="P5" s="125"/>
    </row>
    <row r="6" spans="1:16" ht="16.5" customHeight="1">
      <c r="A6" s="128" t="s">
        <v>28</v>
      </c>
      <c r="B6" s="125"/>
      <c r="C6" s="125"/>
      <c r="D6" s="125"/>
      <c r="E6" s="125"/>
      <c r="F6" s="125"/>
      <c r="G6" s="125"/>
      <c r="H6" s="125"/>
      <c r="I6" s="125"/>
      <c r="J6" s="125"/>
      <c r="K6" s="125"/>
      <c r="L6" s="125"/>
      <c r="M6" s="125"/>
      <c r="N6" s="125"/>
      <c r="O6" s="125"/>
      <c r="P6" s="125"/>
    </row>
    <row r="7" spans="1:16" ht="28.5" customHeight="1">
      <c r="A7" s="128" t="s">
        <v>29</v>
      </c>
      <c r="B7" s="125"/>
      <c r="C7" s="125"/>
      <c r="D7" s="125"/>
      <c r="E7" s="125"/>
      <c r="F7" s="125"/>
      <c r="G7" s="125"/>
      <c r="H7" s="125"/>
      <c r="I7" s="125"/>
      <c r="J7" s="125"/>
      <c r="K7" s="125"/>
      <c r="L7" s="125"/>
      <c r="M7" s="125"/>
      <c r="N7" s="125"/>
      <c r="O7" s="125"/>
      <c r="P7" s="125"/>
    </row>
    <row r="8" spans="1:16" ht="21" customHeight="1">
      <c r="A8" s="128" t="s">
        <v>30</v>
      </c>
      <c r="B8" s="125"/>
      <c r="C8" s="125"/>
      <c r="D8" s="125"/>
      <c r="E8" s="125"/>
      <c r="F8" s="125"/>
      <c r="G8" s="125"/>
      <c r="H8" s="125"/>
      <c r="I8" s="125"/>
      <c r="J8" s="125"/>
      <c r="K8" s="125"/>
      <c r="L8" s="125"/>
      <c r="M8" s="125"/>
      <c r="N8" s="125"/>
      <c r="O8" s="125"/>
      <c r="P8" s="125"/>
    </row>
    <row r="9" spans="1:16" ht="45">
      <c r="A9" s="128" t="s">
        <v>31</v>
      </c>
      <c r="B9" s="125"/>
      <c r="C9" s="125"/>
      <c r="D9" s="125"/>
      <c r="E9" s="125"/>
      <c r="F9" s="125"/>
      <c r="G9" s="125"/>
      <c r="H9" s="125"/>
      <c r="I9" s="125"/>
      <c r="J9" s="125"/>
      <c r="K9" s="125"/>
      <c r="L9" s="125"/>
      <c r="M9" s="125"/>
      <c r="N9" s="125"/>
      <c r="O9" s="125"/>
      <c r="P9" s="125"/>
    </row>
    <row r="10" spans="1:16" ht="45">
      <c r="A10" s="128" t="s">
        <v>32</v>
      </c>
      <c r="B10" s="125"/>
      <c r="C10" s="125"/>
      <c r="D10" s="125"/>
      <c r="E10" s="125"/>
      <c r="F10" s="125"/>
      <c r="G10" s="125"/>
      <c r="H10" s="125"/>
      <c r="I10" s="125"/>
      <c r="J10" s="125"/>
      <c r="K10" s="125"/>
      <c r="L10" s="125"/>
      <c r="M10" s="125"/>
      <c r="N10" s="125"/>
      <c r="O10" s="125"/>
      <c r="P10" s="125"/>
    </row>
    <row r="11" spans="1:16" ht="16.5">
      <c r="A11" s="128" t="s">
        <v>33</v>
      </c>
      <c r="B11" s="125"/>
      <c r="C11" s="125"/>
      <c r="D11" s="125"/>
      <c r="E11" s="125"/>
      <c r="F11" s="125"/>
      <c r="G11" s="125"/>
      <c r="H11" s="125"/>
      <c r="I11" s="125"/>
      <c r="J11" s="125"/>
      <c r="K11" s="125"/>
      <c r="L11" s="125"/>
      <c r="M11" s="125"/>
      <c r="N11" s="125"/>
      <c r="O11" s="125"/>
      <c r="P11" s="125"/>
    </row>
    <row r="12" spans="1:16" ht="30.75">
      <c r="A12" s="128" t="s">
        <v>34</v>
      </c>
      <c r="B12" s="125"/>
      <c r="C12" s="125"/>
      <c r="D12" s="125"/>
      <c r="E12" s="125"/>
      <c r="F12" s="125"/>
      <c r="G12" s="125"/>
      <c r="H12" s="125"/>
      <c r="I12" s="125"/>
      <c r="J12" s="125"/>
      <c r="K12" s="125"/>
      <c r="L12" s="125"/>
      <c r="M12" s="125"/>
      <c r="N12" s="125"/>
      <c r="O12" s="125"/>
      <c r="P12" s="125"/>
    </row>
    <row r="13" spans="1:16" ht="30.75">
      <c r="A13" s="128" t="s">
        <v>35</v>
      </c>
      <c r="B13" s="125"/>
      <c r="C13" s="125"/>
      <c r="D13" s="125"/>
      <c r="E13" s="125"/>
      <c r="F13" s="125"/>
      <c r="G13" s="125"/>
      <c r="H13" s="125"/>
      <c r="I13" s="125"/>
      <c r="J13" s="125"/>
      <c r="K13" s="125"/>
      <c r="L13" s="125"/>
      <c r="M13" s="125"/>
      <c r="N13" s="125"/>
      <c r="O13" s="125"/>
      <c r="P13" s="125"/>
    </row>
    <row r="14" spans="1:16" ht="16.5">
      <c r="A14" s="128" t="s">
        <v>36</v>
      </c>
      <c r="B14" s="125"/>
      <c r="C14" s="125"/>
      <c r="D14" s="125"/>
      <c r="E14" s="125"/>
      <c r="F14" s="125"/>
      <c r="G14" s="125"/>
      <c r="H14" s="125"/>
      <c r="I14" s="125"/>
      <c r="J14" s="125"/>
      <c r="K14" s="125"/>
      <c r="L14" s="125"/>
      <c r="M14" s="125"/>
      <c r="N14" s="125"/>
      <c r="O14" s="125"/>
      <c r="P14" s="125"/>
    </row>
    <row r="15" spans="1:16" ht="16.5">
      <c r="A15" s="128" t="s">
        <v>37</v>
      </c>
      <c r="B15" s="125"/>
      <c r="C15" s="125"/>
      <c r="D15" s="125"/>
      <c r="E15" s="125"/>
      <c r="F15" s="125"/>
      <c r="G15" s="125"/>
      <c r="H15" s="125"/>
      <c r="I15" s="125"/>
      <c r="J15" s="125"/>
      <c r="K15" s="125"/>
      <c r="L15" s="125"/>
      <c r="M15" s="125"/>
      <c r="N15" s="125"/>
      <c r="O15" s="125"/>
      <c r="P15" s="125"/>
    </row>
    <row r="16" spans="1:16" ht="30.75">
      <c r="A16" s="128" t="s">
        <v>38</v>
      </c>
      <c r="B16" s="125"/>
      <c r="C16" s="125"/>
      <c r="D16" s="125"/>
      <c r="E16" s="125"/>
      <c r="F16" s="125"/>
      <c r="G16" s="125"/>
      <c r="H16" s="125"/>
      <c r="I16" s="125"/>
      <c r="J16" s="125"/>
      <c r="K16" s="125"/>
      <c r="L16" s="125"/>
      <c r="M16" s="125"/>
      <c r="N16" s="125"/>
      <c r="O16" s="125"/>
      <c r="P16" s="125"/>
    </row>
    <row r="17" spans="1:16" ht="16.5">
      <c r="A17" s="128" t="s">
        <v>39</v>
      </c>
      <c r="B17" s="125"/>
      <c r="C17" s="125"/>
      <c r="D17" s="125"/>
      <c r="E17" s="125"/>
      <c r="F17" s="125"/>
      <c r="G17" s="125"/>
      <c r="H17" s="125"/>
      <c r="I17" s="125"/>
      <c r="J17" s="125"/>
      <c r="K17" s="125"/>
      <c r="L17" s="125"/>
      <c r="M17" s="125"/>
      <c r="N17" s="125"/>
      <c r="O17" s="125"/>
      <c r="P17" s="125"/>
    </row>
    <row r="18" spans="1:16" ht="30.75">
      <c r="A18" s="128" t="s">
        <v>40</v>
      </c>
      <c r="B18" s="125"/>
      <c r="C18" s="125"/>
      <c r="D18" s="125"/>
      <c r="E18" s="125"/>
      <c r="F18" s="125"/>
      <c r="G18" s="125"/>
      <c r="H18" s="125"/>
      <c r="I18" s="125"/>
      <c r="J18" s="125"/>
      <c r="K18" s="125"/>
      <c r="L18" s="125"/>
      <c r="M18" s="125"/>
      <c r="N18" s="125"/>
      <c r="O18" s="125"/>
      <c r="P18" s="125"/>
    </row>
    <row r="19" spans="1:16" ht="45">
      <c r="A19" s="128" t="s">
        <v>41</v>
      </c>
      <c r="B19" s="125"/>
      <c r="C19" s="125"/>
      <c r="D19" s="125"/>
      <c r="E19" s="125"/>
      <c r="F19" s="125"/>
      <c r="G19" s="125"/>
      <c r="H19" s="125"/>
      <c r="I19" s="125"/>
      <c r="J19" s="125"/>
      <c r="K19" s="125"/>
      <c r="L19" s="125"/>
      <c r="M19" s="125"/>
      <c r="N19" s="125"/>
      <c r="O19" s="125"/>
      <c r="P19" s="125"/>
    </row>
    <row r="20" spans="1:16" ht="30.75">
      <c r="A20" s="128" t="s">
        <v>42</v>
      </c>
      <c r="B20" s="125"/>
      <c r="C20" s="125"/>
      <c r="D20" s="125"/>
      <c r="E20" s="125"/>
      <c r="F20" s="125"/>
      <c r="G20" s="125"/>
      <c r="H20" s="125"/>
      <c r="I20" s="125"/>
      <c r="J20" s="125"/>
      <c r="K20" s="125"/>
      <c r="L20" s="125"/>
      <c r="M20" s="125"/>
      <c r="N20" s="125"/>
      <c r="O20" s="125"/>
      <c r="P20" s="125"/>
    </row>
    <row r="21" spans="1:16" ht="16.5">
      <c r="A21" s="128" t="s">
        <v>43</v>
      </c>
      <c r="B21" s="125"/>
      <c r="C21" s="125"/>
      <c r="D21" s="125"/>
      <c r="E21" s="125"/>
      <c r="F21" s="125"/>
      <c r="G21" s="125"/>
      <c r="H21" s="125"/>
      <c r="I21" s="125"/>
      <c r="J21" s="125"/>
      <c r="K21" s="125"/>
      <c r="L21" s="125"/>
      <c r="M21" s="125"/>
      <c r="N21" s="125"/>
      <c r="O21" s="125"/>
      <c r="P21" s="125"/>
    </row>
    <row r="22" spans="1:18" ht="16.5">
      <c r="A22" s="128" t="s">
        <v>44</v>
      </c>
      <c r="B22" s="125"/>
      <c r="C22" s="125"/>
      <c r="D22" s="125"/>
      <c r="E22" s="125"/>
      <c r="F22" s="125"/>
      <c r="G22" s="125"/>
      <c r="H22" s="125"/>
      <c r="I22" s="125"/>
      <c r="J22" s="125"/>
      <c r="K22" s="125"/>
      <c r="L22" s="125"/>
      <c r="M22" s="125"/>
      <c r="N22" s="125"/>
      <c r="O22" s="125"/>
      <c r="P22" s="125"/>
      <c r="Q22" s="125"/>
      <c r="R22" s="125"/>
    </row>
    <row r="23" spans="1:18" ht="30.75">
      <c r="A23" s="128" t="s">
        <v>45</v>
      </c>
      <c r="B23" s="125"/>
      <c r="C23" s="125"/>
      <c r="D23" s="125"/>
      <c r="E23" s="125"/>
      <c r="F23" s="125"/>
      <c r="G23" s="125"/>
      <c r="H23" s="125"/>
      <c r="I23" s="125"/>
      <c r="J23" s="125"/>
      <c r="K23" s="125"/>
      <c r="L23" s="125"/>
      <c r="M23" s="125"/>
      <c r="N23" s="125"/>
      <c r="O23" s="125"/>
      <c r="P23" s="125"/>
      <c r="Q23" s="125"/>
      <c r="R23" s="125"/>
    </row>
    <row r="24" spans="1:18" ht="16.5">
      <c r="A24" s="128" t="s">
        <v>46</v>
      </c>
      <c r="B24" s="125"/>
      <c r="C24" s="125"/>
      <c r="D24" s="125"/>
      <c r="E24" s="125"/>
      <c r="F24" s="125"/>
      <c r="G24" s="125"/>
      <c r="H24" s="125"/>
      <c r="I24" s="125"/>
      <c r="J24" s="125"/>
      <c r="K24" s="125"/>
      <c r="L24" s="125"/>
      <c r="M24" s="125"/>
      <c r="N24" s="125"/>
      <c r="O24" s="125"/>
      <c r="P24" s="125"/>
      <c r="Q24" s="125"/>
      <c r="R24" s="125"/>
    </row>
    <row r="25" spans="1:18" ht="30.75">
      <c r="A25" s="128" t="s">
        <v>47</v>
      </c>
      <c r="B25" s="125"/>
      <c r="C25" s="125"/>
      <c r="D25" s="125"/>
      <c r="E25" s="125"/>
      <c r="F25" s="125"/>
      <c r="G25" s="125"/>
      <c r="H25" s="125"/>
      <c r="I25" s="125"/>
      <c r="J25" s="125"/>
      <c r="K25" s="125"/>
      <c r="L25" s="125"/>
      <c r="M25" s="125"/>
      <c r="N25" s="125"/>
      <c r="O25" s="125"/>
      <c r="P25" s="125"/>
      <c r="Q25" s="125"/>
      <c r="R25" s="125"/>
    </row>
    <row r="26" spans="1:18" ht="16.5">
      <c r="A26" s="128" t="s">
        <v>48</v>
      </c>
      <c r="B26" s="125"/>
      <c r="C26" s="125"/>
      <c r="D26" s="125"/>
      <c r="E26" s="125"/>
      <c r="F26" s="125"/>
      <c r="G26" s="125"/>
      <c r="H26" s="125"/>
      <c r="I26" s="125"/>
      <c r="J26" s="125"/>
      <c r="K26" s="125"/>
      <c r="L26" s="125"/>
      <c r="M26" s="125"/>
      <c r="N26" s="125"/>
      <c r="O26" s="125"/>
      <c r="P26" s="125"/>
      <c r="Q26" s="125"/>
      <c r="R26" s="125"/>
    </row>
    <row r="27" spans="1:18" ht="16.5">
      <c r="A27" s="128" t="s">
        <v>49</v>
      </c>
      <c r="B27" s="125"/>
      <c r="C27" s="125"/>
      <c r="D27" s="125"/>
      <c r="E27" s="125"/>
      <c r="F27" s="125"/>
      <c r="G27" s="125"/>
      <c r="H27" s="125"/>
      <c r="I27" s="125"/>
      <c r="J27" s="125"/>
      <c r="K27" s="125"/>
      <c r="L27" s="125"/>
      <c r="M27" s="125"/>
      <c r="N27" s="125"/>
      <c r="O27" s="125"/>
      <c r="P27" s="125"/>
      <c r="Q27" s="125"/>
      <c r="R27" s="125"/>
    </row>
    <row r="28" spans="1:25" ht="16.5">
      <c r="A28" s="128" t="s">
        <v>50</v>
      </c>
      <c r="B28" s="125"/>
      <c r="C28" s="125"/>
      <c r="D28" s="125"/>
      <c r="E28" s="125"/>
      <c r="F28" s="125"/>
      <c r="G28" s="125"/>
      <c r="H28" s="125"/>
      <c r="I28" s="125"/>
      <c r="J28" s="125"/>
      <c r="K28" s="125"/>
      <c r="L28" s="125"/>
      <c r="M28" s="125"/>
      <c r="N28" s="125"/>
      <c r="O28" s="125"/>
      <c r="P28" s="125"/>
      <c r="Q28" s="125"/>
      <c r="R28" s="125"/>
      <c r="S28" s="125"/>
      <c r="T28" s="125"/>
      <c r="U28" s="125"/>
      <c r="V28" s="125"/>
      <c r="W28" s="125"/>
      <c r="X28" s="125"/>
      <c r="Y28" s="125"/>
    </row>
    <row r="29" spans="1:25" ht="16.5">
      <c r="A29" s="128" t="s">
        <v>51</v>
      </c>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row>
    <row r="30" spans="1:25" ht="16.5">
      <c r="A30" s="128" t="s">
        <v>52</v>
      </c>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row>
    <row r="31" spans="1:25" ht="45">
      <c r="A31" s="128" t="s">
        <v>53</v>
      </c>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row>
    <row r="32" spans="1:16" ht="16.5">
      <c r="A32" s="128" t="s">
        <v>54</v>
      </c>
      <c r="B32" s="125"/>
      <c r="C32" s="125"/>
      <c r="D32" s="125"/>
      <c r="E32" s="125"/>
      <c r="F32" s="125"/>
      <c r="G32" s="125"/>
      <c r="H32" s="125"/>
      <c r="I32" s="125"/>
      <c r="J32" s="125"/>
      <c r="K32" s="125"/>
      <c r="L32" s="125"/>
      <c r="M32" s="125"/>
      <c r="N32" s="125"/>
      <c r="O32" s="125"/>
      <c r="P32" s="125"/>
    </row>
    <row r="33" spans="1:18" ht="30.75">
      <c r="A33" s="128" t="s">
        <v>55</v>
      </c>
      <c r="B33" s="125"/>
      <c r="C33" s="125"/>
      <c r="D33" s="125"/>
      <c r="E33" s="125"/>
      <c r="F33" s="125"/>
      <c r="G33" s="125"/>
      <c r="H33" s="125"/>
      <c r="I33" s="125"/>
      <c r="J33" s="125"/>
      <c r="K33" s="125"/>
      <c r="L33" s="125"/>
      <c r="M33" s="125"/>
      <c r="N33" s="125"/>
      <c r="O33" s="125"/>
      <c r="P33" s="125"/>
      <c r="Q33" s="125"/>
      <c r="R33" s="125"/>
    </row>
    <row r="34" spans="1:18" ht="16.5">
      <c r="A34" s="128" t="s">
        <v>56</v>
      </c>
      <c r="B34" s="125"/>
      <c r="C34" s="125"/>
      <c r="D34" s="125"/>
      <c r="E34" s="125"/>
      <c r="F34" s="125"/>
      <c r="G34" s="125"/>
      <c r="H34" s="125"/>
      <c r="I34" s="125"/>
      <c r="J34" s="125"/>
      <c r="K34" s="125"/>
      <c r="L34" s="125"/>
      <c r="M34" s="125"/>
      <c r="N34" s="125"/>
      <c r="O34" s="125"/>
      <c r="P34" s="125"/>
      <c r="Q34" s="125"/>
      <c r="R34" s="125"/>
    </row>
    <row r="35" spans="1:18" ht="16.5">
      <c r="A35" s="128" t="s">
        <v>57</v>
      </c>
      <c r="B35" s="125"/>
      <c r="C35" s="125"/>
      <c r="D35" s="125"/>
      <c r="E35" s="125"/>
      <c r="F35" s="125"/>
      <c r="G35" s="125"/>
      <c r="H35" s="125"/>
      <c r="I35" s="125"/>
      <c r="J35" s="125"/>
      <c r="K35" s="125"/>
      <c r="L35" s="125"/>
      <c r="M35" s="125"/>
      <c r="N35" s="125"/>
      <c r="O35" s="125"/>
      <c r="P35" s="125"/>
      <c r="Q35" s="125"/>
      <c r="R35" s="125"/>
    </row>
    <row r="36" spans="1:18" ht="16.5">
      <c r="A36" s="128" t="s">
        <v>58</v>
      </c>
      <c r="B36" s="125"/>
      <c r="C36" s="125"/>
      <c r="D36" s="125"/>
      <c r="E36" s="125"/>
      <c r="F36" s="125"/>
      <c r="G36" s="125"/>
      <c r="H36" s="125"/>
      <c r="I36" s="125"/>
      <c r="J36" s="125"/>
      <c r="K36" s="125"/>
      <c r="L36" s="125"/>
      <c r="M36" s="125"/>
      <c r="N36" s="125"/>
      <c r="O36" s="125"/>
      <c r="P36" s="125"/>
      <c r="Q36" s="125"/>
      <c r="R36" s="125"/>
    </row>
    <row r="37" spans="1:16" ht="16.5">
      <c r="A37" s="128" t="s">
        <v>59</v>
      </c>
      <c r="B37" s="125"/>
      <c r="C37" s="125"/>
      <c r="D37" s="125"/>
      <c r="E37" s="125"/>
      <c r="F37" s="125"/>
      <c r="G37" s="125"/>
      <c r="H37" s="125"/>
      <c r="I37" s="125"/>
      <c r="J37" s="125"/>
      <c r="K37" s="125"/>
      <c r="L37" s="125"/>
      <c r="M37" s="125"/>
      <c r="N37" s="125"/>
      <c r="O37" s="125"/>
      <c r="P37" s="125"/>
    </row>
    <row r="38" spans="1:16" ht="16.5">
      <c r="A38" s="128" t="s">
        <v>60</v>
      </c>
      <c r="B38" s="125"/>
      <c r="C38" s="125"/>
      <c r="D38" s="125"/>
      <c r="E38" s="125"/>
      <c r="F38" s="125"/>
      <c r="G38" s="125"/>
      <c r="H38" s="125"/>
      <c r="I38" s="125"/>
      <c r="J38" s="125"/>
      <c r="K38" s="125"/>
      <c r="L38" s="125"/>
      <c r="M38" s="125"/>
      <c r="N38" s="125"/>
      <c r="O38" s="125"/>
      <c r="P38" s="125"/>
    </row>
    <row r="39" spans="1:21" ht="13.5">
      <c r="A39" s="100" t="s">
        <v>23</v>
      </c>
      <c r="B39" s="100"/>
      <c r="C39" s="100"/>
      <c r="D39" s="100"/>
      <c r="E39" s="100"/>
      <c r="F39" s="100"/>
      <c r="G39" s="100"/>
      <c r="H39" s="100"/>
      <c r="I39" s="100"/>
      <c r="J39" s="100"/>
      <c r="K39" s="100"/>
      <c r="L39" s="100"/>
      <c r="M39" s="100"/>
      <c r="N39" s="100"/>
      <c r="O39" s="100"/>
      <c r="P39" s="100"/>
      <c r="Q39" s="100"/>
      <c r="R39" s="100"/>
      <c r="S39" s="100"/>
      <c r="T39" s="100"/>
      <c r="U39" s="100"/>
    </row>
    <row r="40" spans="1:18" ht="14.25">
      <c r="A40" s="292" t="s">
        <v>8</v>
      </c>
      <c r="B40" s="292"/>
      <c r="C40" s="292"/>
      <c r="D40" s="292"/>
      <c r="E40" s="292"/>
      <c r="F40" s="292"/>
      <c r="G40" s="292"/>
      <c r="H40" s="292"/>
      <c r="I40" s="292"/>
      <c r="J40" s="292"/>
      <c r="K40" s="292"/>
      <c r="L40" s="292"/>
      <c r="M40" s="292"/>
      <c r="N40" s="292"/>
      <c r="O40" s="292"/>
      <c r="P40" s="292"/>
      <c r="Q40" s="292"/>
      <c r="R40" s="292"/>
    </row>
    <row r="41" spans="1:16" ht="16.5">
      <c r="A41" s="128"/>
      <c r="B41" s="125"/>
      <c r="C41" s="125"/>
      <c r="D41" s="125"/>
      <c r="E41" s="125"/>
      <c r="F41" s="125"/>
      <c r="G41" s="125"/>
      <c r="H41" s="125"/>
      <c r="I41" s="125"/>
      <c r="J41" s="125"/>
      <c r="K41" s="125"/>
      <c r="L41" s="125"/>
      <c r="M41" s="125"/>
      <c r="N41" s="125"/>
      <c r="O41" s="125"/>
      <c r="P41" s="125"/>
    </row>
    <row r="42" spans="1:16" ht="16.5">
      <c r="A42" s="128"/>
      <c r="B42" s="125"/>
      <c r="C42" s="125"/>
      <c r="D42" s="125"/>
      <c r="E42" s="125"/>
      <c r="F42" s="125"/>
      <c r="G42" s="125"/>
      <c r="H42" s="125"/>
      <c r="I42" s="125"/>
      <c r="J42" s="125"/>
      <c r="K42" s="125"/>
      <c r="L42" s="125"/>
      <c r="M42" s="125"/>
      <c r="N42" s="125"/>
      <c r="O42" s="125"/>
      <c r="P42" s="125"/>
    </row>
    <row r="43" spans="1:16" ht="16.5">
      <c r="A43" s="128"/>
      <c r="B43" s="125"/>
      <c r="C43" s="125"/>
      <c r="D43" s="125"/>
      <c r="E43" s="125"/>
      <c r="F43" s="125"/>
      <c r="G43" s="125"/>
      <c r="H43" s="125"/>
      <c r="I43" s="125"/>
      <c r="J43" s="125"/>
      <c r="K43" s="125"/>
      <c r="L43" s="125"/>
      <c r="M43" s="125"/>
      <c r="N43" s="125"/>
      <c r="O43" s="125"/>
      <c r="P43" s="125"/>
    </row>
    <row r="44" spans="1:16" ht="16.5">
      <c r="A44" s="128"/>
      <c r="B44" s="125"/>
      <c r="C44" s="125"/>
      <c r="D44" s="125"/>
      <c r="E44" s="125"/>
      <c r="F44" s="125"/>
      <c r="G44" s="125"/>
      <c r="H44" s="125"/>
      <c r="I44" s="125"/>
      <c r="J44" s="125"/>
      <c r="K44" s="125"/>
      <c r="L44" s="125"/>
      <c r="M44" s="125"/>
      <c r="N44" s="125"/>
      <c r="O44" s="125"/>
      <c r="P44" s="125"/>
    </row>
    <row r="45" spans="1:16" ht="16.5">
      <c r="A45" s="128"/>
      <c r="B45" s="125"/>
      <c r="C45" s="125"/>
      <c r="D45" s="125"/>
      <c r="E45" s="125"/>
      <c r="F45" s="125"/>
      <c r="G45" s="125"/>
      <c r="H45" s="125"/>
      <c r="I45" s="125"/>
      <c r="J45" s="125"/>
      <c r="K45" s="125"/>
      <c r="L45" s="125"/>
      <c r="M45" s="125"/>
      <c r="N45" s="125"/>
      <c r="O45" s="125"/>
      <c r="P45" s="125"/>
    </row>
    <row r="46" spans="1:16" ht="16.5">
      <c r="A46" s="128"/>
      <c r="B46" s="125"/>
      <c r="C46" s="125"/>
      <c r="D46" s="125"/>
      <c r="E46" s="125"/>
      <c r="F46" s="125"/>
      <c r="G46" s="125"/>
      <c r="H46" s="125"/>
      <c r="I46" s="125"/>
      <c r="J46" s="125"/>
      <c r="K46" s="125"/>
      <c r="L46" s="125"/>
      <c r="M46" s="125"/>
      <c r="N46" s="125"/>
      <c r="O46" s="125"/>
      <c r="P46" s="125"/>
    </row>
    <row r="47" spans="1:16" ht="16.5">
      <c r="A47" s="128"/>
      <c r="B47" s="125"/>
      <c r="C47" s="125"/>
      <c r="D47" s="125"/>
      <c r="E47" s="125"/>
      <c r="F47" s="125"/>
      <c r="G47" s="125"/>
      <c r="H47" s="125"/>
      <c r="I47" s="125"/>
      <c r="J47" s="125"/>
      <c r="K47" s="125"/>
      <c r="L47" s="125"/>
      <c r="M47" s="125"/>
      <c r="N47" s="125"/>
      <c r="O47" s="125"/>
      <c r="P47" s="125"/>
    </row>
    <row r="48" spans="1:16" ht="16.5">
      <c r="A48" s="128"/>
      <c r="B48" s="125"/>
      <c r="C48" s="125"/>
      <c r="D48" s="125"/>
      <c r="E48" s="125"/>
      <c r="F48" s="125"/>
      <c r="G48" s="125"/>
      <c r="H48" s="125"/>
      <c r="I48" s="125"/>
      <c r="J48" s="125"/>
      <c r="K48" s="125"/>
      <c r="L48" s="125"/>
      <c r="M48" s="125"/>
      <c r="N48" s="125"/>
      <c r="O48" s="125"/>
      <c r="P48" s="125"/>
    </row>
    <row r="49" spans="1:16" ht="16.5">
      <c r="A49" s="128"/>
      <c r="B49" s="125"/>
      <c r="C49" s="125"/>
      <c r="D49" s="125"/>
      <c r="E49" s="125"/>
      <c r="F49" s="125"/>
      <c r="G49" s="125"/>
      <c r="H49" s="125"/>
      <c r="I49" s="125"/>
      <c r="J49" s="125"/>
      <c r="K49" s="125"/>
      <c r="L49" s="125"/>
      <c r="M49" s="125"/>
      <c r="N49" s="125"/>
      <c r="O49" s="125"/>
      <c r="P49" s="125"/>
    </row>
    <row r="50" spans="1:16" ht="16.5">
      <c r="A50" s="128"/>
      <c r="B50" s="125"/>
      <c r="C50" s="125"/>
      <c r="D50" s="125"/>
      <c r="E50" s="125"/>
      <c r="F50" s="125"/>
      <c r="G50" s="125"/>
      <c r="H50" s="125"/>
      <c r="I50" s="125"/>
      <c r="J50" s="125"/>
      <c r="K50" s="125"/>
      <c r="L50" s="125"/>
      <c r="M50" s="125"/>
      <c r="N50" s="125"/>
      <c r="O50" s="125"/>
      <c r="P50" s="125"/>
    </row>
    <row r="51" spans="1:16" ht="16.5">
      <c r="A51" s="128"/>
      <c r="B51" s="125"/>
      <c r="C51" s="125"/>
      <c r="D51" s="125"/>
      <c r="E51" s="125"/>
      <c r="F51" s="125"/>
      <c r="G51" s="125"/>
      <c r="H51" s="125"/>
      <c r="I51" s="125"/>
      <c r="J51" s="125"/>
      <c r="K51" s="125"/>
      <c r="L51" s="125"/>
      <c r="M51" s="125"/>
      <c r="N51" s="125"/>
      <c r="O51" s="125"/>
      <c r="P51" s="125"/>
    </row>
    <row r="52" spans="1:16" ht="16.5">
      <c r="A52" s="128"/>
      <c r="B52" s="125"/>
      <c r="C52" s="125"/>
      <c r="D52" s="125"/>
      <c r="E52" s="125"/>
      <c r="F52" s="125"/>
      <c r="G52" s="125"/>
      <c r="H52" s="125"/>
      <c r="I52" s="125"/>
      <c r="J52" s="125"/>
      <c r="K52" s="125"/>
      <c r="L52" s="125"/>
      <c r="M52" s="125"/>
      <c r="N52" s="125"/>
      <c r="O52" s="125"/>
      <c r="P52" s="125"/>
    </row>
  </sheetData>
  <sheetProtection/>
  <printOptions/>
  <pageMargins left="0.7480314960629921" right="0.7480314960629921" top="0.984251968503937" bottom="0.984251968503937"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5:W124"/>
  <sheetViews>
    <sheetView showGridLines="0" tabSelected="1" zoomScalePageLayoutView="0" workbookViewId="0" topLeftCell="A5">
      <pane xSplit="2" ySplit="9" topLeftCell="C14" activePane="bottomRight" state="frozen"/>
      <selection pane="topLeft" activeCell="A5" sqref="A5"/>
      <selection pane="topRight" activeCell="C5" sqref="C5"/>
      <selection pane="bottomLeft" activeCell="A14" sqref="A14"/>
      <selection pane="bottomRight" activeCell="B16" sqref="B16"/>
    </sheetView>
  </sheetViews>
  <sheetFormatPr defaultColWidth="11.421875" defaultRowHeight="12.75"/>
  <cols>
    <col min="1" max="1" width="4.28125" style="192" customWidth="1"/>
    <col min="2" max="2" width="40.7109375" style="192" customWidth="1"/>
    <col min="3" max="3" width="8.57421875" style="192" customWidth="1"/>
    <col min="4" max="4" width="8.140625" style="192" customWidth="1"/>
    <col min="5" max="5" width="2.421875" style="192" customWidth="1"/>
    <col min="6" max="6" width="9.57421875" style="192" customWidth="1"/>
    <col min="7" max="7" width="8.140625" style="192" customWidth="1"/>
    <col min="8" max="8" width="2.28125" style="192" customWidth="1"/>
    <col min="9" max="9" width="8.7109375" style="192" customWidth="1"/>
    <col min="10" max="10" width="8.140625" style="192" customWidth="1"/>
    <col min="11" max="11" width="1.7109375" style="192" customWidth="1"/>
    <col min="12" max="12" width="8.140625" style="192" customWidth="1"/>
    <col min="13" max="13" width="9.421875" style="192" customWidth="1"/>
    <col min="14" max="14" width="1.57421875" style="192" customWidth="1"/>
    <col min="15" max="15" width="13.57421875" style="192" customWidth="1"/>
    <col min="16" max="16" width="8.140625" style="192" customWidth="1"/>
    <col min="17" max="17" width="13.7109375" style="192" customWidth="1"/>
    <col min="18" max="18" width="6.8515625" style="192" customWidth="1"/>
    <col min="19" max="19" width="11.421875" style="191" customWidth="1"/>
    <col min="20" max="21" width="11.421875" style="192" customWidth="1"/>
    <col min="22" max="22" width="12.28125" style="192" customWidth="1"/>
    <col min="23" max="23" width="12.00390625" style="192" customWidth="1"/>
    <col min="24" max="16384" width="11.421875" style="192" customWidth="1"/>
  </cols>
  <sheetData>
    <row r="1" s="135" customFormat="1" ht="12" customHeight="1"/>
    <row r="2" s="135" customFormat="1" ht="12"/>
    <row r="3" s="135" customFormat="1" ht="12"/>
    <row r="4" s="135" customFormat="1" ht="12"/>
    <row r="5" spans="2:19" s="136" customFormat="1" ht="15" customHeight="1">
      <c r="B5" s="311" t="s">
        <v>168</v>
      </c>
      <c r="C5" s="311"/>
      <c r="D5" s="311"/>
      <c r="E5" s="311"/>
      <c r="F5" s="311"/>
      <c r="G5" s="311"/>
      <c r="H5" s="311"/>
      <c r="I5" s="311"/>
      <c r="J5" s="311"/>
      <c r="K5" s="311"/>
      <c r="L5" s="311"/>
      <c r="M5" s="311"/>
      <c r="N5" s="311"/>
      <c r="O5" s="311"/>
      <c r="P5" s="311"/>
      <c r="Q5" s="311"/>
      <c r="S5" s="135"/>
    </row>
    <row r="6" spans="2:19" s="136" customFormat="1" ht="15" customHeight="1">
      <c r="B6" s="311" t="s">
        <v>66</v>
      </c>
      <c r="C6" s="311"/>
      <c r="D6" s="311"/>
      <c r="E6" s="311"/>
      <c r="F6" s="311"/>
      <c r="G6" s="311"/>
      <c r="H6" s="311"/>
      <c r="I6" s="311"/>
      <c r="J6" s="311"/>
      <c r="K6" s="311"/>
      <c r="L6" s="311"/>
      <c r="M6" s="311"/>
      <c r="N6" s="311"/>
      <c r="O6" s="311"/>
      <c r="P6" s="311"/>
      <c r="Q6" s="311"/>
      <c r="S6" s="135"/>
    </row>
    <row r="7" spans="2:19" s="136" customFormat="1" ht="15" customHeight="1">
      <c r="B7" s="311" t="s">
        <v>137</v>
      </c>
      <c r="C7" s="311"/>
      <c r="D7" s="311"/>
      <c r="E7" s="311"/>
      <c r="F7" s="311"/>
      <c r="G7" s="311"/>
      <c r="H7" s="311"/>
      <c r="I7" s="311"/>
      <c r="J7" s="311"/>
      <c r="K7" s="311"/>
      <c r="L7" s="311"/>
      <c r="M7" s="311"/>
      <c r="N7" s="311"/>
      <c r="O7" s="311"/>
      <c r="P7" s="311"/>
      <c r="Q7" s="311"/>
      <c r="S7" s="135"/>
    </row>
    <row r="8" spans="2:19" s="136" customFormat="1" ht="15">
      <c r="B8" s="311"/>
      <c r="C8" s="311"/>
      <c r="D8" s="311"/>
      <c r="E8" s="311"/>
      <c r="F8" s="311"/>
      <c r="G8" s="311"/>
      <c r="H8" s="311"/>
      <c r="I8" s="311"/>
      <c r="J8" s="311"/>
      <c r="K8" s="311"/>
      <c r="L8" s="311"/>
      <c r="M8" s="311"/>
      <c r="N8" s="311"/>
      <c r="O8" s="311"/>
      <c r="P8" s="311"/>
      <c r="Q8" s="311"/>
      <c r="S8" s="135"/>
    </row>
    <row r="9" spans="2:19" s="136" customFormat="1" ht="6.75" customHeight="1">
      <c r="B9" s="137"/>
      <c r="C9" s="137"/>
      <c r="D9" s="137"/>
      <c r="E9" s="137"/>
      <c r="F9" s="137"/>
      <c r="G9" s="137"/>
      <c r="H9" s="137"/>
      <c r="I9" s="137"/>
      <c r="J9" s="137"/>
      <c r="K9" s="137"/>
      <c r="L9" s="137"/>
      <c r="M9" s="137"/>
      <c r="N9" s="137"/>
      <c r="O9" s="137"/>
      <c r="P9" s="137"/>
      <c r="Q9" s="137"/>
      <c r="S9" s="135"/>
    </row>
    <row r="10" spans="3:17" s="138" customFormat="1" ht="11.25" customHeight="1">
      <c r="C10" s="139"/>
      <c r="Q10" s="140" t="s">
        <v>138</v>
      </c>
    </row>
    <row r="11" spans="1:17" s="144" customFormat="1" ht="21" customHeight="1">
      <c r="A11" s="389" t="s">
        <v>214</v>
      </c>
      <c r="B11" s="322" t="s">
        <v>117</v>
      </c>
      <c r="C11" s="322" t="s">
        <v>92</v>
      </c>
      <c r="D11" s="322"/>
      <c r="E11" s="141"/>
      <c r="F11" s="330" t="s">
        <v>169</v>
      </c>
      <c r="G11" s="330"/>
      <c r="H11" s="330"/>
      <c r="I11" s="330"/>
      <c r="J11" s="330"/>
      <c r="K11" s="142"/>
      <c r="L11" s="308" t="s">
        <v>170</v>
      </c>
      <c r="M11" s="308"/>
      <c r="N11" s="143"/>
      <c r="O11" s="322" t="s">
        <v>171</v>
      </c>
      <c r="P11" s="322"/>
      <c r="Q11" s="325" t="s">
        <v>172</v>
      </c>
    </row>
    <row r="12" spans="1:17" s="144" customFormat="1" ht="18.75" customHeight="1">
      <c r="A12" s="390"/>
      <c r="B12" s="323"/>
      <c r="C12" s="328"/>
      <c r="D12" s="328"/>
      <c r="E12" s="148"/>
      <c r="F12" s="329" t="s">
        <v>91</v>
      </c>
      <c r="G12" s="329"/>
      <c r="H12" s="150"/>
      <c r="I12" s="329" t="s">
        <v>173</v>
      </c>
      <c r="J12" s="329"/>
      <c r="K12" s="150"/>
      <c r="L12" s="309"/>
      <c r="M12" s="309"/>
      <c r="N12" s="150"/>
      <c r="O12" s="328"/>
      <c r="P12" s="328"/>
      <c r="Q12" s="326"/>
    </row>
    <row r="13" spans="1:23" s="144" customFormat="1" ht="21.75" customHeight="1">
      <c r="A13" s="391"/>
      <c r="B13" s="324"/>
      <c r="C13" s="147" t="s">
        <v>93</v>
      </c>
      <c r="D13" s="147" t="s">
        <v>88</v>
      </c>
      <c r="E13" s="147"/>
      <c r="F13" s="147" t="s">
        <v>93</v>
      </c>
      <c r="G13" s="147" t="s">
        <v>88</v>
      </c>
      <c r="H13" s="149"/>
      <c r="I13" s="147" t="s">
        <v>93</v>
      </c>
      <c r="J13" s="147" t="s">
        <v>88</v>
      </c>
      <c r="K13" s="147"/>
      <c r="L13" s="147" t="s">
        <v>93</v>
      </c>
      <c r="M13" s="147" t="s">
        <v>88</v>
      </c>
      <c r="N13" s="149"/>
      <c r="O13" s="147" t="s">
        <v>103</v>
      </c>
      <c r="P13" s="147" t="s">
        <v>88</v>
      </c>
      <c r="Q13" s="327"/>
      <c r="S13" s="153"/>
      <c r="T13" s="154"/>
      <c r="U13" s="154"/>
      <c r="V13" s="154"/>
      <c r="W13" s="154"/>
    </row>
    <row r="14" spans="1:19" s="144" customFormat="1" ht="12.75" hidden="1">
      <c r="A14" s="145"/>
      <c r="B14" s="146"/>
      <c r="C14" s="155">
        <v>4039</v>
      </c>
      <c r="D14" s="155">
        <v>1500</v>
      </c>
      <c r="E14" s="155"/>
      <c r="F14" s="155">
        <v>1018940</v>
      </c>
      <c r="G14" s="155">
        <v>1500</v>
      </c>
      <c r="H14" s="155"/>
      <c r="I14" s="155">
        <v>1016641</v>
      </c>
      <c r="J14" s="155">
        <v>1500</v>
      </c>
      <c r="K14" s="155"/>
      <c r="L14" s="155">
        <v>87201</v>
      </c>
      <c r="M14" s="155">
        <v>1500</v>
      </c>
      <c r="N14" s="155"/>
      <c r="O14" s="155">
        <v>16849723591</v>
      </c>
      <c r="P14" s="155">
        <v>1500</v>
      </c>
      <c r="Q14" s="156">
        <v>16573.91703757767</v>
      </c>
      <c r="R14" s="157"/>
      <c r="S14" s="158"/>
    </row>
    <row r="15" spans="2:17" s="159" customFormat="1" ht="12" customHeight="1">
      <c r="B15" s="160"/>
      <c r="C15" s="161"/>
      <c r="D15" s="162"/>
      <c r="E15" s="163"/>
      <c r="F15" s="165"/>
      <c r="G15" s="162"/>
      <c r="H15" s="166"/>
      <c r="I15" s="165"/>
      <c r="J15" s="162"/>
      <c r="K15" s="162"/>
      <c r="L15" s="165"/>
      <c r="M15" s="162"/>
      <c r="N15" s="166"/>
      <c r="O15" s="165"/>
      <c r="P15" s="162"/>
      <c r="Q15" s="167"/>
    </row>
    <row r="16" spans="1:23" s="144" customFormat="1" ht="24" customHeight="1">
      <c r="A16" s="168" t="s">
        <v>139</v>
      </c>
      <c r="B16" s="169" t="s">
        <v>12</v>
      </c>
      <c r="C16" s="170">
        <v>245</v>
      </c>
      <c r="D16" s="171">
        <v>100</v>
      </c>
      <c r="E16" s="172"/>
      <c r="F16" s="170">
        <v>17862</v>
      </c>
      <c r="G16" s="171">
        <v>100</v>
      </c>
      <c r="H16" s="173"/>
      <c r="I16" s="170">
        <v>17757</v>
      </c>
      <c r="J16" s="171">
        <v>100</v>
      </c>
      <c r="K16" s="171"/>
      <c r="L16" s="170">
        <v>4960</v>
      </c>
      <c r="M16" s="171">
        <v>100</v>
      </c>
      <c r="N16" s="173"/>
      <c r="O16" s="170">
        <v>281870643</v>
      </c>
      <c r="P16" s="171">
        <v>100</v>
      </c>
      <c r="Q16" s="174">
        <v>15873.776144619023</v>
      </c>
      <c r="S16" s="175"/>
      <c r="T16" s="135"/>
      <c r="U16" s="135"/>
      <c r="V16" s="135"/>
      <c r="W16" s="135"/>
    </row>
    <row r="17" spans="1:23" s="144" customFormat="1" ht="12" customHeight="1">
      <c r="A17" s="168"/>
      <c r="B17" s="176"/>
      <c r="C17" s="161"/>
      <c r="D17" s="162"/>
      <c r="E17" s="163"/>
      <c r="F17" s="165"/>
      <c r="G17" s="162"/>
      <c r="H17" s="166"/>
      <c r="I17" s="165"/>
      <c r="J17" s="162"/>
      <c r="K17" s="162"/>
      <c r="L17" s="165"/>
      <c r="M17" s="162"/>
      <c r="N17" s="166"/>
      <c r="O17" s="165"/>
      <c r="P17" s="162"/>
      <c r="Q17" s="167"/>
      <c r="S17" s="138"/>
      <c r="T17" s="135"/>
      <c r="U17" s="135"/>
      <c r="V17" s="135"/>
      <c r="W17" s="135"/>
    </row>
    <row r="18" spans="1:23" s="144" customFormat="1" ht="12" customHeight="1">
      <c r="A18" s="168"/>
      <c r="B18" s="177" t="s">
        <v>120</v>
      </c>
      <c r="C18" s="178">
        <v>106</v>
      </c>
      <c r="D18" s="179">
        <v>43.26530612244898</v>
      </c>
      <c r="E18" s="180"/>
      <c r="F18" s="178">
        <v>10943</v>
      </c>
      <c r="G18" s="179">
        <v>61.264136154965854</v>
      </c>
      <c r="H18" s="181"/>
      <c r="I18" s="178">
        <v>10906</v>
      </c>
      <c r="J18" s="179">
        <v>61.41803232528017</v>
      </c>
      <c r="K18" s="179"/>
      <c r="L18" s="178">
        <v>3732</v>
      </c>
      <c r="M18" s="179">
        <v>75.24193548387098</v>
      </c>
      <c r="N18" s="181"/>
      <c r="O18" s="178">
        <v>187606338</v>
      </c>
      <c r="P18" s="179">
        <v>66.55760103403176</v>
      </c>
      <c r="Q18" s="182">
        <v>17202.121584448927</v>
      </c>
      <c r="S18" s="175"/>
      <c r="T18" s="135"/>
      <c r="U18" s="135"/>
      <c r="V18" s="135"/>
      <c r="W18" s="135"/>
    </row>
    <row r="19" spans="1:23" s="144" customFormat="1" ht="12" customHeight="1">
      <c r="A19" s="168"/>
      <c r="B19" s="176" t="s">
        <v>121</v>
      </c>
      <c r="C19" s="183">
        <v>83</v>
      </c>
      <c r="D19" s="184">
        <v>33.87755102040816</v>
      </c>
      <c r="E19" s="185"/>
      <c r="F19" s="183">
        <v>4276</v>
      </c>
      <c r="G19" s="184">
        <v>23.93908856790953</v>
      </c>
      <c r="H19" s="186"/>
      <c r="I19" s="183">
        <v>4232</v>
      </c>
      <c r="J19" s="184">
        <v>23.832854648870867</v>
      </c>
      <c r="K19" s="184"/>
      <c r="L19" s="183">
        <v>455</v>
      </c>
      <c r="M19" s="184">
        <v>9.173387096774194</v>
      </c>
      <c r="N19" s="186"/>
      <c r="O19" s="183">
        <v>57646795</v>
      </c>
      <c r="P19" s="184">
        <v>20.451507253985294</v>
      </c>
      <c r="Q19" s="187">
        <v>13621.64343100189</v>
      </c>
      <c r="S19" s="175"/>
      <c r="T19" s="135"/>
      <c r="U19" s="135"/>
      <c r="V19" s="135"/>
      <c r="W19" s="135"/>
    </row>
    <row r="20" spans="1:23" s="144" customFormat="1" ht="13.5">
      <c r="A20" s="168"/>
      <c r="B20" s="177" t="s">
        <v>174</v>
      </c>
      <c r="C20" s="178">
        <v>56</v>
      </c>
      <c r="D20" s="179">
        <v>22.857142857142858</v>
      </c>
      <c r="E20" s="180"/>
      <c r="F20" s="178">
        <v>2643</v>
      </c>
      <c r="G20" s="179">
        <v>14.796775277124622</v>
      </c>
      <c r="H20" s="181"/>
      <c r="I20" s="178">
        <v>2619</v>
      </c>
      <c r="J20" s="179">
        <v>14.749113025848962</v>
      </c>
      <c r="K20" s="179"/>
      <c r="L20" s="178">
        <v>773</v>
      </c>
      <c r="M20" s="179">
        <v>15.58467741935484</v>
      </c>
      <c r="N20" s="181"/>
      <c r="O20" s="178">
        <v>36617510</v>
      </c>
      <c r="P20" s="179">
        <v>12.990891711982933</v>
      </c>
      <c r="Q20" s="182">
        <v>13981.485299732722</v>
      </c>
      <c r="S20" s="175"/>
      <c r="T20" s="135"/>
      <c r="U20" s="135"/>
      <c r="V20" s="135"/>
      <c r="W20" s="135"/>
    </row>
    <row r="21" spans="2:23" s="168" customFormat="1" ht="12" customHeight="1">
      <c r="B21" s="176"/>
      <c r="C21" s="183"/>
      <c r="D21" s="184"/>
      <c r="E21" s="185"/>
      <c r="F21" s="183"/>
      <c r="G21" s="184"/>
      <c r="H21" s="186"/>
      <c r="I21" s="183"/>
      <c r="J21" s="184"/>
      <c r="K21" s="184"/>
      <c r="L21" s="183"/>
      <c r="M21" s="184"/>
      <c r="N21" s="186"/>
      <c r="O21" s="183"/>
      <c r="P21" s="184"/>
      <c r="Q21" s="187"/>
      <c r="S21" s="135"/>
      <c r="T21" s="188"/>
      <c r="U21" s="188"/>
      <c r="V21" s="188"/>
      <c r="W21" s="188"/>
    </row>
    <row r="22" spans="1:23" s="144" customFormat="1" ht="12" customHeight="1">
      <c r="A22" s="168" t="s">
        <v>140</v>
      </c>
      <c r="B22" s="189" t="s">
        <v>13</v>
      </c>
      <c r="C22" s="170">
        <v>278</v>
      </c>
      <c r="D22" s="171">
        <v>100</v>
      </c>
      <c r="E22" s="172"/>
      <c r="F22" s="170">
        <v>41531</v>
      </c>
      <c r="G22" s="171">
        <v>100</v>
      </c>
      <c r="H22" s="173"/>
      <c r="I22" s="170">
        <v>41370</v>
      </c>
      <c r="J22" s="171">
        <v>100</v>
      </c>
      <c r="K22" s="171"/>
      <c r="L22" s="170">
        <v>6616</v>
      </c>
      <c r="M22" s="171">
        <v>100</v>
      </c>
      <c r="N22" s="173"/>
      <c r="O22" s="170">
        <v>519120376</v>
      </c>
      <c r="P22" s="171">
        <v>100</v>
      </c>
      <c r="Q22" s="174">
        <v>12548.232438965433</v>
      </c>
      <c r="S22" s="175"/>
      <c r="T22" s="135"/>
      <c r="U22" s="135"/>
      <c r="V22" s="135"/>
      <c r="W22" s="135"/>
    </row>
    <row r="23" spans="1:23" s="144" customFormat="1" ht="12" customHeight="1">
      <c r="A23" s="168"/>
      <c r="B23" s="176"/>
      <c r="C23" s="161"/>
      <c r="D23" s="162"/>
      <c r="E23" s="163"/>
      <c r="F23" s="165"/>
      <c r="G23" s="162"/>
      <c r="H23" s="166"/>
      <c r="I23" s="165"/>
      <c r="J23" s="162"/>
      <c r="K23" s="162"/>
      <c r="L23" s="165"/>
      <c r="M23" s="162"/>
      <c r="N23" s="166"/>
      <c r="O23" s="165"/>
      <c r="P23" s="162"/>
      <c r="Q23" s="167"/>
      <c r="S23" s="138"/>
      <c r="T23" s="135"/>
      <c r="U23" s="135"/>
      <c r="V23" s="135"/>
      <c r="W23" s="135"/>
    </row>
    <row r="24" spans="1:23" s="144" customFormat="1" ht="12" customHeight="1">
      <c r="A24" s="168"/>
      <c r="B24" s="177" t="s">
        <v>120</v>
      </c>
      <c r="C24" s="178">
        <v>98</v>
      </c>
      <c r="D24" s="179">
        <v>35.25179856115108</v>
      </c>
      <c r="E24" s="180"/>
      <c r="F24" s="178">
        <v>30750</v>
      </c>
      <c r="G24" s="179">
        <v>74.04107774915124</v>
      </c>
      <c r="H24" s="181"/>
      <c r="I24" s="178">
        <v>30694</v>
      </c>
      <c r="J24" s="179">
        <v>74.19386028523084</v>
      </c>
      <c r="K24" s="179"/>
      <c r="L24" s="178">
        <v>3434</v>
      </c>
      <c r="M24" s="179">
        <v>51.904474002418375</v>
      </c>
      <c r="N24" s="181"/>
      <c r="O24" s="178">
        <v>381063297</v>
      </c>
      <c r="P24" s="179">
        <v>73.40557501060216</v>
      </c>
      <c r="Q24" s="182">
        <v>12414.911611389849</v>
      </c>
      <c r="S24" s="175"/>
      <c r="T24" s="135"/>
      <c r="U24" s="135"/>
      <c r="V24" s="135"/>
      <c r="W24" s="135"/>
    </row>
    <row r="25" spans="1:23" s="144" customFormat="1" ht="12" customHeight="1">
      <c r="A25" s="168"/>
      <c r="B25" s="176" t="s">
        <v>121</v>
      </c>
      <c r="C25" s="183">
        <v>113</v>
      </c>
      <c r="D25" s="184">
        <v>40.647482014388494</v>
      </c>
      <c r="E25" s="185"/>
      <c r="F25" s="183">
        <v>7673</v>
      </c>
      <c r="G25" s="184">
        <v>18.475355758349185</v>
      </c>
      <c r="H25" s="186"/>
      <c r="I25" s="183">
        <v>7601</v>
      </c>
      <c r="J25" s="184">
        <v>18.37321730722746</v>
      </c>
      <c r="K25" s="184"/>
      <c r="L25" s="183">
        <v>2638</v>
      </c>
      <c r="M25" s="184">
        <v>39.873035066505444</v>
      </c>
      <c r="N25" s="186"/>
      <c r="O25" s="183">
        <v>99771256</v>
      </c>
      <c r="P25" s="184">
        <v>19.219291057070738</v>
      </c>
      <c r="Q25" s="187">
        <v>13126.069727667413</v>
      </c>
      <c r="S25" s="175"/>
      <c r="T25" s="135"/>
      <c r="U25" s="135"/>
      <c r="V25" s="135"/>
      <c r="W25" s="135"/>
    </row>
    <row r="26" spans="1:23" s="144" customFormat="1" ht="13.5">
      <c r="A26" s="168"/>
      <c r="B26" s="177" t="s">
        <v>174</v>
      </c>
      <c r="C26" s="178">
        <v>67</v>
      </c>
      <c r="D26" s="179">
        <v>24.100719424460433</v>
      </c>
      <c r="E26" s="180"/>
      <c r="F26" s="178">
        <v>3108</v>
      </c>
      <c r="G26" s="179">
        <v>7.483566492499579</v>
      </c>
      <c r="H26" s="181"/>
      <c r="I26" s="178">
        <v>3075</v>
      </c>
      <c r="J26" s="179">
        <v>7.432922407541696</v>
      </c>
      <c r="K26" s="179"/>
      <c r="L26" s="178">
        <v>544</v>
      </c>
      <c r="M26" s="179">
        <v>8.222490931076178</v>
      </c>
      <c r="N26" s="181"/>
      <c r="O26" s="178">
        <v>38285823</v>
      </c>
      <c r="P26" s="179">
        <v>7.3751339323270955</v>
      </c>
      <c r="Q26" s="182">
        <v>12450.674146341464</v>
      </c>
      <c r="S26" s="175"/>
      <c r="T26" s="135"/>
      <c r="U26" s="135"/>
      <c r="V26" s="135"/>
      <c r="W26" s="135"/>
    </row>
    <row r="27" spans="2:23" s="168" customFormat="1" ht="12" customHeight="1">
      <c r="B27" s="176"/>
      <c r="C27" s="183"/>
      <c r="D27" s="184"/>
      <c r="E27" s="185"/>
      <c r="F27" s="183"/>
      <c r="G27" s="184"/>
      <c r="H27" s="186"/>
      <c r="I27" s="183"/>
      <c r="J27" s="184"/>
      <c r="K27" s="184"/>
      <c r="L27" s="183"/>
      <c r="M27" s="184"/>
      <c r="N27" s="186"/>
      <c r="O27" s="183"/>
      <c r="P27" s="184"/>
      <c r="Q27" s="187"/>
      <c r="S27" s="135"/>
      <c r="T27" s="188"/>
      <c r="U27" s="188"/>
      <c r="V27" s="188"/>
      <c r="W27" s="188"/>
    </row>
    <row r="28" spans="1:23" s="190" customFormat="1" ht="28.5" customHeight="1">
      <c r="A28" s="168" t="s">
        <v>141</v>
      </c>
      <c r="B28" s="169" t="s">
        <v>175</v>
      </c>
      <c r="C28" s="170">
        <v>227</v>
      </c>
      <c r="D28" s="171">
        <v>100</v>
      </c>
      <c r="E28" s="172"/>
      <c r="F28" s="170">
        <v>19277</v>
      </c>
      <c r="G28" s="171">
        <v>100</v>
      </c>
      <c r="H28" s="173"/>
      <c r="I28" s="170">
        <v>19191</v>
      </c>
      <c r="J28" s="171">
        <v>100</v>
      </c>
      <c r="K28" s="171"/>
      <c r="L28" s="170">
        <v>8174</v>
      </c>
      <c r="M28" s="171">
        <v>100</v>
      </c>
      <c r="N28" s="173"/>
      <c r="O28" s="170">
        <v>454601764</v>
      </c>
      <c r="P28" s="171">
        <v>100.00000000000001</v>
      </c>
      <c r="Q28" s="174">
        <v>23688.279089156375</v>
      </c>
      <c r="S28" s="175"/>
      <c r="T28" s="191"/>
      <c r="U28" s="191"/>
      <c r="V28" s="191"/>
      <c r="W28" s="191"/>
    </row>
    <row r="29" spans="1:23" ht="12" customHeight="1">
      <c r="A29" s="168"/>
      <c r="B29" s="176"/>
      <c r="C29" s="183"/>
      <c r="D29" s="184"/>
      <c r="E29" s="185"/>
      <c r="F29" s="183"/>
      <c r="G29" s="184"/>
      <c r="H29" s="186"/>
      <c r="I29" s="183"/>
      <c r="J29" s="184"/>
      <c r="K29" s="184"/>
      <c r="L29" s="183"/>
      <c r="M29" s="184"/>
      <c r="N29" s="186"/>
      <c r="O29" s="183"/>
      <c r="P29" s="184"/>
      <c r="Q29" s="187"/>
      <c r="S29" s="188"/>
      <c r="T29" s="191"/>
      <c r="U29" s="191"/>
      <c r="V29" s="191"/>
      <c r="W29" s="191"/>
    </row>
    <row r="30" spans="1:23" ht="12" customHeight="1">
      <c r="A30" s="168"/>
      <c r="B30" s="177" t="s">
        <v>120</v>
      </c>
      <c r="C30" s="178">
        <v>132</v>
      </c>
      <c r="D30" s="179">
        <v>58.14977973568281</v>
      </c>
      <c r="E30" s="180"/>
      <c r="F30" s="178">
        <v>12862</v>
      </c>
      <c r="G30" s="179">
        <v>66.72200031125175</v>
      </c>
      <c r="H30" s="181"/>
      <c r="I30" s="178">
        <v>12826</v>
      </c>
      <c r="J30" s="179">
        <v>66.8334114949716</v>
      </c>
      <c r="K30" s="179"/>
      <c r="L30" s="178">
        <v>5631</v>
      </c>
      <c r="M30" s="179">
        <v>68.889160753609</v>
      </c>
      <c r="N30" s="181"/>
      <c r="O30" s="178">
        <v>331385412</v>
      </c>
      <c r="P30" s="179">
        <v>72.89576025490302</v>
      </c>
      <c r="Q30" s="182">
        <v>25837.003898331513</v>
      </c>
      <c r="S30" s="175"/>
      <c r="T30" s="191"/>
      <c r="U30" s="191"/>
      <c r="V30" s="191"/>
      <c r="W30" s="191"/>
    </row>
    <row r="31" spans="1:23" ht="12" customHeight="1">
      <c r="A31" s="168"/>
      <c r="B31" s="176" t="s">
        <v>121</v>
      </c>
      <c r="C31" s="183">
        <v>77</v>
      </c>
      <c r="D31" s="184">
        <v>33.92070484581498</v>
      </c>
      <c r="E31" s="185"/>
      <c r="F31" s="183">
        <v>4835</v>
      </c>
      <c r="G31" s="184">
        <v>25.081703584582666</v>
      </c>
      <c r="H31" s="186"/>
      <c r="I31" s="183">
        <v>4788</v>
      </c>
      <c r="J31" s="184">
        <v>24.94919493512584</v>
      </c>
      <c r="K31" s="184"/>
      <c r="L31" s="183">
        <v>1306</v>
      </c>
      <c r="M31" s="184">
        <v>15.977489601174454</v>
      </c>
      <c r="N31" s="186"/>
      <c r="O31" s="183">
        <v>90676852</v>
      </c>
      <c r="P31" s="184">
        <v>19.946436459494247</v>
      </c>
      <c r="Q31" s="187">
        <v>18938.356725146197</v>
      </c>
      <c r="S31" s="175"/>
      <c r="T31" s="191"/>
      <c r="U31" s="191"/>
      <c r="V31" s="191"/>
      <c r="W31" s="191"/>
    </row>
    <row r="32" spans="1:23" ht="15">
      <c r="A32" s="168"/>
      <c r="B32" s="193" t="s">
        <v>176</v>
      </c>
      <c r="C32" s="194">
        <v>18</v>
      </c>
      <c r="D32" s="184">
        <v>7.929515418502203</v>
      </c>
      <c r="E32" s="185"/>
      <c r="F32" s="183">
        <v>1580</v>
      </c>
      <c r="G32" s="184">
        <v>8.196296104165587</v>
      </c>
      <c r="H32" s="186"/>
      <c r="I32" s="183">
        <v>1577</v>
      </c>
      <c r="J32" s="184">
        <v>8.217393569902558</v>
      </c>
      <c r="K32" s="184"/>
      <c r="L32" s="183">
        <v>1237</v>
      </c>
      <c r="M32" s="184">
        <v>15.13334964521654</v>
      </c>
      <c r="N32" s="186"/>
      <c r="O32" s="183">
        <v>32539500</v>
      </c>
      <c r="P32" s="184">
        <v>7.157803285602737</v>
      </c>
      <c r="Q32" s="187">
        <v>20633.798351299938</v>
      </c>
      <c r="S32" s="175"/>
      <c r="T32" s="191"/>
      <c r="U32" s="191"/>
      <c r="V32" s="191"/>
      <c r="W32" s="191"/>
    </row>
    <row r="33" spans="2:23" s="168" customFormat="1" ht="12" customHeight="1">
      <c r="B33" s="176"/>
      <c r="C33" s="183"/>
      <c r="D33" s="184"/>
      <c r="E33" s="185"/>
      <c r="F33" s="183"/>
      <c r="G33" s="184"/>
      <c r="H33" s="186"/>
      <c r="I33" s="183"/>
      <c r="J33" s="184"/>
      <c r="K33" s="184"/>
      <c r="L33" s="183"/>
      <c r="M33" s="184"/>
      <c r="N33" s="186"/>
      <c r="O33" s="183"/>
      <c r="P33" s="184"/>
      <c r="Q33" s="187"/>
      <c r="S33" s="135"/>
      <c r="T33" s="188"/>
      <c r="U33" s="188"/>
      <c r="V33" s="188"/>
      <c r="W33" s="188"/>
    </row>
    <row r="34" spans="1:23" s="190" customFormat="1" ht="15.75">
      <c r="A34" s="168" t="s">
        <v>143</v>
      </c>
      <c r="B34" s="169" t="s">
        <v>4</v>
      </c>
      <c r="C34" s="170">
        <v>103</v>
      </c>
      <c r="D34" s="171">
        <v>100</v>
      </c>
      <c r="E34" s="172"/>
      <c r="F34" s="170">
        <v>7116</v>
      </c>
      <c r="G34" s="171">
        <v>100</v>
      </c>
      <c r="H34" s="173"/>
      <c r="I34" s="170">
        <v>7072</v>
      </c>
      <c r="J34" s="171">
        <v>100</v>
      </c>
      <c r="K34" s="171"/>
      <c r="L34" s="170">
        <v>124</v>
      </c>
      <c r="M34" s="171">
        <v>100</v>
      </c>
      <c r="N34" s="173"/>
      <c r="O34" s="170">
        <v>136999825</v>
      </c>
      <c r="P34" s="171">
        <v>100</v>
      </c>
      <c r="Q34" s="174">
        <v>19372.147200226245</v>
      </c>
      <c r="S34" s="175"/>
      <c r="T34" s="191"/>
      <c r="U34" s="191"/>
      <c r="V34" s="191"/>
      <c r="W34" s="191"/>
    </row>
    <row r="35" spans="1:23" ht="12" customHeight="1">
      <c r="A35" s="168"/>
      <c r="B35" s="176"/>
      <c r="C35" s="183"/>
      <c r="D35" s="184"/>
      <c r="E35" s="185"/>
      <c r="F35" s="183"/>
      <c r="G35" s="184"/>
      <c r="H35" s="186"/>
      <c r="I35" s="183"/>
      <c r="J35" s="184"/>
      <c r="K35" s="184"/>
      <c r="L35" s="183"/>
      <c r="M35" s="184"/>
      <c r="N35" s="186"/>
      <c r="O35" s="183"/>
      <c r="P35" s="184"/>
      <c r="Q35" s="187"/>
      <c r="S35" s="188"/>
      <c r="T35" s="191"/>
      <c r="U35" s="191"/>
      <c r="V35" s="191"/>
      <c r="W35" s="191"/>
    </row>
    <row r="36" spans="1:23" ht="12" customHeight="1">
      <c r="A36" s="168"/>
      <c r="B36" s="177" t="s">
        <v>120</v>
      </c>
      <c r="C36" s="178">
        <v>35</v>
      </c>
      <c r="D36" s="179">
        <v>33.980582524271846</v>
      </c>
      <c r="E36" s="180"/>
      <c r="F36" s="178">
        <v>3916</v>
      </c>
      <c r="G36" s="179">
        <v>55.03091624508151</v>
      </c>
      <c r="H36" s="181"/>
      <c r="I36" s="178">
        <v>3909</v>
      </c>
      <c r="J36" s="179">
        <v>55.27432126696833</v>
      </c>
      <c r="K36" s="179"/>
      <c r="L36" s="178">
        <v>31</v>
      </c>
      <c r="M36" s="179">
        <v>25</v>
      </c>
      <c r="N36" s="181"/>
      <c r="O36" s="178">
        <v>77204724</v>
      </c>
      <c r="P36" s="179">
        <v>56.353885123575886</v>
      </c>
      <c r="Q36" s="182">
        <v>19750.504988488105</v>
      </c>
      <c r="S36" s="175"/>
      <c r="T36" s="191"/>
      <c r="U36" s="191"/>
      <c r="V36" s="191"/>
      <c r="W36" s="191"/>
    </row>
    <row r="37" spans="1:23" ht="12" customHeight="1">
      <c r="A37" s="168"/>
      <c r="B37" s="176" t="s">
        <v>121</v>
      </c>
      <c r="C37" s="183">
        <v>63</v>
      </c>
      <c r="D37" s="184">
        <v>61.165048543689316</v>
      </c>
      <c r="E37" s="185"/>
      <c r="F37" s="183">
        <v>3013</v>
      </c>
      <c r="G37" s="184">
        <v>42.34120292299045</v>
      </c>
      <c r="H37" s="186"/>
      <c r="I37" s="183">
        <v>2976</v>
      </c>
      <c r="J37" s="184">
        <v>42.081447963800905</v>
      </c>
      <c r="K37" s="184"/>
      <c r="L37" s="183">
        <v>57</v>
      </c>
      <c r="M37" s="184">
        <v>45.96774193548387</v>
      </c>
      <c r="N37" s="186"/>
      <c r="O37" s="183">
        <v>54315086</v>
      </c>
      <c r="P37" s="184">
        <v>39.64609881800944</v>
      </c>
      <c r="Q37" s="187">
        <v>18251.03696236559</v>
      </c>
      <c r="S37" s="175"/>
      <c r="T37" s="191"/>
      <c r="U37" s="191"/>
      <c r="V37" s="191"/>
      <c r="W37" s="191"/>
    </row>
    <row r="38" spans="1:23" ht="15">
      <c r="A38" s="168"/>
      <c r="B38" s="193" t="s">
        <v>176</v>
      </c>
      <c r="C38" s="194">
        <v>5</v>
      </c>
      <c r="D38" s="184">
        <v>4.854368932038835</v>
      </c>
      <c r="E38" s="185"/>
      <c r="F38" s="183">
        <v>187</v>
      </c>
      <c r="G38" s="184">
        <v>2.6278808319280493</v>
      </c>
      <c r="H38" s="186"/>
      <c r="I38" s="183">
        <v>187</v>
      </c>
      <c r="J38" s="184">
        <v>2.644230769230769</v>
      </c>
      <c r="K38" s="184"/>
      <c r="L38" s="183">
        <v>36</v>
      </c>
      <c r="M38" s="184">
        <v>29.03225806451613</v>
      </c>
      <c r="N38" s="186"/>
      <c r="O38" s="183">
        <v>5480015</v>
      </c>
      <c r="P38" s="184">
        <v>4.000016058414673</v>
      </c>
      <c r="Q38" s="187">
        <v>29304.893048128342</v>
      </c>
      <c r="S38" s="175"/>
      <c r="T38" s="191"/>
      <c r="U38" s="191"/>
      <c r="V38" s="191"/>
      <c r="W38" s="191"/>
    </row>
    <row r="39" spans="1:23" s="195" customFormat="1" ht="12" customHeight="1">
      <c r="A39" s="168"/>
      <c r="B39" s="177"/>
      <c r="C39" s="178"/>
      <c r="D39" s="179"/>
      <c r="E39" s="180"/>
      <c r="F39" s="178"/>
      <c r="G39" s="179"/>
      <c r="H39" s="181"/>
      <c r="I39" s="178"/>
      <c r="J39" s="179"/>
      <c r="K39" s="179"/>
      <c r="L39" s="178"/>
      <c r="M39" s="179"/>
      <c r="N39" s="181"/>
      <c r="O39" s="178"/>
      <c r="P39" s="179"/>
      <c r="Q39" s="182"/>
      <c r="S39" s="191"/>
      <c r="T39" s="188"/>
      <c r="U39" s="188"/>
      <c r="V39" s="188"/>
      <c r="W39" s="188"/>
    </row>
    <row r="40" spans="1:23" s="190" customFormat="1" ht="15.75">
      <c r="A40" s="168" t="s">
        <v>144</v>
      </c>
      <c r="B40" s="169" t="s">
        <v>0</v>
      </c>
      <c r="C40" s="170">
        <v>48</v>
      </c>
      <c r="D40" s="171">
        <v>100</v>
      </c>
      <c r="E40" s="172"/>
      <c r="F40" s="170">
        <v>7800</v>
      </c>
      <c r="G40" s="171">
        <v>100</v>
      </c>
      <c r="H40" s="173"/>
      <c r="I40" s="170">
        <v>7784</v>
      </c>
      <c r="J40" s="171">
        <v>100.00000000000001</v>
      </c>
      <c r="K40" s="171"/>
      <c r="L40" s="170">
        <v>8867</v>
      </c>
      <c r="M40" s="171">
        <v>100</v>
      </c>
      <c r="N40" s="173"/>
      <c r="O40" s="170">
        <v>111060462</v>
      </c>
      <c r="P40" s="171">
        <v>100</v>
      </c>
      <c r="Q40" s="174">
        <v>14267.78802672148</v>
      </c>
      <c r="S40" s="175"/>
      <c r="T40" s="191"/>
      <c r="U40" s="191"/>
      <c r="V40" s="191"/>
      <c r="W40" s="191"/>
    </row>
    <row r="41" spans="1:23" ht="12" customHeight="1">
      <c r="A41" s="168"/>
      <c r="B41" s="176"/>
      <c r="C41" s="183"/>
      <c r="D41" s="184"/>
      <c r="E41" s="185"/>
      <c r="F41" s="183"/>
      <c r="G41" s="184"/>
      <c r="H41" s="186"/>
      <c r="I41" s="183"/>
      <c r="J41" s="184"/>
      <c r="K41" s="184"/>
      <c r="L41" s="183"/>
      <c r="M41" s="184"/>
      <c r="N41" s="186"/>
      <c r="O41" s="183"/>
      <c r="P41" s="184"/>
      <c r="Q41" s="187"/>
      <c r="S41" s="188"/>
      <c r="T41" s="191"/>
      <c r="U41" s="191"/>
      <c r="V41" s="191"/>
      <c r="W41" s="191"/>
    </row>
    <row r="42" spans="1:23" ht="12" customHeight="1">
      <c r="A42" s="168"/>
      <c r="B42" s="177" t="s">
        <v>120</v>
      </c>
      <c r="C42" s="178">
        <v>20</v>
      </c>
      <c r="D42" s="179">
        <v>41.66666666666667</v>
      </c>
      <c r="E42" s="180"/>
      <c r="F42" s="178">
        <v>6323</v>
      </c>
      <c r="G42" s="179">
        <v>81.06410256410257</v>
      </c>
      <c r="H42" s="181"/>
      <c r="I42" s="178">
        <v>6320</v>
      </c>
      <c r="J42" s="179">
        <v>81.19218910585818</v>
      </c>
      <c r="K42" s="179"/>
      <c r="L42" s="178">
        <v>8400</v>
      </c>
      <c r="M42" s="179">
        <v>94.73328070373294</v>
      </c>
      <c r="N42" s="181"/>
      <c r="O42" s="178">
        <v>83370630</v>
      </c>
      <c r="P42" s="179">
        <v>75.06778604972848</v>
      </c>
      <c r="Q42" s="182">
        <v>13191.555379746835</v>
      </c>
      <c r="S42" s="175"/>
      <c r="T42" s="191"/>
      <c r="U42" s="191"/>
      <c r="V42" s="191"/>
      <c r="W42" s="191"/>
    </row>
    <row r="43" spans="1:23" ht="12" customHeight="1">
      <c r="A43" s="168"/>
      <c r="B43" s="176" t="s">
        <v>121</v>
      </c>
      <c r="C43" s="183">
        <v>24</v>
      </c>
      <c r="D43" s="184">
        <v>50</v>
      </c>
      <c r="E43" s="185"/>
      <c r="F43" s="183">
        <v>1267</v>
      </c>
      <c r="G43" s="184">
        <v>16.24358974358974</v>
      </c>
      <c r="H43" s="186"/>
      <c r="I43" s="183">
        <v>1258</v>
      </c>
      <c r="J43" s="184">
        <v>16.161356628982528</v>
      </c>
      <c r="K43" s="184"/>
      <c r="L43" s="183">
        <v>467</v>
      </c>
      <c r="M43" s="184">
        <v>5.266719296267057</v>
      </c>
      <c r="N43" s="186"/>
      <c r="O43" s="183">
        <v>25544298</v>
      </c>
      <c r="P43" s="184">
        <v>23.000352726787685</v>
      </c>
      <c r="Q43" s="187">
        <v>20305.48330683625</v>
      </c>
      <c r="S43" s="175"/>
      <c r="T43" s="191"/>
      <c r="U43" s="191"/>
      <c r="V43" s="191"/>
      <c r="W43" s="191"/>
    </row>
    <row r="44" spans="1:23" ht="15">
      <c r="A44" s="168"/>
      <c r="B44" s="193" t="s">
        <v>176</v>
      </c>
      <c r="C44" s="194">
        <v>4</v>
      </c>
      <c r="D44" s="184">
        <v>8.333333333333332</v>
      </c>
      <c r="E44" s="185"/>
      <c r="F44" s="183">
        <v>210</v>
      </c>
      <c r="G44" s="184">
        <v>2.6923076923076925</v>
      </c>
      <c r="H44" s="186"/>
      <c r="I44" s="183">
        <v>206</v>
      </c>
      <c r="J44" s="184">
        <v>2.6464542651593015</v>
      </c>
      <c r="K44" s="184"/>
      <c r="L44" s="183">
        <v>0</v>
      </c>
      <c r="M44" s="184">
        <v>0</v>
      </c>
      <c r="N44" s="186"/>
      <c r="O44" s="183">
        <v>2145534</v>
      </c>
      <c r="P44" s="184">
        <v>1.9318612234838353</v>
      </c>
      <c r="Q44" s="187">
        <v>10415.213592233009</v>
      </c>
      <c r="S44" s="175"/>
      <c r="T44" s="191"/>
      <c r="U44" s="191"/>
      <c r="V44" s="191"/>
      <c r="W44" s="191"/>
    </row>
    <row r="45" spans="1:23" s="195" customFormat="1" ht="12" customHeight="1">
      <c r="A45" s="168"/>
      <c r="B45" s="177"/>
      <c r="C45" s="178"/>
      <c r="D45" s="179"/>
      <c r="E45" s="180"/>
      <c r="F45" s="178"/>
      <c r="G45" s="179"/>
      <c r="H45" s="181"/>
      <c r="I45" s="178"/>
      <c r="J45" s="179"/>
      <c r="K45" s="179"/>
      <c r="L45" s="178"/>
      <c r="M45" s="179"/>
      <c r="N45" s="181"/>
      <c r="O45" s="178"/>
      <c r="P45" s="179"/>
      <c r="Q45" s="182"/>
      <c r="S45" s="191"/>
      <c r="T45" s="188"/>
      <c r="U45" s="188"/>
      <c r="V45" s="188"/>
      <c r="W45" s="188"/>
    </row>
    <row r="46" spans="1:23" s="190" customFormat="1" ht="15.75">
      <c r="A46" s="168" t="s">
        <v>5</v>
      </c>
      <c r="B46" s="169" t="s">
        <v>1</v>
      </c>
      <c r="C46" s="170">
        <v>136</v>
      </c>
      <c r="D46" s="171">
        <v>100</v>
      </c>
      <c r="E46" s="172"/>
      <c r="F46" s="170">
        <v>38380</v>
      </c>
      <c r="G46" s="171">
        <v>99.99999999999999</v>
      </c>
      <c r="H46" s="173"/>
      <c r="I46" s="170">
        <v>38330</v>
      </c>
      <c r="J46" s="171">
        <v>100</v>
      </c>
      <c r="K46" s="171"/>
      <c r="L46" s="170">
        <v>10568</v>
      </c>
      <c r="M46" s="171">
        <v>100</v>
      </c>
      <c r="N46" s="173"/>
      <c r="O46" s="170">
        <v>1384862220</v>
      </c>
      <c r="P46" s="171">
        <v>99.99999999999999</v>
      </c>
      <c r="Q46" s="174">
        <v>36129.9822593269</v>
      </c>
      <c r="S46" s="175"/>
      <c r="T46" s="191"/>
      <c r="U46" s="191"/>
      <c r="V46" s="191"/>
      <c r="W46" s="191"/>
    </row>
    <row r="47" spans="1:23" ht="12" customHeight="1">
      <c r="A47" s="168"/>
      <c r="B47" s="176"/>
      <c r="C47" s="183"/>
      <c r="D47" s="184"/>
      <c r="E47" s="185"/>
      <c r="F47" s="183"/>
      <c r="G47" s="184"/>
      <c r="H47" s="186"/>
      <c r="I47" s="183"/>
      <c r="J47" s="184"/>
      <c r="K47" s="184"/>
      <c r="L47" s="183"/>
      <c r="M47" s="184"/>
      <c r="N47" s="186"/>
      <c r="O47" s="183"/>
      <c r="P47" s="184"/>
      <c r="Q47" s="187"/>
      <c r="S47" s="188"/>
      <c r="T47" s="191"/>
      <c r="U47" s="191"/>
      <c r="V47" s="191"/>
      <c r="W47" s="191"/>
    </row>
    <row r="48" spans="1:23" ht="12" customHeight="1">
      <c r="A48" s="168"/>
      <c r="B48" s="177" t="s">
        <v>120</v>
      </c>
      <c r="C48" s="178">
        <v>83</v>
      </c>
      <c r="D48" s="179">
        <v>61.029411764705884</v>
      </c>
      <c r="E48" s="180"/>
      <c r="F48" s="178">
        <v>27747</v>
      </c>
      <c r="G48" s="179">
        <v>72.29546638874413</v>
      </c>
      <c r="H48" s="181"/>
      <c r="I48" s="178">
        <v>27726</v>
      </c>
      <c r="J48" s="179">
        <v>72.33498565092617</v>
      </c>
      <c r="K48" s="179"/>
      <c r="L48" s="178">
        <v>8558</v>
      </c>
      <c r="M48" s="179">
        <v>80.98031794095382</v>
      </c>
      <c r="N48" s="181"/>
      <c r="O48" s="178">
        <v>913716790</v>
      </c>
      <c r="P48" s="179">
        <v>65.97889499794427</v>
      </c>
      <c r="Q48" s="182">
        <v>32955.232994301376</v>
      </c>
      <c r="S48" s="175"/>
      <c r="T48" s="191"/>
      <c r="U48" s="191"/>
      <c r="V48" s="191"/>
      <c r="W48" s="191"/>
    </row>
    <row r="49" spans="1:23" ht="12" customHeight="1">
      <c r="A49" s="168"/>
      <c r="B49" s="176" t="s">
        <v>121</v>
      </c>
      <c r="C49" s="183">
        <v>38</v>
      </c>
      <c r="D49" s="184">
        <v>27.941176470588236</v>
      </c>
      <c r="E49" s="185"/>
      <c r="F49" s="183">
        <v>2490</v>
      </c>
      <c r="G49" s="184">
        <v>6.487754038561751</v>
      </c>
      <c r="H49" s="186"/>
      <c r="I49" s="183">
        <v>2464</v>
      </c>
      <c r="J49" s="184">
        <v>6.428385076963214</v>
      </c>
      <c r="K49" s="184"/>
      <c r="L49" s="183">
        <v>409</v>
      </c>
      <c r="M49" s="184">
        <v>3.8701741105223313</v>
      </c>
      <c r="N49" s="186"/>
      <c r="O49" s="183">
        <v>58824141</v>
      </c>
      <c r="P49" s="184">
        <v>4.247652954241181</v>
      </c>
      <c r="Q49" s="187">
        <v>23873.433847402597</v>
      </c>
      <c r="S49" s="175"/>
      <c r="T49" s="191"/>
      <c r="U49" s="191"/>
      <c r="V49" s="191"/>
      <c r="W49" s="191"/>
    </row>
    <row r="50" spans="1:23" ht="15">
      <c r="A50" s="168"/>
      <c r="B50" s="193" t="s">
        <v>176</v>
      </c>
      <c r="C50" s="194">
        <v>15</v>
      </c>
      <c r="D50" s="184">
        <v>11.029411764705882</v>
      </c>
      <c r="E50" s="185"/>
      <c r="F50" s="183">
        <v>8143</v>
      </c>
      <c r="G50" s="184">
        <v>21.21677957269411</v>
      </c>
      <c r="H50" s="186"/>
      <c r="I50" s="183">
        <v>8140</v>
      </c>
      <c r="J50" s="184">
        <v>21.23662927211062</v>
      </c>
      <c r="K50" s="184"/>
      <c r="L50" s="183">
        <v>1601</v>
      </c>
      <c r="M50" s="184">
        <v>15.149507948523846</v>
      </c>
      <c r="N50" s="186"/>
      <c r="O50" s="183">
        <v>412321289</v>
      </c>
      <c r="P50" s="184">
        <v>29.773452047814548</v>
      </c>
      <c r="Q50" s="187">
        <v>50653.72100737101</v>
      </c>
      <c r="S50" s="175"/>
      <c r="T50" s="191"/>
      <c r="U50" s="191"/>
      <c r="V50" s="191"/>
      <c r="W50" s="191"/>
    </row>
    <row r="51" spans="1:23" s="195" customFormat="1" ht="12" customHeight="1">
      <c r="A51" s="168"/>
      <c r="B51" s="177"/>
      <c r="C51" s="178"/>
      <c r="D51" s="179"/>
      <c r="E51" s="180"/>
      <c r="F51" s="178"/>
      <c r="G51" s="179"/>
      <c r="H51" s="181"/>
      <c r="I51" s="178"/>
      <c r="J51" s="179"/>
      <c r="K51" s="179"/>
      <c r="L51" s="178"/>
      <c r="M51" s="179"/>
      <c r="N51" s="181"/>
      <c r="O51" s="178"/>
      <c r="P51" s="179"/>
      <c r="Q51" s="182"/>
      <c r="S51" s="191"/>
      <c r="T51" s="188"/>
      <c r="U51" s="188"/>
      <c r="V51" s="188"/>
      <c r="W51" s="188"/>
    </row>
    <row r="52" spans="1:23" s="190" customFormat="1" ht="15.75">
      <c r="A52" s="168" t="s">
        <v>145</v>
      </c>
      <c r="B52" s="196" t="s">
        <v>177</v>
      </c>
      <c r="C52" s="197">
        <v>184</v>
      </c>
      <c r="D52" s="198">
        <v>100</v>
      </c>
      <c r="E52" s="199"/>
      <c r="F52" s="197">
        <v>6095</v>
      </c>
      <c r="G52" s="198">
        <v>100</v>
      </c>
      <c r="H52" s="200"/>
      <c r="I52" s="197">
        <v>5950</v>
      </c>
      <c r="J52" s="198">
        <v>100</v>
      </c>
      <c r="K52" s="198"/>
      <c r="L52" s="197">
        <v>603</v>
      </c>
      <c r="M52" s="198">
        <v>100</v>
      </c>
      <c r="N52" s="200"/>
      <c r="O52" s="197">
        <v>117543343</v>
      </c>
      <c r="P52" s="198">
        <v>100</v>
      </c>
      <c r="Q52" s="201">
        <v>19755.18369747899</v>
      </c>
      <c r="S52" s="175"/>
      <c r="T52" s="191"/>
      <c r="U52" s="191"/>
      <c r="V52" s="191"/>
      <c r="W52" s="191"/>
    </row>
    <row r="53" spans="1:23" s="195" customFormat="1" ht="12" customHeight="1">
      <c r="A53" s="168"/>
      <c r="B53" s="177"/>
      <c r="C53" s="178"/>
      <c r="D53" s="179"/>
      <c r="E53" s="180"/>
      <c r="F53" s="178"/>
      <c r="G53" s="179"/>
      <c r="H53" s="181"/>
      <c r="I53" s="178"/>
      <c r="J53" s="179"/>
      <c r="K53" s="179"/>
      <c r="L53" s="178"/>
      <c r="M53" s="179"/>
      <c r="N53" s="181"/>
      <c r="O53" s="178"/>
      <c r="P53" s="179"/>
      <c r="Q53" s="182"/>
      <c r="S53" s="188"/>
      <c r="T53" s="188"/>
      <c r="U53" s="188"/>
      <c r="V53" s="188"/>
      <c r="W53" s="188"/>
    </row>
    <row r="54" spans="1:23" ht="12" customHeight="1">
      <c r="A54" s="168"/>
      <c r="B54" s="176" t="s">
        <v>120</v>
      </c>
      <c r="C54" s="183">
        <v>69</v>
      </c>
      <c r="D54" s="184">
        <v>37.5</v>
      </c>
      <c r="E54" s="185"/>
      <c r="F54" s="183">
        <v>2818</v>
      </c>
      <c r="G54" s="184">
        <v>46.23461853978671</v>
      </c>
      <c r="H54" s="186"/>
      <c r="I54" s="183">
        <v>2773</v>
      </c>
      <c r="J54" s="184">
        <v>46.60504201680673</v>
      </c>
      <c r="K54" s="184"/>
      <c r="L54" s="183">
        <v>337</v>
      </c>
      <c r="M54" s="184">
        <v>55.88723051409619</v>
      </c>
      <c r="N54" s="186"/>
      <c r="O54" s="183">
        <v>61295180</v>
      </c>
      <c r="P54" s="184">
        <v>52.14687487661467</v>
      </c>
      <c r="Q54" s="187">
        <v>22104.284168770286</v>
      </c>
      <c r="S54" s="175"/>
      <c r="T54" s="191"/>
      <c r="U54" s="191"/>
      <c r="V54" s="191"/>
      <c r="W54" s="191"/>
    </row>
    <row r="55" spans="1:23" ht="14.25" customHeight="1">
      <c r="A55" s="168"/>
      <c r="B55" s="177" t="s">
        <v>121</v>
      </c>
      <c r="C55" s="178">
        <v>80</v>
      </c>
      <c r="D55" s="179">
        <v>43.47826086956522</v>
      </c>
      <c r="E55" s="180"/>
      <c r="F55" s="178">
        <v>2407</v>
      </c>
      <c r="G55" s="179">
        <v>39.49138638228056</v>
      </c>
      <c r="H55" s="181"/>
      <c r="I55" s="178">
        <v>2340</v>
      </c>
      <c r="J55" s="179">
        <v>39.32773109243698</v>
      </c>
      <c r="K55" s="179"/>
      <c r="L55" s="178">
        <v>29</v>
      </c>
      <c r="M55" s="179">
        <v>4.809286898839138</v>
      </c>
      <c r="N55" s="181"/>
      <c r="O55" s="178">
        <v>39066857</v>
      </c>
      <c r="P55" s="179">
        <v>33.23612890608361</v>
      </c>
      <c r="Q55" s="182">
        <v>16695.238034188034</v>
      </c>
      <c r="S55" s="175"/>
      <c r="T55" s="191"/>
      <c r="U55" s="191"/>
      <c r="V55" s="191"/>
      <c r="W55" s="191"/>
    </row>
    <row r="56" spans="1:23" ht="15">
      <c r="A56" s="168"/>
      <c r="B56" s="177" t="s">
        <v>174</v>
      </c>
      <c r="C56" s="178">
        <v>35</v>
      </c>
      <c r="D56" s="179">
        <v>19.021739130434785</v>
      </c>
      <c r="E56" s="180"/>
      <c r="F56" s="178">
        <v>870</v>
      </c>
      <c r="G56" s="179">
        <v>14.273995077932733</v>
      </c>
      <c r="H56" s="181"/>
      <c r="I56" s="178">
        <v>837</v>
      </c>
      <c r="J56" s="179">
        <v>14.067226890756302</v>
      </c>
      <c r="K56" s="179"/>
      <c r="L56" s="178">
        <v>237</v>
      </c>
      <c r="M56" s="179">
        <v>39.30348258706468</v>
      </c>
      <c r="N56" s="181"/>
      <c r="O56" s="178">
        <v>17181306</v>
      </c>
      <c r="P56" s="179">
        <v>14.61699621730173</v>
      </c>
      <c r="Q56" s="182">
        <v>20527.247311827956</v>
      </c>
      <c r="S56" s="175"/>
      <c r="T56" s="191"/>
      <c r="U56" s="191"/>
      <c r="V56" s="191"/>
      <c r="W56" s="191"/>
    </row>
    <row r="57" spans="1:23" s="195" customFormat="1" ht="12" customHeight="1">
      <c r="A57" s="168"/>
      <c r="B57" s="176"/>
      <c r="C57" s="183"/>
      <c r="D57" s="184"/>
      <c r="E57" s="185"/>
      <c r="F57" s="183"/>
      <c r="G57" s="184"/>
      <c r="H57" s="186"/>
      <c r="I57" s="183"/>
      <c r="J57" s="184"/>
      <c r="K57" s="184"/>
      <c r="L57" s="183"/>
      <c r="M57" s="184"/>
      <c r="N57" s="186"/>
      <c r="O57" s="183"/>
      <c r="P57" s="184"/>
      <c r="Q57" s="187"/>
      <c r="S57" s="191"/>
      <c r="T57" s="188"/>
      <c r="U57" s="188"/>
      <c r="V57" s="188"/>
      <c r="W57" s="188"/>
    </row>
    <row r="58" spans="1:23" s="190" customFormat="1" ht="15.75">
      <c r="A58" s="168" t="s">
        <v>147</v>
      </c>
      <c r="B58" s="196" t="s">
        <v>2</v>
      </c>
      <c r="C58" s="197">
        <v>222</v>
      </c>
      <c r="D58" s="198">
        <v>100</v>
      </c>
      <c r="E58" s="199"/>
      <c r="F58" s="197">
        <v>19674</v>
      </c>
      <c r="G58" s="198">
        <v>100</v>
      </c>
      <c r="H58" s="200"/>
      <c r="I58" s="197">
        <v>19594</v>
      </c>
      <c r="J58" s="198">
        <v>99.99999999999999</v>
      </c>
      <c r="K58" s="198"/>
      <c r="L58" s="197">
        <v>2409</v>
      </c>
      <c r="M58" s="198">
        <v>100</v>
      </c>
      <c r="N58" s="200"/>
      <c r="O58" s="197">
        <v>684601669</v>
      </c>
      <c r="P58" s="198">
        <v>100</v>
      </c>
      <c r="Q58" s="201">
        <v>34939.35230172502</v>
      </c>
      <c r="S58" s="175"/>
      <c r="T58" s="191"/>
      <c r="U58" s="191"/>
      <c r="V58" s="191"/>
      <c r="W58" s="191"/>
    </row>
    <row r="59" spans="1:23" s="195" customFormat="1" ht="12" customHeight="1">
      <c r="A59" s="168"/>
      <c r="B59" s="177"/>
      <c r="C59" s="178"/>
      <c r="D59" s="179"/>
      <c r="E59" s="180"/>
      <c r="F59" s="178"/>
      <c r="G59" s="179"/>
      <c r="H59" s="181"/>
      <c r="I59" s="178"/>
      <c r="J59" s="179"/>
      <c r="K59" s="179"/>
      <c r="L59" s="178"/>
      <c r="M59" s="179"/>
      <c r="N59" s="181"/>
      <c r="O59" s="178"/>
      <c r="P59" s="179"/>
      <c r="Q59" s="182"/>
      <c r="S59" s="188"/>
      <c r="T59" s="188"/>
      <c r="U59" s="188"/>
      <c r="V59" s="188"/>
      <c r="W59" s="188"/>
    </row>
    <row r="60" spans="1:23" ht="12" customHeight="1">
      <c r="A60" s="168"/>
      <c r="B60" s="176" t="s">
        <v>120</v>
      </c>
      <c r="C60" s="183">
        <v>114</v>
      </c>
      <c r="D60" s="184">
        <v>51.35135135135135</v>
      </c>
      <c r="E60" s="185"/>
      <c r="F60" s="183">
        <v>11736</v>
      </c>
      <c r="G60" s="184">
        <v>59.65233302836231</v>
      </c>
      <c r="H60" s="186"/>
      <c r="I60" s="183">
        <v>11716</v>
      </c>
      <c r="J60" s="184">
        <v>59.79381443298969</v>
      </c>
      <c r="K60" s="184"/>
      <c r="L60" s="183">
        <v>1241</v>
      </c>
      <c r="M60" s="184">
        <v>51.515151515151516</v>
      </c>
      <c r="N60" s="186"/>
      <c r="O60" s="183">
        <v>338734388</v>
      </c>
      <c r="P60" s="184">
        <v>49.4790479396275</v>
      </c>
      <c r="Q60" s="187">
        <v>28912.11915329464</v>
      </c>
      <c r="S60" s="175"/>
      <c r="T60" s="191"/>
      <c r="U60" s="191"/>
      <c r="V60" s="191"/>
      <c r="W60" s="191"/>
    </row>
    <row r="61" spans="1:23" ht="14.25" customHeight="1">
      <c r="A61" s="168"/>
      <c r="B61" s="177" t="s">
        <v>121</v>
      </c>
      <c r="C61" s="178">
        <v>98</v>
      </c>
      <c r="D61" s="179">
        <v>44.14414414414414</v>
      </c>
      <c r="E61" s="180"/>
      <c r="F61" s="178">
        <v>6586</v>
      </c>
      <c r="G61" s="179">
        <v>33.475653146284436</v>
      </c>
      <c r="H61" s="181"/>
      <c r="I61" s="178">
        <v>6533</v>
      </c>
      <c r="J61" s="179">
        <v>33.34183933857303</v>
      </c>
      <c r="K61" s="179"/>
      <c r="L61" s="178">
        <v>977</v>
      </c>
      <c r="M61" s="179">
        <v>40.55624740556247</v>
      </c>
      <c r="N61" s="181"/>
      <c r="O61" s="178">
        <v>196243868</v>
      </c>
      <c r="P61" s="179">
        <v>28.665408935776345</v>
      </c>
      <c r="Q61" s="182">
        <v>30038.859329557632</v>
      </c>
      <c r="S61" s="175"/>
      <c r="T61" s="191"/>
      <c r="U61" s="191"/>
      <c r="V61" s="191"/>
      <c r="W61" s="191"/>
    </row>
    <row r="62" spans="1:23" ht="15">
      <c r="A62" s="168"/>
      <c r="B62" s="177" t="s">
        <v>174</v>
      </c>
      <c r="C62" s="178">
        <v>10</v>
      </c>
      <c r="D62" s="179">
        <v>4.504504504504505</v>
      </c>
      <c r="E62" s="180"/>
      <c r="F62" s="178">
        <v>1352</v>
      </c>
      <c r="G62" s="179">
        <v>6.8720138253532586</v>
      </c>
      <c r="H62" s="181"/>
      <c r="I62" s="178">
        <v>1345</v>
      </c>
      <c r="J62" s="179">
        <v>6.8643462284372765</v>
      </c>
      <c r="K62" s="179"/>
      <c r="L62" s="178">
        <v>191</v>
      </c>
      <c r="M62" s="179">
        <v>7.92860107928601</v>
      </c>
      <c r="N62" s="181"/>
      <c r="O62" s="178">
        <v>149623413</v>
      </c>
      <c r="P62" s="179">
        <v>21.855543124596153</v>
      </c>
      <c r="Q62" s="182">
        <v>111244.17323420075</v>
      </c>
      <c r="S62" s="175"/>
      <c r="T62" s="191"/>
      <c r="U62" s="191"/>
      <c r="V62" s="191"/>
      <c r="W62" s="191"/>
    </row>
    <row r="63" spans="1:23" s="195" customFormat="1" ht="12" customHeight="1">
      <c r="A63" s="168"/>
      <c r="B63" s="176"/>
      <c r="C63" s="183"/>
      <c r="D63" s="184"/>
      <c r="E63" s="185"/>
      <c r="F63" s="183"/>
      <c r="G63" s="184"/>
      <c r="H63" s="186"/>
      <c r="I63" s="183"/>
      <c r="J63" s="184"/>
      <c r="K63" s="184"/>
      <c r="L63" s="183"/>
      <c r="M63" s="184"/>
      <c r="N63" s="186"/>
      <c r="O63" s="183"/>
      <c r="P63" s="184"/>
      <c r="Q63" s="187"/>
      <c r="S63" s="191"/>
      <c r="T63" s="188"/>
      <c r="U63" s="188"/>
      <c r="V63" s="188"/>
      <c r="W63" s="188"/>
    </row>
    <row r="64" spans="1:23" s="190" customFormat="1" ht="15.75">
      <c r="A64" s="168" t="s">
        <v>148</v>
      </c>
      <c r="B64" s="196" t="s">
        <v>178</v>
      </c>
      <c r="C64" s="197">
        <v>779</v>
      </c>
      <c r="D64" s="198">
        <v>100</v>
      </c>
      <c r="E64" s="199"/>
      <c r="F64" s="197">
        <v>605002</v>
      </c>
      <c r="G64" s="198">
        <v>100</v>
      </c>
      <c r="H64" s="200"/>
      <c r="I64" s="197">
        <v>604502</v>
      </c>
      <c r="J64" s="198">
        <v>100</v>
      </c>
      <c r="K64" s="198"/>
      <c r="L64" s="197">
        <v>2614</v>
      </c>
      <c r="M64" s="198">
        <v>99.99999999999999</v>
      </c>
      <c r="N64" s="200"/>
      <c r="O64" s="197">
        <v>7499551666</v>
      </c>
      <c r="P64" s="198">
        <v>100</v>
      </c>
      <c r="Q64" s="201">
        <v>12406.165183903444</v>
      </c>
      <c r="S64" s="175"/>
      <c r="T64" s="191"/>
      <c r="U64" s="191"/>
      <c r="V64" s="191"/>
      <c r="W64" s="191"/>
    </row>
    <row r="65" spans="1:23" s="195" customFormat="1" ht="12" customHeight="1">
      <c r="A65" s="168"/>
      <c r="B65" s="177"/>
      <c r="C65" s="178"/>
      <c r="D65" s="179"/>
      <c r="E65" s="180"/>
      <c r="F65" s="178"/>
      <c r="G65" s="179"/>
      <c r="H65" s="181"/>
      <c r="I65" s="178"/>
      <c r="J65" s="179"/>
      <c r="K65" s="179"/>
      <c r="L65" s="178"/>
      <c r="M65" s="179"/>
      <c r="N65" s="181"/>
      <c r="O65" s="178"/>
      <c r="P65" s="179"/>
      <c r="Q65" s="182"/>
      <c r="S65" s="188"/>
      <c r="T65" s="188"/>
      <c r="U65" s="188"/>
      <c r="V65" s="188"/>
      <c r="W65" s="188"/>
    </row>
    <row r="66" spans="1:23" ht="12" customHeight="1">
      <c r="A66" s="168"/>
      <c r="B66" s="176" t="s">
        <v>120</v>
      </c>
      <c r="C66" s="183">
        <v>139</v>
      </c>
      <c r="D66" s="184">
        <v>17.84338896020539</v>
      </c>
      <c r="E66" s="185"/>
      <c r="F66" s="183">
        <v>252702</v>
      </c>
      <c r="G66" s="184">
        <v>41.76878754119821</v>
      </c>
      <c r="H66" s="186"/>
      <c r="I66" s="183">
        <v>252631</v>
      </c>
      <c r="J66" s="184">
        <v>41.79159043311685</v>
      </c>
      <c r="K66" s="184"/>
      <c r="L66" s="183">
        <v>2001</v>
      </c>
      <c r="M66" s="184">
        <v>76.54934965570007</v>
      </c>
      <c r="N66" s="186"/>
      <c r="O66" s="183">
        <v>3194387597</v>
      </c>
      <c r="P66" s="184">
        <v>42.59438082788454</v>
      </c>
      <c r="Q66" s="187">
        <v>12644.479881724728</v>
      </c>
      <c r="S66" s="175"/>
      <c r="T66" s="191"/>
      <c r="U66" s="191"/>
      <c r="V66" s="191"/>
      <c r="W66" s="191"/>
    </row>
    <row r="67" spans="1:23" ht="14.25" customHeight="1">
      <c r="A67" s="168"/>
      <c r="B67" s="177" t="s">
        <v>121</v>
      </c>
      <c r="C67" s="178">
        <v>518</v>
      </c>
      <c r="D67" s="179">
        <v>66.49550706033376</v>
      </c>
      <c r="E67" s="180"/>
      <c r="F67" s="178">
        <v>286189</v>
      </c>
      <c r="G67" s="179">
        <v>47.303810565915484</v>
      </c>
      <c r="H67" s="181"/>
      <c r="I67" s="178">
        <v>285775</v>
      </c>
      <c r="J67" s="179">
        <v>47.27445070487774</v>
      </c>
      <c r="K67" s="179"/>
      <c r="L67" s="178">
        <v>300</v>
      </c>
      <c r="M67" s="179">
        <v>11.476664116296863</v>
      </c>
      <c r="N67" s="181"/>
      <c r="O67" s="178">
        <v>3381858959</v>
      </c>
      <c r="P67" s="179">
        <v>45.094148418658285</v>
      </c>
      <c r="Q67" s="182">
        <v>11833.991633277928</v>
      </c>
      <c r="S67" s="175"/>
      <c r="T67" s="191"/>
      <c r="U67" s="191"/>
      <c r="V67" s="191"/>
      <c r="W67" s="191"/>
    </row>
    <row r="68" spans="1:23" ht="15">
      <c r="A68" s="168"/>
      <c r="B68" s="177" t="s">
        <v>174</v>
      </c>
      <c r="C68" s="178">
        <v>122</v>
      </c>
      <c r="D68" s="179">
        <v>15.661103979460847</v>
      </c>
      <c r="E68" s="180"/>
      <c r="F68" s="178">
        <v>66111</v>
      </c>
      <c r="G68" s="179">
        <v>10.927401892886305</v>
      </c>
      <c r="H68" s="181"/>
      <c r="I68" s="178">
        <v>66096</v>
      </c>
      <c r="J68" s="179">
        <v>10.933958862005419</v>
      </c>
      <c r="K68" s="179"/>
      <c r="L68" s="178">
        <v>313</v>
      </c>
      <c r="M68" s="179">
        <v>11.97398622800306</v>
      </c>
      <c r="N68" s="181"/>
      <c r="O68" s="178">
        <v>923305110</v>
      </c>
      <c r="P68" s="179">
        <v>12.31147075345717</v>
      </c>
      <c r="Q68" s="182">
        <v>13969.152596223674</v>
      </c>
      <c r="S68" s="175"/>
      <c r="T68" s="191"/>
      <c r="U68" s="191"/>
      <c r="V68" s="191"/>
      <c r="W68" s="191"/>
    </row>
    <row r="69" spans="1:23" s="195" customFormat="1" ht="12" customHeight="1">
      <c r="A69" s="168"/>
      <c r="B69" s="176"/>
      <c r="C69" s="183"/>
      <c r="D69" s="184"/>
      <c r="E69" s="185"/>
      <c r="F69" s="183"/>
      <c r="G69" s="184"/>
      <c r="H69" s="186"/>
      <c r="I69" s="183"/>
      <c r="J69" s="184"/>
      <c r="K69" s="184"/>
      <c r="L69" s="183"/>
      <c r="M69" s="184"/>
      <c r="N69" s="186"/>
      <c r="O69" s="183"/>
      <c r="P69" s="184"/>
      <c r="Q69" s="187"/>
      <c r="S69" s="191"/>
      <c r="T69" s="188"/>
      <c r="U69" s="188"/>
      <c r="V69" s="188"/>
      <c r="W69" s="188"/>
    </row>
    <row r="70" spans="1:23" s="190" customFormat="1" ht="15.75">
      <c r="A70" s="168" t="s">
        <v>149</v>
      </c>
      <c r="B70" s="196" t="s">
        <v>6</v>
      </c>
      <c r="C70" s="197">
        <v>138</v>
      </c>
      <c r="D70" s="198">
        <v>100</v>
      </c>
      <c r="E70" s="199"/>
      <c r="F70" s="197">
        <v>8812</v>
      </c>
      <c r="G70" s="198">
        <v>100.00000000000001</v>
      </c>
      <c r="H70" s="200"/>
      <c r="I70" s="197">
        <v>8728</v>
      </c>
      <c r="J70" s="198">
        <v>100.00000000000001</v>
      </c>
      <c r="K70" s="198"/>
      <c r="L70" s="197">
        <v>330</v>
      </c>
      <c r="M70" s="198">
        <v>100</v>
      </c>
      <c r="N70" s="200"/>
      <c r="O70" s="197">
        <v>222496208</v>
      </c>
      <c r="P70" s="198">
        <v>100</v>
      </c>
      <c r="Q70" s="201">
        <v>25492.232813932173</v>
      </c>
      <c r="S70" s="175"/>
      <c r="T70" s="191"/>
      <c r="U70" s="191"/>
      <c r="V70" s="191"/>
      <c r="W70" s="191"/>
    </row>
    <row r="71" spans="1:23" s="195" customFormat="1" ht="12" customHeight="1">
      <c r="A71" s="168"/>
      <c r="B71" s="177"/>
      <c r="C71" s="178"/>
      <c r="D71" s="179"/>
      <c r="E71" s="180"/>
      <c r="F71" s="178"/>
      <c r="G71" s="179"/>
      <c r="H71" s="181"/>
      <c r="I71" s="178"/>
      <c r="J71" s="179"/>
      <c r="K71" s="179"/>
      <c r="L71" s="178"/>
      <c r="M71" s="179"/>
      <c r="N71" s="181"/>
      <c r="O71" s="178"/>
      <c r="P71" s="179"/>
      <c r="Q71" s="182"/>
      <c r="S71" s="188"/>
      <c r="T71" s="188"/>
      <c r="U71" s="188"/>
      <c r="V71" s="188"/>
      <c r="W71" s="188"/>
    </row>
    <row r="72" spans="1:23" ht="12" customHeight="1">
      <c r="A72" s="168"/>
      <c r="B72" s="176" t="s">
        <v>120</v>
      </c>
      <c r="C72" s="183">
        <v>63</v>
      </c>
      <c r="D72" s="184">
        <v>45.65217391304348</v>
      </c>
      <c r="E72" s="185"/>
      <c r="F72" s="183">
        <v>4838</v>
      </c>
      <c r="G72" s="184">
        <v>54.902405810258735</v>
      </c>
      <c r="H72" s="186"/>
      <c r="I72" s="183">
        <v>4815</v>
      </c>
      <c r="J72" s="184">
        <v>55.16727772685609</v>
      </c>
      <c r="K72" s="184"/>
      <c r="L72" s="183">
        <v>201</v>
      </c>
      <c r="M72" s="184">
        <v>60.909090909090914</v>
      </c>
      <c r="N72" s="186"/>
      <c r="O72" s="183">
        <v>150129323</v>
      </c>
      <c r="P72" s="184">
        <v>67.47500298971387</v>
      </c>
      <c r="Q72" s="187">
        <v>31179.506334371756</v>
      </c>
      <c r="S72" s="175"/>
      <c r="T72" s="191"/>
      <c r="U72" s="191"/>
      <c r="V72" s="191"/>
      <c r="W72" s="191"/>
    </row>
    <row r="73" spans="1:23" ht="14.25" customHeight="1">
      <c r="A73" s="168"/>
      <c r="B73" s="177" t="s">
        <v>121</v>
      </c>
      <c r="C73" s="178">
        <v>72</v>
      </c>
      <c r="D73" s="179">
        <v>52.17391304347826</v>
      </c>
      <c r="E73" s="180"/>
      <c r="F73" s="178">
        <v>3752</v>
      </c>
      <c r="G73" s="179">
        <v>42.57830231502497</v>
      </c>
      <c r="H73" s="181"/>
      <c r="I73" s="178">
        <v>3692</v>
      </c>
      <c r="J73" s="179">
        <v>42.300641613198906</v>
      </c>
      <c r="K73" s="179"/>
      <c r="L73" s="178">
        <v>126</v>
      </c>
      <c r="M73" s="179">
        <v>38.18181818181819</v>
      </c>
      <c r="N73" s="181"/>
      <c r="O73" s="178">
        <v>62835525</v>
      </c>
      <c r="P73" s="179">
        <v>28.241166698894933</v>
      </c>
      <c r="Q73" s="182">
        <v>17019.372968580716</v>
      </c>
      <c r="S73" s="175"/>
      <c r="T73" s="191"/>
      <c r="U73" s="191"/>
      <c r="V73" s="191"/>
      <c r="W73" s="191"/>
    </row>
    <row r="74" spans="1:23" ht="15">
      <c r="A74" s="168"/>
      <c r="B74" s="177" t="s">
        <v>174</v>
      </c>
      <c r="C74" s="178">
        <v>3</v>
      </c>
      <c r="D74" s="179">
        <v>2.1739130434782608</v>
      </c>
      <c r="E74" s="180"/>
      <c r="F74" s="178">
        <v>222</v>
      </c>
      <c r="G74" s="179">
        <v>2.519291874716296</v>
      </c>
      <c r="H74" s="181"/>
      <c r="I74" s="178">
        <v>221</v>
      </c>
      <c r="J74" s="179">
        <v>2.5320806599450045</v>
      </c>
      <c r="K74" s="179"/>
      <c r="L74" s="178">
        <v>3</v>
      </c>
      <c r="M74" s="179">
        <v>0.9090909090909091</v>
      </c>
      <c r="N74" s="181"/>
      <c r="O74" s="178">
        <v>9531360</v>
      </c>
      <c r="P74" s="179">
        <v>4.283830311391195</v>
      </c>
      <c r="Q74" s="182">
        <v>43128.325791855204</v>
      </c>
      <c r="S74" s="175"/>
      <c r="T74" s="191"/>
      <c r="U74" s="191"/>
      <c r="V74" s="191"/>
      <c r="W74" s="191"/>
    </row>
    <row r="75" spans="1:23" s="195" customFormat="1" ht="15">
      <c r="A75" s="168"/>
      <c r="B75" s="193"/>
      <c r="C75" s="183"/>
      <c r="D75" s="184"/>
      <c r="E75" s="185"/>
      <c r="F75" s="183"/>
      <c r="G75" s="184"/>
      <c r="H75" s="186"/>
      <c r="I75" s="183"/>
      <c r="J75" s="184"/>
      <c r="K75" s="184"/>
      <c r="L75" s="183"/>
      <c r="M75" s="184"/>
      <c r="N75" s="186"/>
      <c r="O75" s="183"/>
      <c r="P75" s="184"/>
      <c r="Q75" s="187"/>
      <c r="S75" s="202"/>
      <c r="T75" s="188"/>
      <c r="U75" s="188"/>
      <c r="V75" s="188"/>
      <c r="W75" s="188"/>
    </row>
    <row r="76" spans="1:23" s="190" customFormat="1" ht="15.75">
      <c r="A76" s="168" t="s">
        <v>7</v>
      </c>
      <c r="B76" s="196" t="s">
        <v>179</v>
      </c>
      <c r="C76" s="197">
        <v>699</v>
      </c>
      <c r="D76" s="198">
        <v>100</v>
      </c>
      <c r="E76" s="199"/>
      <c r="F76" s="197">
        <v>100724</v>
      </c>
      <c r="G76" s="198">
        <v>100</v>
      </c>
      <c r="H76" s="200"/>
      <c r="I76" s="197">
        <v>100184</v>
      </c>
      <c r="J76" s="198">
        <v>100</v>
      </c>
      <c r="K76" s="198"/>
      <c r="L76" s="197">
        <v>15480</v>
      </c>
      <c r="M76" s="198">
        <v>100</v>
      </c>
      <c r="N76" s="200"/>
      <c r="O76" s="197">
        <v>1966977996</v>
      </c>
      <c r="P76" s="198">
        <v>100</v>
      </c>
      <c r="Q76" s="201">
        <v>19633.654036572705</v>
      </c>
      <c r="S76" s="175"/>
      <c r="T76" s="191"/>
      <c r="U76" s="191"/>
      <c r="V76" s="191"/>
      <c r="W76" s="191"/>
    </row>
    <row r="77" spans="1:23" s="195" customFormat="1" ht="12" customHeight="1">
      <c r="A77" s="168"/>
      <c r="B77" s="177"/>
      <c r="C77" s="178"/>
      <c r="D77" s="179"/>
      <c r="E77" s="180"/>
      <c r="F77" s="178"/>
      <c r="G77" s="179"/>
      <c r="H77" s="181"/>
      <c r="I77" s="178"/>
      <c r="J77" s="179"/>
      <c r="K77" s="179"/>
      <c r="L77" s="178"/>
      <c r="M77" s="179"/>
      <c r="N77" s="181"/>
      <c r="O77" s="178"/>
      <c r="P77" s="179"/>
      <c r="Q77" s="182"/>
      <c r="S77" s="188"/>
      <c r="T77" s="188"/>
      <c r="U77" s="188"/>
      <c r="V77" s="188"/>
      <c r="W77" s="188"/>
    </row>
    <row r="78" spans="1:23" ht="12" customHeight="1">
      <c r="A78" s="168"/>
      <c r="B78" s="176" t="s">
        <v>120</v>
      </c>
      <c r="C78" s="183">
        <v>286</v>
      </c>
      <c r="D78" s="184">
        <v>40.915593705293276</v>
      </c>
      <c r="E78" s="185"/>
      <c r="F78" s="183">
        <v>53654</v>
      </c>
      <c r="G78" s="184">
        <v>53.268337238394025</v>
      </c>
      <c r="H78" s="186"/>
      <c r="I78" s="183">
        <v>53444</v>
      </c>
      <c r="J78" s="184">
        <v>53.34584364768825</v>
      </c>
      <c r="K78" s="184"/>
      <c r="L78" s="183">
        <v>12809</v>
      </c>
      <c r="M78" s="184">
        <v>82.74547803617571</v>
      </c>
      <c r="N78" s="186"/>
      <c r="O78" s="183">
        <v>1067174674</v>
      </c>
      <c r="P78" s="184">
        <v>54.25453035927098</v>
      </c>
      <c r="Q78" s="187">
        <v>19968.091347953</v>
      </c>
      <c r="S78" s="175"/>
      <c r="T78" s="191"/>
      <c r="U78" s="191"/>
      <c r="V78" s="191"/>
      <c r="W78" s="191"/>
    </row>
    <row r="79" spans="1:23" ht="14.25" customHeight="1">
      <c r="A79" s="168"/>
      <c r="B79" s="177" t="s">
        <v>121</v>
      </c>
      <c r="C79" s="178">
        <v>318</v>
      </c>
      <c r="D79" s="179">
        <v>45.493562231759654</v>
      </c>
      <c r="E79" s="180"/>
      <c r="F79" s="178">
        <v>21694</v>
      </c>
      <c r="G79" s="179">
        <v>21.53806441364521</v>
      </c>
      <c r="H79" s="181"/>
      <c r="I79" s="178">
        <v>21404</v>
      </c>
      <c r="J79" s="179">
        <v>21.364688972290985</v>
      </c>
      <c r="K79" s="179"/>
      <c r="L79" s="178">
        <v>2342</v>
      </c>
      <c r="M79" s="179">
        <v>15.12919896640827</v>
      </c>
      <c r="N79" s="181"/>
      <c r="O79" s="178">
        <v>503906329</v>
      </c>
      <c r="P79" s="179">
        <v>25.618300256776234</v>
      </c>
      <c r="Q79" s="182">
        <v>23542.624229116052</v>
      </c>
      <c r="S79" s="175"/>
      <c r="T79" s="191"/>
      <c r="U79" s="191"/>
      <c r="V79" s="191"/>
      <c r="W79" s="191"/>
    </row>
    <row r="80" spans="1:23" ht="15">
      <c r="A80" s="168"/>
      <c r="B80" s="177" t="s">
        <v>174</v>
      </c>
      <c r="C80" s="178">
        <v>95</v>
      </c>
      <c r="D80" s="179">
        <v>13.590844062947067</v>
      </c>
      <c r="E80" s="180"/>
      <c r="F80" s="178">
        <v>25376</v>
      </c>
      <c r="G80" s="179">
        <v>25.193598347960766</v>
      </c>
      <c r="H80" s="181"/>
      <c r="I80" s="178">
        <v>25336</v>
      </c>
      <c r="J80" s="179">
        <v>25.289467380020763</v>
      </c>
      <c r="K80" s="179"/>
      <c r="L80" s="178">
        <v>329</v>
      </c>
      <c r="M80" s="179">
        <v>2.1253229974160206</v>
      </c>
      <c r="N80" s="181"/>
      <c r="O80" s="178">
        <v>395896993</v>
      </c>
      <c r="P80" s="179">
        <v>20.127169383952783</v>
      </c>
      <c r="Q80" s="182">
        <v>15625.868053362803</v>
      </c>
      <c r="S80" s="175"/>
      <c r="T80" s="191"/>
      <c r="U80" s="191"/>
      <c r="V80" s="191"/>
      <c r="W80" s="191"/>
    </row>
    <row r="81" spans="1:23" s="195" customFormat="1" ht="12" customHeight="1">
      <c r="A81" s="168"/>
      <c r="B81" s="176"/>
      <c r="C81" s="183"/>
      <c r="D81" s="184"/>
      <c r="E81" s="185"/>
      <c r="F81" s="183"/>
      <c r="G81" s="184"/>
      <c r="H81" s="186"/>
      <c r="I81" s="183"/>
      <c r="J81" s="184"/>
      <c r="K81" s="184"/>
      <c r="L81" s="183"/>
      <c r="M81" s="184"/>
      <c r="N81" s="186"/>
      <c r="O81" s="183"/>
      <c r="P81" s="184"/>
      <c r="Q81" s="187"/>
      <c r="S81" s="191"/>
      <c r="T81" s="188"/>
      <c r="U81" s="188"/>
      <c r="V81" s="188"/>
      <c r="W81" s="188"/>
    </row>
    <row r="82" spans="1:23" s="195" customFormat="1" ht="15">
      <c r="A82" s="168" t="s">
        <v>118</v>
      </c>
      <c r="B82" s="189" t="s">
        <v>3</v>
      </c>
      <c r="C82" s="170">
        <v>147</v>
      </c>
      <c r="D82" s="171">
        <v>99.99999999999999</v>
      </c>
      <c r="E82" s="172"/>
      <c r="F82" s="170" t="s">
        <v>211</v>
      </c>
      <c r="G82" s="170" t="s">
        <v>211</v>
      </c>
      <c r="H82" s="173"/>
      <c r="I82" s="170" t="s">
        <v>211</v>
      </c>
      <c r="J82" s="170" t="s">
        <v>211</v>
      </c>
      <c r="K82" s="171"/>
      <c r="L82" s="170" t="s">
        <v>211</v>
      </c>
      <c r="M82" s="170" t="s">
        <v>211</v>
      </c>
      <c r="N82" s="173"/>
      <c r="O82" s="170">
        <v>1528763575</v>
      </c>
      <c r="P82" s="171">
        <v>100</v>
      </c>
      <c r="Q82" s="170" t="s">
        <v>211</v>
      </c>
      <c r="S82" s="201"/>
      <c r="T82" s="203"/>
      <c r="U82" s="203"/>
      <c r="V82" s="203"/>
      <c r="W82" s="203"/>
    </row>
    <row r="83" spans="1:23" s="195" customFormat="1" ht="12" customHeight="1">
      <c r="A83" s="168"/>
      <c r="B83" s="176"/>
      <c r="C83" s="183"/>
      <c r="D83" s="184"/>
      <c r="E83" s="185"/>
      <c r="F83" s="183"/>
      <c r="G83" s="183"/>
      <c r="H83" s="186"/>
      <c r="I83" s="183"/>
      <c r="J83" s="183"/>
      <c r="K83" s="184"/>
      <c r="L83" s="183"/>
      <c r="M83" s="183"/>
      <c r="N83" s="186"/>
      <c r="O83" s="183"/>
      <c r="P83" s="184"/>
      <c r="Q83" s="183"/>
      <c r="S83" s="187"/>
      <c r="T83" s="203"/>
      <c r="U83" s="203"/>
      <c r="V83" s="203"/>
      <c r="W83" s="203"/>
    </row>
    <row r="84" spans="1:23" s="195" customFormat="1" ht="12" customHeight="1">
      <c r="A84" s="168"/>
      <c r="B84" s="177" t="s">
        <v>122</v>
      </c>
      <c r="C84" s="178">
        <v>142</v>
      </c>
      <c r="D84" s="179">
        <v>96.5986394557823</v>
      </c>
      <c r="E84" s="180"/>
      <c r="F84" s="178" t="s">
        <v>211</v>
      </c>
      <c r="G84" s="178" t="s">
        <v>211</v>
      </c>
      <c r="H84" s="181"/>
      <c r="I84" s="178" t="s">
        <v>211</v>
      </c>
      <c r="J84" s="178" t="s">
        <v>211</v>
      </c>
      <c r="K84" s="179"/>
      <c r="L84" s="178" t="s">
        <v>211</v>
      </c>
      <c r="M84" s="178" t="s">
        <v>211</v>
      </c>
      <c r="N84" s="181"/>
      <c r="O84" s="178">
        <v>1511272289</v>
      </c>
      <c r="P84" s="179">
        <v>98.85585408456635</v>
      </c>
      <c r="Q84" s="178" t="s">
        <v>211</v>
      </c>
      <c r="S84" s="187"/>
      <c r="T84" s="203"/>
      <c r="U84" s="203"/>
      <c r="V84" s="203"/>
      <c r="W84" s="203"/>
    </row>
    <row r="85" spans="1:23" s="195" customFormat="1" ht="15">
      <c r="A85" s="168"/>
      <c r="B85" s="193" t="s">
        <v>180</v>
      </c>
      <c r="C85" s="183">
        <v>5</v>
      </c>
      <c r="D85" s="184">
        <v>3.4013605442176873</v>
      </c>
      <c r="E85" s="185"/>
      <c r="F85" s="183" t="s">
        <v>211</v>
      </c>
      <c r="G85" s="183" t="s">
        <v>211</v>
      </c>
      <c r="H85" s="186"/>
      <c r="I85" s="183" t="s">
        <v>211</v>
      </c>
      <c r="J85" s="183" t="s">
        <v>211</v>
      </c>
      <c r="K85" s="184"/>
      <c r="L85" s="183" t="s">
        <v>211</v>
      </c>
      <c r="M85" s="183" t="s">
        <v>211</v>
      </c>
      <c r="N85" s="186"/>
      <c r="O85" s="183">
        <v>17491286</v>
      </c>
      <c r="P85" s="184">
        <v>1.1441459154336535</v>
      </c>
      <c r="Q85" s="183" t="s">
        <v>211</v>
      </c>
      <c r="S85" s="187"/>
      <c r="T85" s="203"/>
      <c r="U85" s="203"/>
      <c r="V85" s="203"/>
      <c r="W85" s="203"/>
    </row>
    <row r="86" spans="1:23" s="195" customFormat="1" ht="12" customHeight="1">
      <c r="A86" s="168"/>
      <c r="B86" s="177"/>
      <c r="C86" s="178"/>
      <c r="D86" s="179"/>
      <c r="E86" s="180"/>
      <c r="F86" s="178"/>
      <c r="G86" s="179"/>
      <c r="H86" s="181"/>
      <c r="I86" s="178"/>
      <c r="J86" s="179"/>
      <c r="K86" s="179"/>
      <c r="L86" s="178"/>
      <c r="M86" s="179"/>
      <c r="N86" s="181"/>
      <c r="O86" s="178"/>
      <c r="P86" s="179"/>
      <c r="Q86" s="182"/>
      <c r="S86" s="188"/>
      <c r="T86" s="188"/>
      <c r="U86" s="188"/>
      <c r="V86" s="188"/>
      <c r="W86" s="188"/>
    </row>
    <row r="87" spans="1:23" s="204" customFormat="1" ht="24.75">
      <c r="A87" s="168" t="s">
        <v>119</v>
      </c>
      <c r="B87" s="196" t="s">
        <v>124</v>
      </c>
      <c r="C87" s="197">
        <v>639</v>
      </c>
      <c r="D87" s="198">
        <v>100</v>
      </c>
      <c r="E87" s="199"/>
      <c r="F87" s="197">
        <v>72601</v>
      </c>
      <c r="G87" s="198">
        <v>100</v>
      </c>
      <c r="H87" s="200"/>
      <c r="I87" s="197">
        <v>72222</v>
      </c>
      <c r="J87" s="198">
        <v>100</v>
      </c>
      <c r="K87" s="198"/>
      <c r="L87" s="197">
        <v>18996</v>
      </c>
      <c r="M87" s="198">
        <v>100</v>
      </c>
      <c r="N87" s="200"/>
      <c r="O87" s="197">
        <v>1612219207</v>
      </c>
      <c r="P87" s="198">
        <v>100</v>
      </c>
      <c r="Q87" s="201">
        <v>22323.10386031957</v>
      </c>
      <c r="S87" s="175"/>
      <c r="T87" s="188"/>
      <c r="U87" s="188"/>
      <c r="V87" s="188"/>
      <c r="W87" s="188"/>
    </row>
    <row r="88" spans="1:23" s="195" customFormat="1" ht="12" customHeight="1">
      <c r="A88" s="168"/>
      <c r="B88" s="177"/>
      <c r="C88" s="178"/>
      <c r="D88" s="179"/>
      <c r="E88" s="180"/>
      <c r="F88" s="178"/>
      <c r="G88" s="179"/>
      <c r="H88" s="181"/>
      <c r="I88" s="178"/>
      <c r="J88" s="179"/>
      <c r="K88" s="179"/>
      <c r="L88" s="178"/>
      <c r="M88" s="179"/>
      <c r="N88" s="181"/>
      <c r="O88" s="178"/>
      <c r="P88" s="179"/>
      <c r="Q88" s="182"/>
      <c r="S88" s="188"/>
      <c r="T88" s="188"/>
      <c r="U88" s="188"/>
      <c r="V88" s="188"/>
      <c r="W88" s="188"/>
    </row>
    <row r="89" spans="1:23" s="195" customFormat="1" ht="12" customHeight="1">
      <c r="A89" s="168"/>
      <c r="B89" s="176" t="s">
        <v>120</v>
      </c>
      <c r="C89" s="183">
        <v>277</v>
      </c>
      <c r="D89" s="184">
        <v>43.3489827856025</v>
      </c>
      <c r="E89" s="185"/>
      <c r="F89" s="183">
        <v>36042</v>
      </c>
      <c r="G89" s="184">
        <v>49.6439442982879</v>
      </c>
      <c r="H89" s="186"/>
      <c r="I89" s="183">
        <v>35879</v>
      </c>
      <c r="J89" s="184">
        <v>49.67876824236382</v>
      </c>
      <c r="K89" s="184"/>
      <c r="L89" s="183">
        <v>11468</v>
      </c>
      <c r="M89" s="184">
        <v>60.37060433775532</v>
      </c>
      <c r="N89" s="186"/>
      <c r="O89" s="183">
        <v>773305931</v>
      </c>
      <c r="P89" s="184">
        <v>47.96530940968997</v>
      </c>
      <c r="Q89" s="187">
        <v>21553.162880793778</v>
      </c>
      <c r="S89" s="175"/>
      <c r="T89" s="188"/>
      <c r="U89" s="188"/>
      <c r="V89" s="188"/>
      <c r="W89" s="188"/>
    </row>
    <row r="90" spans="1:23" s="195" customFormat="1" ht="12" customHeight="1">
      <c r="A90" s="168"/>
      <c r="B90" s="177" t="s">
        <v>121</v>
      </c>
      <c r="C90" s="178">
        <v>253</v>
      </c>
      <c r="D90" s="179">
        <v>39.593114241001565</v>
      </c>
      <c r="E90" s="180"/>
      <c r="F90" s="178">
        <v>13550</v>
      </c>
      <c r="G90" s="179">
        <v>18.663654770595446</v>
      </c>
      <c r="H90" s="181"/>
      <c r="I90" s="178">
        <v>13366</v>
      </c>
      <c r="J90" s="179">
        <v>18.50682617484977</v>
      </c>
      <c r="K90" s="179"/>
      <c r="L90" s="178">
        <v>3411</v>
      </c>
      <c r="M90" s="179">
        <v>17.95641187618446</v>
      </c>
      <c r="N90" s="181"/>
      <c r="O90" s="178">
        <v>218171611</v>
      </c>
      <c r="P90" s="179">
        <v>13.532378851010673</v>
      </c>
      <c r="Q90" s="182">
        <v>16322.879769564566</v>
      </c>
      <c r="S90" s="175"/>
      <c r="T90" s="188"/>
      <c r="U90" s="188"/>
      <c r="V90" s="188"/>
      <c r="W90" s="188"/>
    </row>
    <row r="91" spans="1:23" s="195" customFormat="1" ht="12" customHeight="1">
      <c r="A91" s="168"/>
      <c r="B91" s="176" t="s">
        <v>122</v>
      </c>
      <c r="C91" s="183">
        <v>61</v>
      </c>
      <c r="D91" s="184">
        <v>9.546165884194053</v>
      </c>
      <c r="E91" s="185"/>
      <c r="F91" s="183">
        <v>19553</v>
      </c>
      <c r="G91" s="184">
        <v>26.932135920992824</v>
      </c>
      <c r="H91" s="186"/>
      <c r="I91" s="183">
        <v>19543</v>
      </c>
      <c r="J91" s="184">
        <v>27.05962172191299</v>
      </c>
      <c r="K91" s="184"/>
      <c r="L91" s="183">
        <v>3826</v>
      </c>
      <c r="M91" s="184">
        <v>20.14108233312276</v>
      </c>
      <c r="N91" s="186"/>
      <c r="O91" s="183">
        <v>529279315</v>
      </c>
      <c r="P91" s="184">
        <v>32.82924013694621</v>
      </c>
      <c r="Q91" s="187">
        <v>27082.807910760886</v>
      </c>
      <c r="S91" s="175"/>
      <c r="T91" s="188"/>
      <c r="U91" s="188"/>
      <c r="V91" s="188"/>
      <c r="W91" s="188"/>
    </row>
    <row r="92" spans="1:23" s="195" customFormat="1" ht="15">
      <c r="A92" s="168"/>
      <c r="B92" s="177" t="s">
        <v>181</v>
      </c>
      <c r="C92" s="178">
        <v>48</v>
      </c>
      <c r="D92" s="179">
        <v>7.511737089201878</v>
      </c>
      <c r="E92" s="180"/>
      <c r="F92" s="178">
        <v>3456</v>
      </c>
      <c r="G92" s="179">
        <v>4.7602650101238275</v>
      </c>
      <c r="H92" s="181"/>
      <c r="I92" s="178">
        <v>3434</v>
      </c>
      <c r="J92" s="179">
        <v>4.7547838608734185</v>
      </c>
      <c r="K92" s="179"/>
      <c r="L92" s="178">
        <v>291</v>
      </c>
      <c r="M92" s="179">
        <v>1.5319014529374606</v>
      </c>
      <c r="N92" s="181"/>
      <c r="O92" s="178">
        <v>91462350</v>
      </c>
      <c r="P92" s="179">
        <v>5.673071602353141</v>
      </c>
      <c r="Q92" s="182">
        <v>26634.34769947583</v>
      </c>
      <c r="S92" s="175"/>
      <c r="T92" s="188"/>
      <c r="U92" s="188"/>
      <c r="V92" s="188"/>
      <c r="W92" s="188"/>
    </row>
    <row r="93" spans="1:23" s="195" customFormat="1" ht="12" customHeight="1">
      <c r="A93" s="168"/>
      <c r="B93" s="176"/>
      <c r="C93" s="183"/>
      <c r="D93" s="184"/>
      <c r="E93" s="185"/>
      <c r="F93" s="187"/>
      <c r="G93" s="184"/>
      <c r="H93" s="186"/>
      <c r="I93" s="187"/>
      <c r="J93" s="184"/>
      <c r="K93" s="184"/>
      <c r="L93" s="187"/>
      <c r="M93" s="184"/>
      <c r="N93" s="186"/>
      <c r="O93" s="187"/>
      <c r="P93" s="184"/>
      <c r="Q93" s="187"/>
      <c r="S93" s="188"/>
      <c r="T93" s="188"/>
      <c r="U93" s="188"/>
      <c r="V93" s="188"/>
      <c r="W93" s="188"/>
    </row>
    <row r="94" spans="1:23" s="204" customFormat="1" ht="26.25">
      <c r="A94" s="168" t="s">
        <v>150</v>
      </c>
      <c r="B94" s="196" t="s">
        <v>182</v>
      </c>
      <c r="C94" s="170">
        <v>50</v>
      </c>
      <c r="D94" s="171">
        <v>100</v>
      </c>
      <c r="E94" s="172"/>
      <c r="F94" s="170">
        <v>3720</v>
      </c>
      <c r="G94" s="171">
        <v>100</v>
      </c>
      <c r="H94" s="173"/>
      <c r="I94" s="170">
        <v>3705</v>
      </c>
      <c r="J94" s="171">
        <v>100</v>
      </c>
      <c r="K94" s="171"/>
      <c r="L94" s="170">
        <v>981</v>
      </c>
      <c r="M94" s="171">
        <v>100</v>
      </c>
      <c r="N94" s="173"/>
      <c r="O94" s="170">
        <v>133788157</v>
      </c>
      <c r="P94" s="171">
        <v>100</v>
      </c>
      <c r="Q94" s="174">
        <v>36110.16383265857</v>
      </c>
      <c r="S94" s="175"/>
      <c r="T94" s="188"/>
      <c r="U94" s="188"/>
      <c r="V94" s="188"/>
      <c r="W94" s="188"/>
    </row>
    <row r="95" spans="1:23" s="195" customFormat="1" ht="12" customHeight="1">
      <c r="A95" s="168"/>
      <c r="B95" s="176"/>
      <c r="C95" s="183"/>
      <c r="D95" s="184"/>
      <c r="E95" s="185"/>
      <c r="F95" s="187"/>
      <c r="G95" s="184"/>
      <c r="H95" s="186"/>
      <c r="I95" s="187"/>
      <c r="J95" s="184"/>
      <c r="K95" s="184"/>
      <c r="L95" s="187"/>
      <c r="M95" s="184"/>
      <c r="N95" s="186"/>
      <c r="O95" s="187"/>
      <c r="P95" s="184"/>
      <c r="Q95" s="187"/>
      <c r="S95" s="188"/>
      <c r="T95" s="188"/>
      <c r="U95" s="188"/>
      <c r="V95" s="188"/>
      <c r="W95" s="188"/>
    </row>
    <row r="96" spans="1:23" s="195" customFormat="1" ht="12" customHeight="1">
      <c r="A96" s="168"/>
      <c r="B96" s="177" t="s">
        <v>120</v>
      </c>
      <c r="C96" s="178">
        <v>22</v>
      </c>
      <c r="D96" s="179">
        <v>44</v>
      </c>
      <c r="E96" s="180"/>
      <c r="F96" s="178">
        <v>2851</v>
      </c>
      <c r="G96" s="179">
        <v>76.63978494623656</v>
      </c>
      <c r="H96" s="181"/>
      <c r="I96" s="178">
        <v>2847</v>
      </c>
      <c r="J96" s="179">
        <v>76.84210526315789</v>
      </c>
      <c r="K96" s="179"/>
      <c r="L96" s="178">
        <v>516</v>
      </c>
      <c r="M96" s="179">
        <v>52.59938837920489</v>
      </c>
      <c r="N96" s="181"/>
      <c r="O96" s="178">
        <v>107539876</v>
      </c>
      <c r="P96" s="179">
        <v>80.38071411657161</v>
      </c>
      <c r="Q96" s="182">
        <v>37773.050930804355</v>
      </c>
      <c r="S96" s="175"/>
      <c r="T96" s="188"/>
      <c r="U96" s="188"/>
      <c r="V96" s="188"/>
      <c r="W96" s="188"/>
    </row>
    <row r="97" spans="1:23" s="195" customFormat="1" ht="12" customHeight="1">
      <c r="A97" s="168"/>
      <c r="B97" s="176" t="s">
        <v>121</v>
      </c>
      <c r="C97" s="183">
        <v>21</v>
      </c>
      <c r="D97" s="184">
        <v>42</v>
      </c>
      <c r="E97" s="185"/>
      <c r="F97" s="183">
        <v>653</v>
      </c>
      <c r="G97" s="184">
        <v>17.553763440860216</v>
      </c>
      <c r="H97" s="186"/>
      <c r="I97" s="183">
        <v>642</v>
      </c>
      <c r="J97" s="184">
        <v>17.327935222672064</v>
      </c>
      <c r="K97" s="184"/>
      <c r="L97" s="183">
        <v>183</v>
      </c>
      <c r="M97" s="184">
        <v>18.654434250764528</v>
      </c>
      <c r="N97" s="186"/>
      <c r="O97" s="183">
        <v>15598877</v>
      </c>
      <c r="P97" s="184">
        <v>11.659385516462418</v>
      </c>
      <c r="Q97" s="187">
        <v>24297.316199376946</v>
      </c>
      <c r="S97" s="175"/>
      <c r="T97" s="188"/>
      <c r="U97" s="188"/>
      <c r="V97" s="188"/>
      <c r="W97" s="188"/>
    </row>
    <row r="98" spans="1:23" s="195" customFormat="1" ht="15">
      <c r="A98" s="168"/>
      <c r="B98" s="193" t="s">
        <v>174</v>
      </c>
      <c r="C98" s="183">
        <v>7</v>
      </c>
      <c r="D98" s="184">
        <v>14.000000000000002</v>
      </c>
      <c r="E98" s="185"/>
      <c r="F98" s="183">
        <v>216</v>
      </c>
      <c r="G98" s="184">
        <v>5.806451612903226</v>
      </c>
      <c r="H98" s="186"/>
      <c r="I98" s="183">
        <v>216</v>
      </c>
      <c r="J98" s="184">
        <v>5.82995951417004</v>
      </c>
      <c r="K98" s="184"/>
      <c r="L98" s="183">
        <v>282</v>
      </c>
      <c r="M98" s="184">
        <v>28.74617737003058</v>
      </c>
      <c r="N98" s="186"/>
      <c r="O98" s="183">
        <v>10649404</v>
      </c>
      <c r="P98" s="184">
        <v>7.959900366965964</v>
      </c>
      <c r="Q98" s="187">
        <v>49302.7962962963</v>
      </c>
      <c r="S98" s="175"/>
      <c r="T98" s="188"/>
      <c r="U98" s="188"/>
      <c r="V98" s="188"/>
      <c r="W98" s="188"/>
    </row>
    <row r="99" spans="1:23" s="206" customFormat="1" ht="9.75" customHeight="1">
      <c r="A99" s="205"/>
      <c r="B99" s="178"/>
      <c r="C99" s="178"/>
      <c r="D99" s="179"/>
      <c r="E99" s="180"/>
      <c r="F99" s="178"/>
      <c r="G99" s="179"/>
      <c r="H99" s="181"/>
      <c r="I99" s="178"/>
      <c r="J99" s="179"/>
      <c r="K99" s="179"/>
      <c r="L99" s="179"/>
      <c r="M99" s="179"/>
      <c r="N99" s="181"/>
      <c r="O99" s="178"/>
      <c r="P99" s="179"/>
      <c r="Q99" s="182"/>
      <c r="S99" s="176"/>
      <c r="T99" s="176"/>
      <c r="U99" s="176"/>
      <c r="V99" s="176"/>
      <c r="W99" s="176"/>
    </row>
    <row r="100" spans="1:23" s="204" customFormat="1" ht="15.75">
      <c r="A100" s="168" t="s">
        <v>151</v>
      </c>
      <c r="B100" s="189" t="s">
        <v>183</v>
      </c>
      <c r="C100" s="170">
        <v>144</v>
      </c>
      <c r="D100" s="171">
        <v>100.00000000000001</v>
      </c>
      <c r="E100" s="172"/>
      <c r="F100" s="170">
        <v>12720</v>
      </c>
      <c r="G100" s="171">
        <v>100</v>
      </c>
      <c r="H100" s="173"/>
      <c r="I100" s="170">
        <v>12673</v>
      </c>
      <c r="J100" s="171">
        <v>100</v>
      </c>
      <c r="K100" s="171"/>
      <c r="L100" s="170">
        <v>1511</v>
      </c>
      <c r="M100" s="171">
        <v>100</v>
      </c>
      <c r="N100" s="173"/>
      <c r="O100" s="170">
        <v>195266480</v>
      </c>
      <c r="P100" s="171">
        <v>100</v>
      </c>
      <c r="Q100" s="174">
        <v>15408.070701491359</v>
      </c>
      <c r="S100" s="175"/>
      <c r="T100" s="188"/>
      <c r="U100" s="188"/>
      <c r="V100" s="188"/>
      <c r="W100" s="188"/>
    </row>
    <row r="101" spans="1:23" s="195" customFormat="1" ht="12" customHeight="1">
      <c r="A101" s="168"/>
      <c r="B101" s="176"/>
      <c r="C101" s="183"/>
      <c r="D101" s="184"/>
      <c r="E101" s="185"/>
      <c r="F101" s="187"/>
      <c r="G101" s="184"/>
      <c r="H101" s="186"/>
      <c r="I101" s="187"/>
      <c r="J101" s="184"/>
      <c r="K101" s="184"/>
      <c r="L101" s="187"/>
      <c r="M101" s="184"/>
      <c r="N101" s="186"/>
      <c r="O101" s="187"/>
      <c r="P101" s="184"/>
      <c r="Q101" s="187"/>
      <c r="S101" s="188"/>
      <c r="T101" s="188"/>
      <c r="U101" s="188"/>
      <c r="V101" s="188"/>
      <c r="W101" s="188"/>
    </row>
    <row r="102" spans="1:23" s="195" customFormat="1" ht="12" customHeight="1">
      <c r="A102" s="168"/>
      <c r="B102" s="177" t="s">
        <v>120</v>
      </c>
      <c r="C102" s="178">
        <v>55</v>
      </c>
      <c r="D102" s="179">
        <v>38.19444444444444</v>
      </c>
      <c r="E102" s="180"/>
      <c r="F102" s="178">
        <v>6879</v>
      </c>
      <c r="G102" s="179">
        <v>54.080188679245275</v>
      </c>
      <c r="H102" s="181"/>
      <c r="I102" s="178">
        <v>6862</v>
      </c>
      <c r="J102" s="179">
        <v>54.14661090507378</v>
      </c>
      <c r="K102" s="179"/>
      <c r="L102" s="178">
        <v>919</v>
      </c>
      <c r="M102" s="179">
        <v>60.82064857710125</v>
      </c>
      <c r="N102" s="181"/>
      <c r="O102" s="178">
        <v>113635436</v>
      </c>
      <c r="P102" s="179">
        <v>58.1950552905957</v>
      </c>
      <c r="Q102" s="182">
        <v>16560.104342757215</v>
      </c>
      <c r="S102" s="175"/>
      <c r="T102" s="188"/>
      <c r="U102" s="188"/>
      <c r="V102" s="188"/>
      <c r="W102" s="188"/>
    </row>
    <row r="103" spans="1:23" s="195" customFormat="1" ht="12" customHeight="1">
      <c r="A103" s="168"/>
      <c r="B103" s="176" t="s">
        <v>121</v>
      </c>
      <c r="C103" s="183">
        <v>47</v>
      </c>
      <c r="D103" s="184">
        <v>32.63888888888889</v>
      </c>
      <c r="E103" s="185"/>
      <c r="F103" s="183">
        <v>2753</v>
      </c>
      <c r="G103" s="184">
        <v>21.64308176100629</v>
      </c>
      <c r="H103" s="186"/>
      <c r="I103" s="183">
        <v>2734</v>
      </c>
      <c r="J103" s="184">
        <v>21.573423814408585</v>
      </c>
      <c r="K103" s="184"/>
      <c r="L103" s="183">
        <v>218</v>
      </c>
      <c r="M103" s="184">
        <v>14.42753143613501</v>
      </c>
      <c r="N103" s="186"/>
      <c r="O103" s="183">
        <v>37747566</v>
      </c>
      <c r="P103" s="184">
        <v>19.33130868134664</v>
      </c>
      <c r="Q103" s="187">
        <v>13806.717629846378</v>
      </c>
      <c r="S103" s="175"/>
      <c r="T103" s="188"/>
      <c r="U103" s="188"/>
      <c r="V103" s="188"/>
      <c r="W103" s="188"/>
    </row>
    <row r="104" spans="1:23" s="195" customFormat="1" ht="15">
      <c r="A104" s="168"/>
      <c r="B104" s="193" t="s">
        <v>174</v>
      </c>
      <c r="C104" s="183">
        <v>42</v>
      </c>
      <c r="D104" s="184">
        <v>29.166666666666668</v>
      </c>
      <c r="E104" s="185"/>
      <c r="F104" s="183">
        <v>3088</v>
      </c>
      <c r="G104" s="184">
        <v>24.27672955974843</v>
      </c>
      <c r="H104" s="186"/>
      <c r="I104" s="183">
        <v>3077</v>
      </c>
      <c r="J104" s="184">
        <v>24.279965280517636</v>
      </c>
      <c r="K104" s="184"/>
      <c r="L104" s="183">
        <v>374</v>
      </c>
      <c r="M104" s="184">
        <v>24.75181998676373</v>
      </c>
      <c r="N104" s="186"/>
      <c r="O104" s="183">
        <v>43883478</v>
      </c>
      <c r="P104" s="184">
        <v>22.47363602805766</v>
      </c>
      <c r="Q104" s="187">
        <v>14261.773805654859</v>
      </c>
      <c r="S104" s="175"/>
      <c r="T104" s="188"/>
      <c r="U104" s="188"/>
      <c r="V104" s="188"/>
      <c r="W104" s="188"/>
    </row>
    <row r="105" spans="1:23" s="195" customFormat="1" ht="9.75" customHeight="1">
      <c r="A105" s="207"/>
      <c r="B105" s="208"/>
      <c r="C105" s="208"/>
      <c r="D105" s="209"/>
      <c r="E105" s="210"/>
      <c r="F105" s="208"/>
      <c r="G105" s="209"/>
      <c r="H105" s="211"/>
      <c r="I105" s="208"/>
      <c r="J105" s="209"/>
      <c r="K105" s="209"/>
      <c r="L105" s="209"/>
      <c r="M105" s="211"/>
      <c r="N105" s="211"/>
      <c r="O105" s="208"/>
      <c r="P105" s="209"/>
      <c r="Q105" s="212"/>
      <c r="S105" s="188"/>
      <c r="T105" s="188"/>
      <c r="U105" s="188"/>
      <c r="V105" s="188"/>
      <c r="W105" s="188"/>
    </row>
    <row r="106" spans="2:19" s="195" customFormat="1" ht="12.75" customHeight="1">
      <c r="B106" s="176" t="s">
        <v>95</v>
      </c>
      <c r="C106" s="183"/>
      <c r="D106" s="184"/>
      <c r="E106" s="185"/>
      <c r="F106" s="187"/>
      <c r="G106" s="213"/>
      <c r="H106" s="186"/>
      <c r="I106" s="187"/>
      <c r="J106" s="213"/>
      <c r="K106" s="213"/>
      <c r="L106" s="213"/>
      <c r="M106" s="186"/>
      <c r="N106" s="186"/>
      <c r="O106" s="187"/>
      <c r="P106" s="213"/>
      <c r="Q106" s="187"/>
      <c r="S106" s="188"/>
    </row>
    <row r="107" spans="2:17" ht="15">
      <c r="B107" s="312" t="s">
        <v>212</v>
      </c>
      <c r="C107" s="312"/>
      <c r="D107" s="312"/>
      <c r="E107" s="312"/>
      <c r="F107" s="312"/>
      <c r="G107" s="312"/>
      <c r="H107" s="312"/>
      <c r="I107" s="312"/>
      <c r="J107" s="312"/>
      <c r="K107" s="312"/>
      <c r="L107" s="312"/>
      <c r="M107" s="312"/>
      <c r="N107" s="312"/>
      <c r="O107" s="312"/>
      <c r="P107" s="312"/>
      <c r="Q107" s="312"/>
    </row>
    <row r="108" spans="2:17" ht="15">
      <c r="B108" s="310" t="s">
        <v>216</v>
      </c>
      <c r="C108" s="310"/>
      <c r="D108" s="310"/>
      <c r="E108" s="310"/>
      <c r="F108" s="310"/>
      <c r="G108" s="310"/>
      <c r="H108" s="310"/>
      <c r="I108" s="310"/>
      <c r="J108" s="310"/>
      <c r="K108" s="310"/>
      <c r="L108" s="310"/>
      <c r="M108" s="310"/>
      <c r="N108" s="310"/>
      <c r="O108" s="310"/>
      <c r="P108" s="310"/>
      <c r="Q108" s="310"/>
    </row>
    <row r="109" spans="2:17" ht="25.5" customHeight="1">
      <c r="B109" s="310"/>
      <c r="C109" s="310"/>
      <c r="D109" s="310"/>
      <c r="E109" s="310"/>
      <c r="F109" s="310"/>
      <c r="G109" s="310"/>
      <c r="H109" s="310"/>
      <c r="I109" s="310"/>
      <c r="J109" s="310"/>
      <c r="K109" s="310"/>
      <c r="L109" s="310"/>
      <c r="M109" s="310"/>
      <c r="N109" s="310"/>
      <c r="O109" s="310"/>
      <c r="P109" s="310"/>
      <c r="Q109" s="310"/>
    </row>
    <row r="110" spans="2:17" ht="15">
      <c r="B110" s="313"/>
      <c r="C110" s="313"/>
      <c r="D110" s="313"/>
      <c r="E110" s="313"/>
      <c r="F110" s="313"/>
      <c r="G110" s="313"/>
      <c r="H110" s="313"/>
      <c r="I110" s="313"/>
      <c r="J110" s="313"/>
      <c r="K110" s="313"/>
      <c r="L110" s="313"/>
      <c r="M110" s="313"/>
      <c r="N110" s="313"/>
      <c r="O110" s="313"/>
      <c r="P110" s="313"/>
      <c r="Q110" s="313"/>
    </row>
    <row r="111" spans="2:17" ht="30" customHeight="1">
      <c r="B111" s="310"/>
      <c r="C111" s="310"/>
      <c r="D111" s="310"/>
      <c r="E111" s="310"/>
      <c r="F111" s="310"/>
      <c r="G111" s="310"/>
      <c r="H111" s="310"/>
      <c r="I111" s="310"/>
      <c r="J111" s="310"/>
      <c r="K111" s="310"/>
      <c r="L111" s="310"/>
      <c r="M111" s="310"/>
      <c r="N111" s="310"/>
      <c r="O111" s="310"/>
      <c r="P111" s="310"/>
      <c r="Q111" s="310"/>
    </row>
    <row r="112" spans="2:17" ht="15">
      <c r="B112" s="310"/>
      <c r="C112" s="310"/>
      <c r="D112" s="310"/>
      <c r="E112" s="310"/>
      <c r="F112" s="310"/>
      <c r="G112" s="310"/>
      <c r="H112" s="310"/>
      <c r="I112" s="310"/>
      <c r="J112" s="310"/>
      <c r="K112" s="310"/>
      <c r="L112" s="310"/>
      <c r="M112" s="310"/>
      <c r="N112" s="310"/>
      <c r="O112" s="310"/>
      <c r="P112" s="310"/>
      <c r="Q112" s="310"/>
    </row>
    <row r="113" spans="2:17" ht="34.5" customHeight="1">
      <c r="B113" s="310"/>
      <c r="C113" s="310"/>
      <c r="D113" s="310"/>
      <c r="E113" s="310"/>
      <c r="F113" s="310"/>
      <c r="G113" s="310"/>
      <c r="H113" s="310"/>
      <c r="I113" s="310"/>
      <c r="J113" s="310"/>
      <c r="K113" s="310"/>
      <c r="L113" s="310"/>
      <c r="M113" s="310"/>
      <c r="N113" s="310"/>
      <c r="O113" s="310"/>
      <c r="P113" s="310"/>
      <c r="Q113" s="310"/>
    </row>
    <row r="114" spans="2:17" ht="26.25" customHeight="1">
      <c r="B114" s="310"/>
      <c r="C114" s="310"/>
      <c r="D114" s="310"/>
      <c r="E114" s="310"/>
      <c r="F114" s="310"/>
      <c r="G114" s="310"/>
      <c r="H114" s="310"/>
      <c r="I114" s="310"/>
      <c r="J114" s="310"/>
      <c r="K114" s="310"/>
      <c r="L114" s="310"/>
      <c r="M114" s="310"/>
      <c r="N114" s="310"/>
      <c r="O114" s="310"/>
      <c r="P114" s="310"/>
      <c r="Q114" s="310"/>
    </row>
    <row r="115" spans="2:17" ht="15">
      <c r="B115" s="310"/>
      <c r="C115" s="310"/>
      <c r="D115" s="310"/>
      <c r="E115" s="310"/>
      <c r="F115" s="310"/>
      <c r="G115" s="310"/>
      <c r="H115" s="310"/>
      <c r="I115" s="310"/>
      <c r="J115" s="310"/>
      <c r="K115" s="310"/>
      <c r="L115" s="310"/>
      <c r="M115" s="310"/>
      <c r="N115" s="310"/>
      <c r="O115" s="310"/>
      <c r="P115" s="310"/>
      <c r="Q115" s="310"/>
    </row>
    <row r="116" spans="2:17" ht="26.25" customHeight="1">
      <c r="B116" s="310"/>
      <c r="C116" s="310"/>
      <c r="D116" s="310"/>
      <c r="E116" s="310"/>
      <c r="F116" s="310"/>
      <c r="G116" s="310"/>
      <c r="H116" s="310"/>
      <c r="I116" s="310"/>
      <c r="J116" s="310"/>
      <c r="K116" s="310"/>
      <c r="L116" s="310"/>
      <c r="M116" s="310"/>
      <c r="N116" s="310"/>
      <c r="O116" s="310"/>
      <c r="P116" s="310"/>
      <c r="Q116" s="310"/>
    </row>
    <row r="117" spans="2:17" ht="25.5" customHeight="1">
      <c r="B117" s="310"/>
      <c r="C117" s="310"/>
      <c r="D117" s="310"/>
      <c r="E117" s="310"/>
      <c r="F117" s="310"/>
      <c r="G117" s="310"/>
      <c r="H117" s="310"/>
      <c r="I117" s="310"/>
      <c r="J117" s="310"/>
      <c r="K117" s="310"/>
      <c r="L117" s="310"/>
      <c r="M117" s="310"/>
      <c r="N117" s="310"/>
      <c r="O117" s="310"/>
      <c r="P117" s="310"/>
      <c r="Q117" s="310"/>
    </row>
    <row r="118" spans="2:17" ht="15">
      <c r="B118" s="310"/>
      <c r="C118" s="310"/>
      <c r="D118" s="310"/>
      <c r="E118" s="310"/>
      <c r="F118" s="310"/>
      <c r="G118" s="310"/>
      <c r="H118" s="310"/>
      <c r="I118" s="310"/>
      <c r="J118" s="310"/>
      <c r="K118" s="310"/>
      <c r="L118" s="310"/>
      <c r="M118" s="310"/>
      <c r="N118" s="310"/>
      <c r="O118" s="310"/>
      <c r="P118" s="310"/>
      <c r="Q118" s="310"/>
    </row>
    <row r="119" spans="2:17" ht="14.25" customHeight="1">
      <c r="B119" s="310"/>
      <c r="C119" s="310"/>
      <c r="D119" s="310"/>
      <c r="E119" s="310"/>
      <c r="F119" s="310"/>
      <c r="G119" s="310"/>
      <c r="H119" s="310"/>
      <c r="I119" s="310"/>
      <c r="J119" s="310"/>
      <c r="K119" s="310"/>
      <c r="L119" s="310"/>
      <c r="M119" s="310"/>
      <c r="N119" s="310"/>
      <c r="O119" s="310"/>
      <c r="P119" s="310"/>
      <c r="Q119" s="310"/>
    </row>
    <row r="120" spans="2:17" ht="28.5" customHeight="1">
      <c r="B120" s="310"/>
      <c r="C120" s="310"/>
      <c r="D120" s="310"/>
      <c r="E120" s="310"/>
      <c r="F120" s="310"/>
      <c r="G120" s="310"/>
      <c r="H120" s="310"/>
      <c r="I120" s="310"/>
      <c r="J120" s="310"/>
      <c r="K120" s="310"/>
      <c r="L120" s="310"/>
      <c r="M120" s="310"/>
      <c r="N120" s="310"/>
      <c r="O120" s="310"/>
      <c r="P120" s="310"/>
      <c r="Q120" s="310"/>
    </row>
    <row r="121" spans="2:19" s="195" customFormat="1" ht="15">
      <c r="B121" s="310"/>
      <c r="C121" s="310"/>
      <c r="D121" s="310"/>
      <c r="E121" s="310"/>
      <c r="F121" s="310"/>
      <c r="G121" s="310"/>
      <c r="H121" s="310"/>
      <c r="I121" s="310"/>
      <c r="J121" s="310"/>
      <c r="K121" s="310"/>
      <c r="L121" s="310"/>
      <c r="M121" s="310"/>
      <c r="N121" s="310"/>
      <c r="O121" s="310"/>
      <c r="P121" s="310"/>
      <c r="Q121" s="310"/>
      <c r="S121" s="188"/>
    </row>
    <row r="122" spans="2:19" s="195" customFormat="1" ht="23.25" customHeight="1">
      <c r="B122" s="310"/>
      <c r="C122" s="310"/>
      <c r="D122" s="310"/>
      <c r="E122" s="310"/>
      <c r="F122" s="310"/>
      <c r="G122" s="310"/>
      <c r="H122" s="310"/>
      <c r="I122" s="310"/>
      <c r="J122" s="310"/>
      <c r="K122" s="310"/>
      <c r="L122" s="310"/>
      <c r="M122" s="310"/>
      <c r="N122" s="310"/>
      <c r="O122" s="310"/>
      <c r="P122" s="310"/>
      <c r="Q122" s="310"/>
      <c r="S122" s="188"/>
    </row>
    <row r="123" ht="9.75" customHeight="1">
      <c r="B123" s="191"/>
    </row>
    <row r="124" ht="15">
      <c r="B124" s="191"/>
    </row>
  </sheetData>
  <sheetProtection/>
  <mergeCells count="29">
    <mergeCell ref="B111:Q111"/>
    <mergeCell ref="B107:Q107"/>
    <mergeCell ref="B113:Q113"/>
    <mergeCell ref="B114:Q114"/>
    <mergeCell ref="B108:Q108"/>
    <mergeCell ref="B110:Q110"/>
    <mergeCell ref="B109:Q109"/>
    <mergeCell ref="B5:Q5"/>
    <mergeCell ref="B6:Q6"/>
    <mergeCell ref="B7:Q7"/>
    <mergeCell ref="B8:Q8"/>
    <mergeCell ref="B122:Q122"/>
    <mergeCell ref="B118:Q118"/>
    <mergeCell ref="B120:Q120"/>
    <mergeCell ref="B112:Q112"/>
    <mergeCell ref="B119:Q119"/>
    <mergeCell ref="B121:Q121"/>
    <mergeCell ref="B117:Q117"/>
    <mergeCell ref="B116:Q116"/>
    <mergeCell ref="B115:Q115"/>
    <mergeCell ref="A11:A13"/>
    <mergeCell ref="B11:B13"/>
    <mergeCell ref="Q11:Q13"/>
    <mergeCell ref="C11:D12"/>
    <mergeCell ref="F12:G12"/>
    <mergeCell ref="O11:P12"/>
    <mergeCell ref="I12:J12"/>
    <mergeCell ref="F11:J11"/>
    <mergeCell ref="L11:M12"/>
  </mergeCells>
  <printOptions horizontalCentered="1" verticalCentered="1"/>
  <pageMargins left="0.35433070866141736" right="0.35433070866141736" top="0.27" bottom="0.25" header="0" footer="0"/>
  <pageSetup horizontalDpi="300" verticalDpi="300" orientation="landscape" scale="80" r:id="rId2"/>
  <rowBreaks count="1" manualBreakCount="1">
    <brk id="92" max="255" man="1"/>
  </rowBreaks>
  <colBreaks count="1" manualBreakCount="1">
    <brk id="17" max="65535" man="1"/>
  </colBreaks>
  <drawing r:id="rId1"/>
</worksheet>
</file>

<file path=xl/worksheets/sheet3.xml><?xml version="1.0" encoding="utf-8"?>
<worksheet xmlns="http://schemas.openxmlformats.org/spreadsheetml/2006/main" xmlns:r="http://schemas.openxmlformats.org/officeDocument/2006/relationships">
  <dimension ref="A1:O122"/>
  <sheetViews>
    <sheetView showGridLines="0" zoomScale="85" zoomScaleNormal="85" zoomScalePageLayoutView="0" workbookViewId="0" topLeftCell="A4">
      <pane xSplit="2" ySplit="10" topLeftCell="C99" activePane="bottomRight" state="frozen"/>
      <selection pane="topLeft" activeCell="A4" sqref="A4"/>
      <selection pane="topRight" activeCell="C4" sqref="C4"/>
      <selection pane="bottomLeft" activeCell="A14" sqref="A14"/>
      <selection pane="bottomRight" activeCell="A10" sqref="A10:A13"/>
    </sheetView>
  </sheetViews>
  <sheetFormatPr defaultColWidth="11.421875" defaultRowHeight="12.75"/>
  <cols>
    <col min="1" max="1" width="3.140625" style="195" customWidth="1"/>
    <col min="2" max="2" width="47.140625" style="192" customWidth="1"/>
    <col min="3" max="3" width="13.57421875" style="192" customWidth="1"/>
    <col min="4" max="4" width="8.57421875" style="192" customWidth="1"/>
    <col min="5" max="5" width="2.140625" style="192" customWidth="1"/>
    <col min="6" max="6" width="13.57421875" style="192" customWidth="1"/>
    <col min="7" max="7" width="8.140625" style="192" customWidth="1"/>
    <col min="8" max="8" width="2.140625" style="192" customWidth="1"/>
    <col min="9" max="9" width="13.57421875" style="192" customWidth="1"/>
    <col min="10" max="10" width="8.140625" style="192" customWidth="1"/>
    <col min="11" max="11" width="2.140625" style="192" customWidth="1"/>
    <col min="12" max="12" width="14.57421875" style="192" customWidth="1"/>
    <col min="13" max="13" width="10.140625" style="192" customWidth="1"/>
    <col min="14" max="16384" width="11.421875" style="192" customWidth="1"/>
  </cols>
  <sheetData>
    <row r="1" spans="1:14" ht="12" customHeight="1">
      <c r="A1" s="135"/>
      <c r="B1" s="135"/>
      <c r="C1" s="135"/>
      <c r="D1" s="135"/>
      <c r="E1" s="135"/>
      <c r="F1" s="135"/>
      <c r="G1" s="135"/>
      <c r="H1" s="135"/>
      <c r="I1" s="135"/>
      <c r="J1" s="135"/>
      <c r="K1" s="135"/>
      <c r="L1" s="135"/>
      <c r="M1" s="135"/>
      <c r="N1" s="135"/>
    </row>
    <row r="2" spans="1:14" ht="12" customHeight="1">
      <c r="A2" s="135"/>
      <c r="B2" s="135"/>
      <c r="C2" s="135"/>
      <c r="D2" s="135"/>
      <c r="E2" s="135"/>
      <c r="F2" s="135"/>
      <c r="G2" s="135"/>
      <c r="H2" s="135"/>
      <c r="I2" s="135"/>
      <c r="J2" s="135"/>
      <c r="K2" s="135"/>
      <c r="L2" s="135"/>
      <c r="M2" s="135"/>
      <c r="N2" s="135"/>
    </row>
    <row r="3" spans="1:14" ht="12" customHeight="1">
      <c r="A3" s="135"/>
      <c r="B3" s="135"/>
      <c r="C3" s="135"/>
      <c r="D3" s="135"/>
      <c r="E3" s="135"/>
      <c r="F3" s="135"/>
      <c r="G3" s="135"/>
      <c r="H3" s="135"/>
      <c r="I3" s="135"/>
      <c r="J3" s="135"/>
      <c r="K3" s="135"/>
      <c r="L3" s="135"/>
      <c r="M3" s="135"/>
      <c r="N3" s="135"/>
    </row>
    <row r="4" spans="1:14" ht="12" customHeight="1">
      <c r="A4" s="135"/>
      <c r="B4" s="135"/>
      <c r="C4" s="135"/>
      <c r="D4" s="135"/>
      <c r="E4" s="135"/>
      <c r="F4" s="135"/>
      <c r="G4" s="135"/>
      <c r="H4" s="135"/>
      <c r="I4" s="135"/>
      <c r="J4" s="135"/>
      <c r="K4" s="135"/>
      <c r="L4" s="135"/>
      <c r="M4" s="135"/>
      <c r="N4" s="135"/>
    </row>
    <row r="5" spans="1:14" ht="15" customHeight="1">
      <c r="A5" s="136"/>
      <c r="B5" s="311" t="s">
        <v>168</v>
      </c>
      <c r="C5" s="311"/>
      <c r="D5" s="311"/>
      <c r="E5" s="311"/>
      <c r="F5" s="311"/>
      <c r="G5" s="311"/>
      <c r="H5" s="311"/>
      <c r="I5" s="311"/>
      <c r="J5" s="311"/>
      <c r="K5" s="311"/>
      <c r="L5" s="311"/>
      <c r="M5" s="311"/>
      <c r="N5" s="214"/>
    </row>
    <row r="6" spans="1:14" ht="15" customHeight="1">
      <c r="A6" s="136"/>
      <c r="B6" s="311" t="s">
        <v>66</v>
      </c>
      <c r="C6" s="311"/>
      <c r="D6" s="311"/>
      <c r="E6" s="311"/>
      <c r="F6" s="311"/>
      <c r="G6" s="311"/>
      <c r="H6" s="311"/>
      <c r="I6" s="311"/>
      <c r="J6" s="311"/>
      <c r="K6" s="311"/>
      <c r="L6" s="311"/>
      <c r="M6" s="311"/>
      <c r="N6" s="214"/>
    </row>
    <row r="7" spans="1:14" ht="15" customHeight="1">
      <c r="A7" s="136"/>
      <c r="B7" s="311" t="s">
        <v>137</v>
      </c>
      <c r="C7" s="311"/>
      <c r="D7" s="311"/>
      <c r="E7" s="311"/>
      <c r="F7" s="311"/>
      <c r="G7" s="311"/>
      <c r="H7" s="311"/>
      <c r="I7" s="311"/>
      <c r="J7" s="311"/>
      <c r="K7" s="311"/>
      <c r="L7" s="311"/>
      <c r="M7" s="311"/>
      <c r="N7" s="214"/>
    </row>
    <row r="8" spans="1:14" ht="15" customHeight="1">
      <c r="A8" s="136"/>
      <c r="B8" s="311"/>
      <c r="C8" s="311"/>
      <c r="D8" s="311"/>
      <c r="E8" s="311"/>
      <c r="F8" s="311"/>
      <c r="G8" s="311"/>
      <c r="H8" s="311"/>
      <c r="I8" s="311"/>
      <c r="J8" s="311"/>
      <c r="K8" s="311"/>
      <c r="L8" s="311"/>
      <c r="M8" s="311"/>
      <c r="N8" s="214"/>
    </row>
    <row r="9" spans="2:13" ht="14.25" customHeight="1">
      <c r="B9" s="139"/>
      <c r="C9" s="138"/>
      <c r="D9" s="138"/>
      <c r="E9" s="138"/>
      <c r="F9" s="138"/>
      <c r="G9" s="138"/>
      <c r="H9" s="138"/>
      <c r="I9" s="138"/>
      <c r="J9" s="138"/>
      <c r="K9" s="138"/>
      <c r="L9" s="140" t="s">
        <v>138</v>
      </c>
      <c r="M9" s="140" t="s">
        <v>126</v>
      </c>
    </row>
    <row r="10" spans="1:13" ht="15" customHeight="1">
      <c r="A10" s="297" t="s">
        <v>219</v>
      </c>
      <c r="B10" s="215"/>
      <c r="C10" s="304" t="s">
        <v>102</v>
      </c>
      <c r="D10" s="304"/>
      <c r="E10" s="304"/>
      <c r="F10" s="304"/>
      <c r="G10" s="304"/>
      <c r="H10" s="304"/>
      <c r="I10" s="304"/>
      <c r="J10" s="304"/>
      <c r="K10" s="304"/>
      <c r="L10" s="304"/>
      <c r="M10" s="304"/>
    </row>
    <row r="11" spans="1:13" s="217" customFormat="1" ht="13.5" customHeight="1">
      <c r="A11" s="298"/>
      <c r="B11" s="300" t="s">
        <v>117</v>
      </c>
      <c r="C11" s="301" t="s">
        <v>91</v>
      </c>
      <c r="D11" s="301"/>
      <c r="E11" s="141"/>
      <c r="F11" s="322" t="s">
        <v>184</v>
      </c>
      <c r="G11" s="322"/>
      <c r="H11" s="164"/>
      <c r="I11" s="322" t="s">
        <v>185</v>
      </c>
      <c r="J11" s="322"/>
      <c r="K11" s="164"/>
      <c r="L11" s="322" t="s">
        <v>186</v>
      </c>
      <c r="M11" s="322"/>
    </row>
    <row r="12" spans="1:13" ht="18" customHeight="1">
      <c r="A12" s="298"/>
      <c r="B12" s="300"/>
      <c r="C12" s="302"/>
      <c r="D12" s="302"/>
      <c r="E12" s="148"/>
      <c r="F12" s="328"/>
      <c r="G12" s="328"/>
      <c r="H12" s="218"/>
      <c r="I12" s="328"/>
      <c r="J12" s="328"/>
      <c r="K12" s="218"/>
      <c r="L12" s="328"/>
      <c r="M12" s="328"/>
    </row>
    <row r="13" spans="1:13" ht="14.25" customHeight="1">
      <c r="A13" s="299"/>
      <c r="B13" s="328"/>
      <c r="C13" s="147" t="s">
        <v>103</v>
      </c>
      <c r="D13" s="147" t="s">
        <v>88</v>
      </c>
      <c r="E13" s="147"/>
      <c r="F13" s="147" t="s">
        <v>103</v>
      </c>
      <c r="G13" s="147" t="s">
        <v>88</v>
      </c>
      <c r="H13" s="149"/>
      <c r="I13" s="147" t="s">
        <v>103</v>
      </c>
      <c r="J13" s="147" t="s">
        <v>88</v>
      </c>
      <c r="K13" s="149"/>
      <c r="L13" s="147" t="s">
        <v>103</v>
      </c>
      <c r="M13" s="147" t="s">
        <v>88</v>
      </c>
    </row>
    <row r="14" spans="1:15" ht="11.25" customHeight="1" hidden="1">
      <c r="A14" s="216"/>
      <c r="B14" s="148"/>
      <c r="C14" s="155">
        <v>18563873776</v>
      </c>
      <c r="D14" s="155">
        <v>1500</v>
      </c>
      <c r="E14" s="155"/>
      <c r="F14" s="155">
        <v>10381629386</v>
      </c>
      <c r="G14" s="155">
        <v>1500</v>
      </c>
      <c r="H14" s="155"/>
      <c r="I14" s="155">
        <v>6468094205</v>
      </c>
      <c r="J14" s="155">
        <v>1500</v>
      </c>
      <c r="K14" s="155"/>
      <c r="L14" s="155">
        <v>1714150185</v>
      </c>
      <c r="M14" s="155">
        <v>1500</v>
      </c>
      <c r="N14" s="150"/>
      <c r="O14" s="157"/>
    </row>
    <row r="15" spans="1:13" ht="9" customHeight="1">
      <c r="A15" s="159"/>
      <c r="B15" s="160"/>
      <c r="C15" s="197"/>
      <c r="D15" s="162"/>
      <c r="E15" s="163"/>
      <c r="F15" s="219"/>
      <c r="G15" s="162"/>
      <c r="H15" s="159"/>
      <c r="I15" s="219"/>
      <c r="J15" s="162"/>
      <c r="K15" s="159"/>
      <c r="L15" s="219"/>
      <c r="M15" s="162"/>
    </row>
    <row r="16" spans="1:13" ht="12" customHeight="1">
      <c r="A16" s="168" t="s">
        <v>139</v>
      </c>
      <c r="B16" s="169" t="s">
        <v>12</v>
      </c>
      <c r="C16" s="174">
        <v>331445478</v>
      </c>
      <c r="D16" s="171">
        <v>100.00000000000001</v>
      </c>
      <c r="E16" s="172"/>
      <c r="F16" s="174">
        <v>183067213</v>
      </c>
      <c r="G16" s="171">
        <v>99.99999999999999</v>
      </c>
      <c r="H16" s="173"/>
      <c r="I16" s="174">
        <v>98803430</v>
      </c>
      <c r="J16" s="171">
        <v>100</v>
      </c>
      <c r="K16" s="173"/>
      <c r="L16" s="174">
        <v>49574835</v>
      </c>
      <c r="M16" s="171">
        <v>100</v>
      </c>
    </row>
    <row r="17" spans="1:13" ht="15">
      <c r="A17" s="168"/>
      <c r="B17" s="176"/>
      <c r="C17" s="183"/>
      <c r="D17" s="162"/>
      <c r="E17" s="185"/>
      <c r="F17" s="183"/>
      <c r="G17" s="162"/>
      <c r="H17" s="186"/>
      <c r="I17" s="183"/>
      <c r="J17" s="162"/>
      <c r="K17" s="186"/>
      <c r="L17" s="183"/>
      <c r="M17" s="162"/>
    </row>
    <row r="18" spans="1:13" ht="12" customHeight="1">
      <c r="A18" s="168"/>
      <c r="B18" s="177" t="s">
        <v>120</v>
      </c>
      <c r="C18" s="178">
        <v>222173105</v>
      </c>
      <c r="D18" s="179">
        <v>67.03156921634032</v>
      </c>
      <c r="E18" s="180"/>
      <c r="F18" s="178">
        <v>121115929</v>
      </c>
      <c r="G18" s="179">
        <v>66.15926850866516</v>
      </c>
      <c r="H18" s="181"/>
      <c r="I18" s="178">
        <v>66490409</v>
      </c>
      <c r="J18" s="179">
        <v>67.2956485417561</v>
      </c>
      <c r="K18" s="181"/>
      <c r="L18" s="178">
        <v>34566767</v>
      </c>
      <c r="M18" s="179">
        <v>69.72643882728</v>
      </c>
    </row>
    <row r="19" spans="1:13" ht="12" customHeight="1">
      <c r="A19" s="168"/>
      <c r="B19" s="176" t="s">
        <v>121</v>
      </c>
      <c r="C19" s="183">
        <v>67066564</v>
      </c>
      <c r="D19" s="184">
        <v>20.23456901710996</v>
      </c>
      <c r="E19" s="185"/>
      <c r="F19" s="183">
        <v>38049919</v>
      </c>
      <c r="G19" s="184">
        <v>20.784671583982657</v>
      </c>
      <c r="H19" s="186"/>
      <c r="I19" s="183">
        <v>19596876</v>
      </c>
      <c r="J19" s="184">
        <v>19.834206160656567</v>
      </c>
      <c r="K19" s="186"/>
      <c r="L19" s="183">
        <v>9419769</v>
      </c>
      <c r="M19" s="184">
        <v>19.001110139852205</v>
      </c>
    </row>
    <row r="20" spans="1:13" ht="15">
      <c r="A20" s="168"/>
      <c r="B20" s="177" t="s">
        <v>174</v>
      </c>
      <c r="C20" s="178">
        <v>42205809</v>
      </c>
      <c r="D20" s="179">
        <v>12.733861766549731</v>
      </c>
      <c r="E20" s="180"/>
      <c r="F20" s="178">
        <v>23901365</v>
      </c>
      <c r="G20" s="179">
        <v>13.056059907352168</v>
      </c>
      <c r="H20" s="181"/>
      <c r="I20" s="178">
        <v>12716145</v>
      </c>
      <c r="J20" s="179">
        <v>12.87014529758734</v>
      </c>
      <c r="K20" s="181"/>
      <c r="L20" s="178">
        <v>5588299</v>
      </c>
      <c r="M20" s="179">
        <v>11.272451032867785</v>
      </c>
    </row>
    <row r="21" spans="1:13" ht="7.5" customHeight="1">
      <c r="A21" s="168"/>
      <c r="B21" s="176"/>
      <c r="C21" s="183"/>
      <c r="D21" s="184"/>
      <c r="E21" s="185"/>
      <c r="F21" s="183"/>
      <c r="G21" s="184"/>
      <c r="H21" s="186"/>
      <c r="I21" s="183"/>
      <c r="J21" s="184"/>
      <c r="K21" s="186"/>
      <c r="L21" s="183"/>
      <c r="M21" s="184"/>
    </row>
    <row r="22" spans="1:13" ht="12" customHeight="1">
      <c r="A22" s="168" t="s">
        <v>140</v>
      </c>
      <c r="B22" s="189" t="s">
        <v>13</v>
      </c>
      <c r="C22" s="174">
        <v>586853845</v>
      </c>
      <c r="D22" s="171">
        <v>100</v>
      </c>
      <c r="E22" s="172"/>
      <c r="F22" s="174">
        <v>337103924</v>
      </c>
      <c r="G22" s="171">
        <v>100</v>
      </c>
      <c r="H22" s="173"/>
      <c r="I22" s="174">
        <v>182016452</v>
      </c>
      <c r="J22" s="171">
        <v>99.99999999999999</v>
      </c>
      <c r="K22" s="173"/>
      <c r="L22" s="174">
        <v>67733469</v>
      </c>
      <c r="M22" s="171">
        <v>100</v>
      </c>
    </row>
    <row r="23" spans="1:13" ht="15">
      <c r="A23" s="168"/>
      <c r="B23" s="176"/>
      <c r="C23" s="183"/>
      <c r="D23" s="162"/>
      <c r="E23" s="185"/>
      <c r="F23" s="183"/>
      <c r="G23" s="162"/>
      <c r="H23" s="186"/>
      <c r="I23" s="183"/>
      <c r="J23" s="162"/>
      <c r="K23" s="186"/>
      <c r="L23" s="183"/>
      <c r="M23" s="162"/>
    </row>
    <row r="24" spans="1:13" ht="12" customHeight="1">
      <c r="A24" s="168"/>
      <c r="B24" s="177" t="s">
        <v>120</v>
      </c>
      <c r="C24" s="178">
        <v>431675187</v>
      </c>
      <c r="D24" s="179">
        <v>73.55752896191726</v>
      </c>
      <c r="E24" s="180"/>
      <c r="F24" s="178">
        <v>246197272</v>
      </c>
      <c r="G24" s="179">
        <v>73.03304840794436</v>
      </c>
      <c r="H24" s="181"/>
      <c r="I24" s="178">
        <v>134866025</v>
      </c>
      <c r="J24" s="179">
        <v>74.09551362972397</v>
      </c>
      <c r="K24" s="181"/>
      <c r="L24" s="178">
        <v>50611890</v>
      </c>
      <c r="M24" s="179">
        <v>74.72212887841312</v>
      </c>
    </row>
    <row r="25" spans="1:13" ht="12" customHeight="1">
      <c r="A25" s="168"/>
      <c r="B25" s="176" t="s">
        <v>121</v>
      </c>
      <c r="C25" s="183">
        <v>110854844</v>
      </c>
      <c r="D25" s="184">
        <v>18.88968521625687</v>
      </c>
      <c r="E25" s="185"/>
      <c r="F25" s="183">
        <v>66118515</v>
      </c>
      <c r="G25" s="184">
        <v>19.613688922826068</v>
      </c>
      <c r="H25" s="186"/>
      <c r="I25" s="183">
        <v>33652741</v>
      </c>
      <c r="J25" s="184">
        <v>18.488845722583363</v>
      </c>
      <c r="K25" s="186"/>
      <c r="L25" s="183">
        <v>11083588</v>
      </c>
      <c r="M25" s="184">
        <v>16.363532185248033</v>
      </c>
    </row>
    <row r="26" spans="1:13" ht="15">
      <c r="A26" s="168"/>
      <c r="B26" s="177" t="s">
        <v>174</v>
      </c>
      <c r="C26" s="178">
        <v>44323814</v>
      </c>
      <c r="D26" s="179">
        <v>7.552785821825876</v>
      </c>
      <c r="E26" s="180"/>
      <c r="F26" s="178">
        <v>24788137</v>
      </c>
      <c r="G26" s="179">
        <v>7.353262669229564</v>
      </c>
      <c r="H26" s="181"/>
      <c r="I26" s="178">
        <v>13497686</v>
      </c>
      <c r="J26" s="179">
        <v>7.41564064769266</v>
      </c>
      <c r="K26" s="181"/>
      <c r="L26" s="178">
        <v>6037991</v>
      </c>
      <c r="M26" s="179">
        <v>8.914338936338844</v>
      </c>
    </row>
    <row r="27" spans="1:13" ht="7.5" customHeight="1">
      <c r="A27" s="168"/>
      <c r="B27" s="176"/>
      <c r="C27" s="183"/>
      <c r="D27" s="184"/>
      <c r="E27" s="185"/>
      <c r="F27" s="183"/>
      <c r="G27" s="184"/>
      <c r="H27" s="186"/>
      <c r="I27" s="183"/>
      <c r="J27" s="184"/>
      <c r="K27" s="186"/>
      <c r="L27" s="183"/>
      <c r="M27" s="184"/>
    </row>
    <row r="28" spans="1:13" ht="26.25">
      <c r="A28" s="168" t="s">
        <v>141</v>
      </c>
      <c r="B28" s="169" t="s">
        <v>175</v>
      </c>
      <c r="C28" s="174">
        <v>538076008</v>
      </c>
      <c r="D28" s="171">
        <v>100</v>
      </c>
      <c r="E28" s="172"/>
      <c r="F28" s="174">
        <v>288699876</v>
      </c>
      <c r="G28" s="171">
        <v>100</v>
      </c>
      <c r="H28" s="173"/>
      <c r="I28" s="174">
        <v>165901888</v>
      </c>
      <c r="J28" s="171">
        <v>100</v>
      </c>
      <c r="K28" s="173"/>
      <c r="L28" s="174">
        <v>83474244</v>
      </c>
      <c r="M28" s="171">
        <v>100</v>
      </c>
    </row>
    <row r="29" spans="1:13" ht="12" customHeight="1">
      <c r="A29" s="168"/>
      <c r="B29" s="176"/>
      <c r="C29" s="183"/>
      <c r="D29" s="184"/>
      <c r="E29" s="185"/>
      <c r="F29" s="183"/>
      <c r="G29" s="184"/>
      <c r="H29" s="186"/>
      <c r="I29" s="183"/>
      <c r="J29" s="184"/>
      <c r="K29" s="186"/>
      <c r="L29" s="183"/>
      <c r="M29" s="184"/>
    </row>
    <row r="30" spans="1:13" ht="12" customHeight="1">
      <c r="A30" s="168"/>
      <c r="B30" s="177" t="s">
        <v>120</v>
      </c>
      <c r="C30" s="178">
        <v>382204614</v>
      </c>
      <c r="D30" s="179">
        <v>71.03171453799516</v>
      </c>
      <c r="E30" s="180"/>
      <c r="F30" s="178">
        <v>210160177</v>
      </c>
      <c r="G30" s="179">
        <v>72.7953818033507</v>
      </c>
      <c r="H30" s="181"/>
      <c r="I30" s="178">
        <v>121225235</v>
      </c>
      <c r="J30" s="179">
        <v>73.07043726952644</v>
      </c>
      <c r="K30" s="181"/>
      <c r="L30" s="178">
        <v>50819202</v>
      </c>
      <c r="M30" s="179">
        <v>60.880098536741464</v>
      </c>
    </row>
    <row r="31" spans="1:13" ht="12" customHeight="1">
      <c r="A31" s="168"/>
      <c r="B31" s="176" t="s">
        <v>121</v>
      </c>
      <c r="C31" s="183">
        <v>102444705</v>
      </c>
      <c r="D31" s="184">
        <v>19.03907691048734</v>
      </c>
      <c r="E31" s="185"/>
      <c r="F31" s="183">
        <v>59767598</v>
      </c>
      <c r="G31" s="184">
        <v>20.70232894731136</v>
      </c>
      <c r="H31" s="186"/>
      <c r="I31" s="183">
        <v>30909254</v>
      </c>
      <c r="J31" s="184">
        <v>18.631044150624735</v>
      </c>
      <c r="K31" s="186"/>
      <c r="L31" s="183">
        <v>11767853</v>
      </c>
      <c r="M31" s="184">
        <v>14.097585597780316</v>
      </c>
    </row>
    <row r="32" spans="1:13" ht="12" customHeight="1">
      <c r="A32" s="168"/>
      <c r="B32" s="193" t="s">
        <v>176</v>
      </c>
      <c r="C32" s="183">
        <v>53426689</v>
      </c>
      <c r="D32" s="184">
        <v>9.929208551517503</v>
      </c>
      <c r="E32" s="185"/>
      <c r="F32" s="183">
        <v>18772101</v>
      </c>
      <c r="G32" s="184">
        <v>6.502289249337953</v>
      </c>
      <c r="H32" s="186"/>
      <c r="I32" s="183">
        <v>13767399</v>
      </c>
      <c r="J32" s="184">
        <v>8.298518579848832</v>
      </c>
      <c r="K32" s="186"/>
      <c r="L32" s="183">
        <v>20887189</v>
      </c>
      <c r="M32" s="184">
        <v>25.022315865478216</v>
      </c>
    </row>
    <row r="33" spans="1:13" ht="7.5" customHeight="1">
      <c r="A33" s="168"/>
      <c r="B33" s="176"/>
      <c r="C33" s="183"/>
      <c r="D33" s="184"/>
      <c r="E33" s="185"/>
      <c r="F33" s="183"/>
      <c r="G33" s="184"/>
      <c r="H33" s="186"/>
      <c r="I33" s="183"/>
      <c r="J33" s="184"/>
      <c r="K33" s="186"/>
      <c r="L33" s="183"/>
      <c r="M33" s="184"/>
    </row>
    <row r="34" spans="1:13" ht="15">
      <c r="A34" s="168" t="s">
        <v>143</v>
      </c>
      <c r="B34" s="169" t="s">
        <v>4</v>
      </c>
      <c r="C34" s="174">
        <v>154147068</v>
      </c>
      <c r="D34" s="171">
        <v>100</v>
      </c>
      <c r="E34" s="172"/>
      <c r="F34" s="174">
        <v>90820856</v>
      </c>
      <c r="G34" s="171">
        <v>100</v>
      </c>
      <c r="H34" s="173"/>
      <c r="I34" s="174">
        <v>46178969</v>
      </c>
      <c r="J34" s="171">
        <v>100</v>
      </c>
      <c r="K34" s="173"/>
      <c r="L34" s="174">
        <v>17147243</v>
      </c>
      <c r="M34" s="171">
        <v>100</v>
      </c>
    </row>
    <row r="35" spans="1:13" ht="12" customHeight="1">
      <c r="A35" s="168"/>
      <c r="B35" s="176"/>
      <c r="C35" s="183"/>
      <c r="D35" s="184"/>
      <c r="E35" s="185"/>
      <c r="F35" s="183"/>
      <c r="G35" s="184"/>
      <c r="H35" s="186"/>
      <c r="I35" s="183"/>
      <c r="J35" s="184"/>
      <c r="K35" s="186"/>
      <c r="L35" s="183"/>
      <c r="M35" s="184"/>
    </row>
    <row r="36" spans="1:13" ht="12" customHeight="1">
      <c r="A36" s="168"/>
      <c r="B36" s="177" t="s">
        <v>120</v>
      </c>
      <c r="C36" s="178">
        <v>85965674</v>
      </c>
      <c r="D36" s="179">
        <v>55.768607937453595</v>
      </c>
      <c r="E36" s="180"/>
      <c r="F36" s="178">
        <v>51170163</v>
      </c>
      <c r="G36" s="179">
        <v>56.341863811545664</v>
      </c>
      <c r="H36" s="181"/>
      <c r="I36" s="178">
        <v>26034561</v>
      </c>
      <c r="J36" s="179">
        <v>56.377527614356225</v>
      </c>
      <c r="K36" s="181"/>
      <c r="L36" s="178">
        <v>8760950</v>
      </c>
      <c r="M36" s="179">
        <v>51.09247008396627</v>
      </c>
    </row>
    <row r="37" spans="1:13" ht="12" customHeight="1">
      <c r="A37" s="168"/>
      <c r="B37" s="176" t="s">
        <v>121</v>
      </c>
      <c r="C37" s="183">
        <v>62049392</v>
      </c>
      <c r="D37" s="184">
        <v>40.25337153996338</v>
      </c>
      <c r="E37" s="185"/>
      <c r="F37" s="183">
        <v>36168991</v>
      </c>
      <c r="G37" s="184">
        <v>39.82454316440268</v>
      </c>
      <c r="H37" s="186"/>
      <c r="I37" s="183">
        <v>18146095</v>
      </c>
      <c r="J37" s="184">
        <v>39.295149703320575</v>
      </c>
      <c r="K37" s="186"/>
      <c r="L37" s="183">
        <v>7734306</v>
      </c>
      <c r="M37" s="184">
        <v>45.10524519889291</v>
      </c>
    </row>
    <row r="38" spans="1:13" ht="12" customHeight="1">
      <c r="A38" s="168"/>
      <c r="B38" s="193" t="s">
        <v>176</v>
      </c>
      <c r="C38" s="183">
        <v>6132002</v>
      </c>
      <c r="D38" s="184">
        <v>3.978020522583018</v>
      </c>
      <c r="E38" s="185"/>
      <c r="F38" s="183">
        <v>3481702</v>
      </c>
      <c r="G38" s="184">
        <v>3.8335930240516563</v>
      </c>
      <c r="H38" s="186"/>
      <c r="I38" s="183">
        <v>1998313</v>
      </c>
      <c r="J38" s="184">
        <v>4.327322682323202</v>
      </c>
      <c r="K38" s="186"/>
      <c r="L38" s="183">
        <v>651987</v>
      </c>
      <c r="M38" s="184">
        <v>3.8022847171408256</v>
      </c>
    </row>
    <row r="39" spans="1:13" ht="8.25" customHeight="1">
      <c r="A39" s="168"/>
      <c r="B39" s="177"/>
      <c r="C39" s="178"/>
      <c r="D39" s="179"/>
      <c r="E39" s="180"/>
      <c r="F39" s="178"/>
      <c r="G39" s="179"/>
      <c r="H39" s="181"/>
      <c r="I39" s="178"/>
      <c r="J39" s="179"/>
      <c r="K39" s="181"/>
      <c r="L39" s="178"/>
      <c r="M39" s="179"/>
    </row>
    <row r="40" spans="1:13" ht="15">
      <c r="A40" s="168" t="s">
        <v>144</v>
      </c>
      <c r="B40" s="169" t="s">
        <v>0</v>
      </c>
      <c r="C40" s="174">
        <v>138237657</v>
      </c>
      <c r="D40" s="171">
        <v>100</v>
      </c>
      <c r="E40" s="172"/>
      <c r="F40" s="174">
        <v>71123255</v>
      </c>
      <c r="G40" s="171">
        <v>100</v>
      </c>
      <c r="H40" s="173"/>
      <c r="I40" s="174">
        <v>39937207</v>
      </c>
      <c r="J40" s="171">
        <v>100</v>
      </c>
      <c r="K40" s="173"/>
      <c r="L40" s="174">
        <v>27177195</v>
      </c>
      <c r="M40" s="171">
        <v>100</v>
      </c>
    </row>
    <row r="41" spans="1:13" ht="12" customHeight="1">
      <c r="A41" s="168"/>
      <c r="B41" s="176"/>
      <c r="C41" s="183"/>
      <c r="D41" s="184"/>
      <c r="E41" s="185"/>
      <c r="F41" s="183"/>
      <c r="G41" s="184"/>
      <c r="H41" s="186"/>
      <c r="I41" s="183"/>
      <c r="J41" s="184"/>
      <c r="K41" s="186"/>
      <c r="L41" s="183"/>
      <c r="M41" s="184"/>
    </row>
    <row r="42" spans="1:13" ht="12" customHeight="1">
      <c r="A42" s="168"/>
      <c r="B42" s="177" t="s">
        <v>120</v>
      </c>
      <c r="C42" s="178">
        <v>103684778</v>
      </c>
      <c r="D42" s="179">
        <v>75.00472754685072</v>
      </c>
      <c r="E42" s="180"/>
      <c r="F42" s="178">
        <v>53461417</v>
      </c>
      <c r="G42" s="179">
        <v>75.16728108127222</v>
      </c>
      <c r="H42" s="181"/>
      <c r="I42" s="178">
        <v>29909213</v>
      </c>
      <c r="J42" s="179">
        <v>74.89059763242832</v>
      </c>
      <c r="K42" s="181"/>
      <c r="L42" s="178">
        <v>20314148</v>
      </c>
      <c r="M42" s="179">
        <v>74.74703699186027</v>
      </c>
    </row>
    <row r="43" spans="1:13" ht="12" customHeight="1">
      <c r="A43" s="168"/>
      <c r="B43" s="176" t="s">
        <v>121</v>
      </c>
      <c r="C43" s="183">
        <v>31924486</v>
      </c>
      <c r="D43" s="184">
        <v>23.093914272577695</v>
      </c>
      <c r="E43" s="185"/>
      <c r="F43" s="183">
        <v>16265717</v>
      </c>
      <c r="G43" s="184">
        <v>22.869758983893522</v>
      </c>
      <c r="H43" s="186"/>
      <c r="I43" s="183">
        <v>9278581</v>
      </c>
      <c r="J43" s="184">
        <v>23.23292412511471</v>
      </c>
      <c r="K43" s="186"/>
      <c r="L43" s="183">
        <v>6380188</v>
      </c>
      <c r="M43" s="184">
        <v>23.47625647164838</v>
      </c>
    </row>
    <row r="44" spans="1:13" ht="12" customHeight="1">
      <c r="A44" s="168"/>
      <c r="B44" s="193" t="s">
        <v>176</v>
      </c>
      <c r="C44" s="183">
        <v>2628393</v>
      </c>
      <c r="D44" s="184">
        <v>1.9013581805715933</v>
      </c>
      <c r="E44" s="185"/>
      <c r="F44" s="183">
        <v>1396121</v>
      </c>
      <c r="G44" s="184">
        <v>1.9629599348342537</v>
      </c>
      <c r="H44" s="186"/>
      <c r="I44" s="183">
        <v>749413</v>
      </c>
      <c r="J44" s="184">
        <v>1.876478242456965</v>
      </c>
      <c r="K44" s="186"/>
      <c r="L44" s="183">
        <v>482859</v>
      </c>
      <c r="M44" s="184">
        <v>1.7767065364913486</v>
      </c>
    </row>
    <row r="45" spans="1:13" ht="8.25" customHeight="1">
      <c r="A45" s="168"/>
      <c r="B45" s="177"/>
      <c r="C45" s="178"/>
      <c r="D45" s="179"/>
      <c r="E45" s="180"/>
      <c r="F45" s="178"/>
      <c r="G45" s="179"/>
      <c r="H45" s="181"/>
      <c r="I45" s="178"/>
      <c r="J45" s="179"/>
      <c r="K45" s="181"/>
      <c r="L45" s="178"/>
      <c r="M45" s="179"/>
    </row>
    <row r="46" spans="1:13" ht="15">
      <c r="A46" s="168" t="s">
        <v>5</v>
      </c>
      <c r="B46" s="169" t="s">
        <v>1</v>
      </c>
      <c r="C46" s="174">
        <v>1644738872</v>
      </c>
      <c r="D46" s="171">
        <v>99.99999999999999</v>
      </c>
      <c r="E46" s="172"/>
      <c r="F46" s="174">
        <v>834885820</v>
      </c>
      <c r="G46" s="171">
        <v>100</v>
      </c>
      <c r="H46" s="173"/>
      <c r="I46" s="174">
        <v>549976400</v>
      </c>
      <c r="J46" s="171">
        <v>100</v>
      </c>
      <c r="K46" s="173"/>
      <c r="L46" s="174">
        <v>259876652</v>
      </c>
      <c r="M46" s="171">
        <v>100</v>
      </c>
    </row>
    <row r="47" spans="1:13" ht="12" customHeight="1">
      <c r="A47" s="168"/>
      <c r="B47" s="176"/>
      <c r="C47" s="183"/>
      <c r="D47" s="184"/>
      <c r="E47" s="185"/>
      <c r="F47" s="183"/>
      <c r="G47" s="184"/>
      <c r="H47" s="186"/>
      <c r="I47" s="183"/>
      <c r="J47" s="184"/>
      <c r="K47" s="186"/>
      <c r="L47" s="183"/>
      <c r="M47" s="184"/>
    </row>
    <row r="48" spans="1:13" ht="12" customHeight="1">
      <c r="A48" s="168"/>
      <c r="B48" s="177" t="s">
        <v>120</v>
      </c>
      <c r="C48" s="178">
        <v>1066684744</v>
      </c>
      <c r="D48" s="179">
        <v>64.85435239351477</v>
      </c>
      <c r="E48" s="180"/>
      <c r="F48" s="178">
        <v>575130514</v>
      </c>
      <c r="G48" s="179">
        <v>68.8873256944285</v>
      </c>
      <c r="H48" s="181"/>
      <c r="I48" s="178">
        <v>338586276</v>
      </c>
      <c r="J48" s="179">
        <v>61.56378273685925</v>
      </c>
      <c r="K48" s="181"/>
      <c r="L48" s="178">
        <v>152967954</v>
      </c>
      <c r="M48" s="179">
        <v>58.86175338290875</v>
      </c>
    </row>
    <row r="49" spans="1:13" ht="12" customHeight="1">
      <c r="A49" s="168"/>
      <c r="B49" s="176" t="s">
        <v>121</v>
      </c>
      <c r="C49" s="183">
        <v>64974698</v>
      </c>
      <c r="D49" s="184">
        <v>3.9504567628410743</v>
      </c>
      <c r="E49" s="185"/>
      <c r="F49" s="183">
        <v>36947826</v>
      </c>
      <c r="G49" s="184">
        <v>4.425494494564538</v>
      </c>
      <c r="H49" s="186"/>
      <c r="I49" s="183">
        <v>21876315</v>
      </c>
      <c r="J49" s="184">
        <v>3.977682496921686</v>
      </c>
      <c r="K49" s="186"/>
      <c r="L49" s="183">
        <v>6150557</v>
      </c>
      <c r="M49" s="184">
        <v>2.3667216553182313</v>
      </c>
    </row>
    <row r="50" spans="1:13" ht="12" customHeight="1">
      <c r="A50" s="168"/>
      <c r="B50" s="193" t="s">
        <v>176</v>
      </c>
      <c r="C50" s="183">
        <v>513079430</v>
      </c>
      <c r="D50" s="184">
        <v>31.195190843644145</v>
      </c>
      <c r="E50" s="185"/>
      <c r="F50" s="183">
        <v>222807480</v>
      </c>
      <c r="G50" s="184">
        <v>26.687179811006974</v>
      </c>
      <c r="H50" s="186"/>
      <c r="I50" s="183">
        <v>189513809</v>
      </c>
      <c r="J50" s="184">
        <v>34.45853476621906</v>
      </c>
      <c r="K50" s="186"/>
      <c r="L50" s="183">
        <v>100758141</v>
      </c>
      <c r="M50" s="184">
        <v>38.77152496177302</v>
      </c>
    </row>
    <row r="51" spans="1:13" ht="8.25" customHeight="1">
      <c r="A51" s="168"/>
      <c r="B51" s="177"/>
      <c r="C51" s="178"/>
      <c r="D51" s="179"/>
      <c r="E51" s="180"/>
      <c r="F51" s="178"/>
      <c r="G51" s="179"/>
      <c r="H51" s="181"/>
      <c r="I51" s="178"/>
      <c r="J51" s="179"/>
      <c r="K51" s="181"/>
      <c r="L51" s="178"/>
      <c r="M51" s="179"/>
    </row>
    <row r="52" spans="1:13" ht="28.5" customHeight="1">
      <c r="A52" s="168" t="s">
        <v>145</v>
      </c>
      <c r="B52" s="196" t="s">
        <v>177</v>
      </c>
      <c r="C52" s="197">
        <v>134664701</v>
      </c>
      <c r="D52" s="198">
        <v>100</v>
      </c>
      <c r="E52" s="199"/>
      <c r="F52" s="197">
        <v>75024668</v>
      </c>
      <c r="G52" s="198">
        <v>100</v>
      </c>
      <c r="H52" s="200"/>
      <c r="I52" s="197">
        <v>42518675</v>
      </c>
      <c r="J52" s="198">
        <v>100</v>
      </c>
      <c r="K52" s="200"/>
      <c r="L52" s="197">
        <v>17121358</v>
      </c>
      <c r="M52" s="198">
        <v>100</v>
      </c>
    </row>
    <row r="53" spans="1:13" ht="8.25" customHeight="1">
      <c r="A53" s="168"/>
      <c r="B53" s="177"/>
      <c r="C53" s="178"/>
      <c r="D53" s="179"/>
      <c r="E53" s="180"/>
      <c r="F53" s="178"/>
      <c r="G53" s="179"/>
      <c r="H53" s="181"/>
      <c r="I53" s="178"/>
      <c r="J53" s="179"/>
      <c r="K53" s="181"/>
      <c r="L53" s="178"/>
      <c r="M53" s="179"/>
    </row>
    <row r="54" spans="1:13" ht="12" customHeight="1">
      <c r="A54" s="168"/>
      <c r="B54" s="176" t="s">
        <v>120</v>
      </c>
      <c r="C54" s="183">
        <v>71415160</v>
      </c>
      <c r="D54" s="184">
        <v>53.03183348693582</v>
      </c>
      <c r="E54" s="185"/>
      <c r="F54" s="183">
        <v>38205645</v>
      </c>
      <c r="G54" s="184">
        <v>50.924110720489956</v>
      </c>
      <c r="H54" s="186"/>
      <c r="I54" s="183">
        <v>23089535</v>
      </c>
      <c r="J54" s="184">
        <v>54.30445563037889</v>
      </c>
      <c r="K54" s="186"/>
      <c r="L54" s="183">
        <v>10119980</v>
      </c>
      <c r="M54" s="184">
        <v>59.10734417211532</v>
      </c>
    </row>
    <row r="55" spans="1:13" ht="12" customHeight="1">
      <c r="A55" s="168"/>
      <c r="B55" s="177" t="s">
        <v>121</v>
      </c>
      <c r="C55" s="178">
        <v>44418144</v>
      </c>
      <c r="D55" s="179">
        <v>32.98425175280343</v>
      </c>
      <c r="E55" s="180"/>
      <c r="F55" s="178">
        <v>25635615</v>
      </c>
      <c r="G55" s="179">
        <v>34.169581396881355</v>
      </c>
      <c r="H55" s="181"/>
      <c r="I55" s="178">
        <v>13431242</v>
      </c>
      <c r="J55" s="179">
        <v>31.58904175635765</v>
      </c>
      <c r="K55" s="181"/>
      <c r="L55" s="178">
        <v>5351287</v>
      </c>
      <c r="M55" s="179">
        <v>31.255038297779887</v>
      </c>
    </row>
    <row r="56" spans="1:13" ht="15">
      <c r="A56" s="168"/>
      <c r="B56" s="177" t="s">
        <v>174</v>
      </c>
      <c r="C56" s="178">
        <v>18831397</v>
      </c>
      <c r="D56" s="179">
        <v>13.983914760260745</v>
      </c>
      <c r="E56" s="180"/>
      <c r="F56" s="178">
        <v>11183408</v>
      </c>
      <c r="G56" s="179">
        <v>14.906307882628683</v>
      </c>
      <c r="H56" s="181"/>
      <c r="I56" s="178">
        <v>5997898</v>
      </c>
      <c r="J56" s="179">
        <v>14.106502613263466</v>
      </c>
      <c r="K56" s="181"/>
      <c r="L56" s="178">
        <v>1650091</v>
      </c>
      <c r="M56" s="179">
        <v>9.637617530104798</v>
      </c>
    </row>
    <row r="57" spans="1:13" ht="8.25" customHeight="1">
      <c r="A57" s="168"/>
      <c r="B57" s="176"/>
      <c r="C57" s="183"/>
      <c r="D57" s="184"/>
      <c r="E57" s="185"/>
      <c r="F57" s="183"/>
      <c r="G57" s="184"/>
      <c r="H57" s="186"/>
      <c r="I57" s="183"/>
      <c r="J57" s="184"/>
      <c r="K57" s="186"/>
      <c r="L57" s="183"/>
      <c r="M57" s="184"/>
    </row>
    <row r="58" spans="1:13" ht="15">
      <c r="A58" s="168" t="s">
        <v>147</v>
      </c>
      <c r="B58" s="196" t="s">
        <v>2</v>
      </c>
      <c r="C58" s="197">
        <v>772756137</v>
      </c>
      <c r="D58" s="198">
        <v>100.00000000000001</v>
      </c>
      <c r="E58" s="199"/>
      <c r="F58" s="197">
        <v>435995285</v>
      </c>
      <c r="G58" s="198">
        <v>100</v>
      </c>
      <c r="H58" s="200"/>
      <c r="I58" s="197">
        <v>248606384</v>
      </c>
      <c r="J58" s="198">
        <v>100</v>
      </c>
      <c r="K58" s="200"/>
      <c r="L58" s="197">
        <v>88154468</v>
      </c>
      <c r="M58" s="198">
        <v>100</v>
      </c>
    </row>
    <row r="59" spans="1:13" ht="8.25" customHeight="1">
      <c r="A59" s="168"/>
      <c r="B59" s="177"/>
      <c r="C59" s="178"/>
      <c r="D59" s="179"/>
      <c r="E59" s="180"/>
      <c r="F59" s="178"/>
      <c r="G59" s="179"/>
      <c r="H59" s="181"/>
      <c r="I59" s="178"/>
      <c r="J59" s="179"/>
      <c r="K59" s="181"/>
      <c r="L59" s="178"/>
      <c r="M59" s="179"/>
    </row>
    <row r="60" spans="1:13" ht="12" customHeight="1">
      <c r="A60" s="168"/>
      <c r="B60" s="176" t="s">
        <v>120</v>
      </c>
      <c r="C60" s="183">
        <v>385117896</v>
      </c>
      <c r="D60" s="184">
        <v>49.83692494440844</v>
      </c>
      <c r="E60" s="185"/>
      <c r="F60" s="183">
        <v>216709619</v>
      </c>
      <c r="G60" s="184">
        <v>49.70457857130267</v>
      </c>
      <c r="H60" s="186"/>
      <c r="I60" s="183">
        <v>122024769</v>
      </c>
      <c r="J60" s="184">
        <v>49.08352192596953</v>
      </c>
      <c r="K60" s="186"/>
      <c r="L60" s="183">
        <v>46383508</v>
      </c>
      <c r="M60" s="184">
        <v>52.616173691842825</v>
      </c>
    </row>
    <row r="61" spans="1:13" ht="12" customHeight="1">
      <c r="A61" s="168"/>
      <c r="B61" s="177" t="s">
        <v>121</v>
      </c>
      <c r="C61" s="178">
        <v>222151235</v>
      </c>
      <c r="D61" s="179">
        <v>28.747909510293546</v>
      </c>
      <c r="E61" s="180"/>
      <c r="F61" s="178">
        <v>126869971</v>
      </c>
      <c r="G61" s="179">
        <v>29.09893188409136</v>
      </c>
      <c r="H61" s="181"/>
      <c r="I61" s="178">
        <v>69373897</v>
      </c>
      <c r="J61" s="179">
        <v>27.90511485819286</v>
      </c>
      <c r="K61" s="181"/>
      <c r="L61" s="178">
        <v>25907367</v>
      </c>
      <c r="M61" s="179">
        <v>29.388603422800983</v>
      </c>
    </row>
    <row r="62" spans="1:13" ht="15">
      <c r="A62" s="168"/>
      <c r="B62" s="177" t="s">
        <v>174</v>
      </c>
      <c r="C62" s="178">
        <v>165487006</v>
      </c>
      <c r="D62" s="179">
        <v>21.415165545298024</v>
      </c>
      <c r="E62" s="180"/>
      <c r="F62" s="178">
        <v>92415695</v>
      </c>
      <c r="G62" s="179">
        <v>21.19648954460597</v>
      </c>
      <c r="H62" s="181"/>
      <c r="I62" s="178">
        <v>57207718</v>
      </c>
      <c r="J62" s="179">
        <v>23.011363215837612</v>
      </c>
      <c r="K62" s="181"/>
      <c r="L62" s="178">
        <v>15863593</v>
      </c>
      <c r="M62" s="179">
        <v>17.995222885356192</v>
      </c>
    </row>
    <row r="63" spans="1:13" ht="8.25" customHeight="1">
      <c r="A63" s="168"/>
      <c r="B63" s="176"/>
      <c r="C63" s="183"/>
      <c r="D63" s="184"/>
      <c r="E63" s="185"/>
      <c r="F63" s="183"/>
      <c r="G63" s="184"/>
      <c r="H63" s="186"/>
      <c r="I63" s="183"/>
      <c r="J63" s="184"/>
      <c r="K63" s="186"/>
      <c r="L63" s="183"/>
      <c r="M63" s="184"/>
    </row>
    <row r="64" spans="1:13" ht="15">
      <c r="A64" s="168" t="s">
        <v>148</v>
      </c>
      <c r="B64" s="196" t="s">
        <v>178</v>
      </c>
      <c r="C64" s="197">
        <v>7927419004</v>
      </c>
      <c r="D64" s="198">
        <v>100</v>
      </c>
      <c r="E64" s="199"/>
      <c r="F64" s="197">
        <v>4511070919</v>
      </c>
      <c r="G64" s="198">
        <v>100.00000000000001</v>
      </c>
      <c r="H64" s="200"/>
      <c r="I64" s="197">
        <v>2988480747</v>
      </c>
      <c r="J64" s="198">
        <v>99.99999999999999</v>
      </c>
      <c r="K64" s="200"/>
      <c r="L64" s="197">
        <v>427867338</v>
      </c>
      <c r="M64" s="198">
        <v>100</v>
      </c>
    </row>
    <row r="65" spans="1:13" ht="8.25" customHeight="1">
      <c r="A65" s="168"/>
      <c r="B65" s="177"/>
      <c r="C65" s="178"/>
      <c r="D65" s="179"/>
      <c r="E65" s="180"/>
      <c r="F65" s="178"/>
      <c r="G65" s="179"/>
      <c r="H65" s="181"/>
      <c r="I65" s="178"/>
      <c r="J65" s="179"/>
      <c r="K65" s="181"/>
      <c r="L65" s="178"/>
      <c r="M65" s="179"/>
    </row>
    <row r="66" spans="1:13" ht="12" customHeight="1">
      <c r="A66" s="168"/>
      <c r="B66" s="176" t="s">
        <v>120</v>
      </c>
      <c r="C66" s="183">
        <v>3362131434</v>
      </c>
      <c r="D66" s="184">
        <v>42.41142586639539</v>
      </c>
      <c r="E66" s="185"/>
      <c r="F66" s="183">
        <v>1873456644</v>
      </c>
      <c r="G66" s="184">
        <v>41.53019710041052</v>
      </c>
      <c r="H66" s="186"/>
      <c r="I66" s="183">
        <v>1320930953</v>
      </c>
      <c r="J66" s="184">
        <v>44.200751647004</v>
      </c>
      <c r="K66" s="186"/>
      <c r="L66" s="183">
        <v>167743837</v>
      </c>
      <c r="M66" s="184">
        <v>39.2046370690721</v>
      </c>
    </row>
    <row r="67" spans="1:13" ht="12" customHeight="1">
      <c r="A67" s="168"/>
      <c r="B67" s="177" t="s">
        <v>121</v>
      </c>
      <c r="C67" s="178">
        <v>3593860332</v>
      </c>
      <c r="D67" s="179">
        <v>45.33455756768524</v>
      </c>
      <c r="E67" s="180"/>
      <c r="F67" s="178">
        <v>2061860169</v>
      </c>
      <c r="G67" s="179">
        <v>45.70666713120677</v>
      </c>
      <c r="H67" s="181"/>
      <c r="I67" s="178">
        <v>1319998790</v>
      </c>
      <c r="J67" s="179">
        <v>44.169559777993776</v>
      </c>
      <c r="K67" s="181"/>
      <c r="L67" s="178">
        <v>212001373</v>
      </c>
      <c r="M67" s="179">
        <v>49.54838899154298</v>
      </c>
    </row>
    <row r="68" spans="1:13" ht="15">
      <c r="A68" s="168"/>
      <c r="B68" s="177" t="s">
        <v>174</v>
      </c>
      <c r="C68" s="178">
        <v>971427238</v>
      </c>
      <c r="D68" s="179">
        <v>12.254016565919366</v>
      </c>
      <c r="E68" s="180"/>
      <c r="F68" s="178">
        <v>575754106</v>
      </c>
      <c r="G68" s="179">
        <v>12.76313576838272</v>
      </c>
      <c r="H68" s="181"/>
      <c r="I68" s="178">
        <v>347551004</v>
      </c>
      <c r="J68" s="179">
        <v>11.62968857500222</v>
      </c>
      <c r="K68" s="181"/>
      <c r="L68" s="178">
        <v>48122128</v>
      </c>
      <c r="M68" s="179">
        <v>11.246973939384922</v>
      </c>
    </row>
    <row r="69" spans="1:13" ht="8.25" customHeight="1">
      <c r="A69" s="168"/>
      <c r="B69" s="176"/>
      <c r="C69" s="183"/>
      <c r="D69" s="184"/>
      <c r="E69" s="185"/>
      <c r="F69" s="183"/>
      <c r="G69" s="184"/>
      <c r="H69" s="186"/>
      <c r="I69" s="183"/>
      <c r="J69" s="184"/>
      <c r="K69" s="186"/>
      <c r="L69" s="183"/>
      <c r="M69" s="184"/>
    </row>
    <row r="70" spans="1:13" ht="15">
      <c r="A70" s="168" t="s">
        <v>149</v>
      </c>
      <c r="B70" s="196" t="s">
        <v>6</v>
      </c>
      <c r="C70" s="197">
        <v>264327611</v>
      </c>
      <c r="D70" s="198">
        <v>100</v>
      </c>
      <c r="E70" s="199"/>
      <c r="F70" s="197">
        <v>140465633</v>
      </c>
      <c r="G70" s="198">
        <v>100.00000000000001</v>
      </c>
      <c r="H70" s="200"/>
      <c r="I70" s="197">
        <v>82030575</v>
      </c>
      <c r="J70" s="198">
        <v>100</v>
      </c>
      <c r="K70" s="200"/>
      <c r="L70" s="197">
        <v>41831403</v>
      </c>
      <c r="M70" s="198">
        <v>100</v>
      </c>
    </row>
    <row r="71" spans="1:13" ht="8.25" customHeight="1">
      <c r="A71" s="168"/>
      <c r="B71" s="177"/>
      <c r="C71" s="178"/>
      <c r="D71" s="179"/>
      <c r="E71" s="180"/>
      <c r="F71" s="178"/>
      <c r="G71" s="179"/>
      <c r="H71" s="181"/>
      <c r="I71" s="178"/>
      <c r="J71" s="179"/>
      <c r="K71" s="181"/>
      <c r="L71" s="178"/>
      <c r="M71" s="179"/>
    </row>
    <row r="72" spans="1:13" ht="12" customHeight="1">
      <c r="A72" s="168"/>
      <c r="B72" s="176" t="s">
        <v>120</v>
      </c>
      <c r="C72" s="183">
        <v>172221614</v>
      </c>
      <c r="D72" s="184">
        <v>65.1546061905731</v>
      </c>
      <c r="E72" s="185"/>
      <c r="F72" s="183">
        <v>94931994</v>
      </c>
      <c r="G72" s="184">
        <v>67.58378684699339</v>
      </c>
      <c r="H72" s="186"/>
      <c r="I72" s="183">
        <v>55197329</v>
      </c>
      <c r="J72" s="184">
        <v>67.28872618532785</v>
      </c>
      <c r="K72" s="186"/>
      <c r="L72" s="183">
        <v>22092291</v>
      </c>
      <c r="M72" s="184">
        <v>52.81269432918614</v>
      </c>
    </row>
    <row r="73" spans="1:13" ht="12" customHeight="1">
      <c r="A73" s="168"/>
      <c r="B73" s="177" t="s">
        <v>121</v>
      </c>
      <c r="C73" s="178">
        <v>79424960</v>
      </c>
      <c r="D73" s="179">
        <v>30.04792412700314</v>
      </c>
      <c r="E73" s="180"/>
      <c r="F73" s="178">
        <v>39505006</v>
      </c>
      <c r="G73" s="179">
        <v>28.124321342003988</v>
      </c>
      <c r="H73" s="181"/>
      <c r="I73" s="178">
        <v>23330519</v>
      </c>
      <c r="J73" s="179">
        <v>28.4412476689332</v>
      </c>
      <c r="K73" s="181"/>
      <c r="L73" s="178">
        <v>16589435</v>
      </c>
      <c r="M73" s="179">
        <v>39.657849869391185</v>
      </c>
    </row>
    <row r="74" spans="1:13" ht="15">
      <c r="A74" s="168"/>
      <c r="B74" s="177" t="s">
        <v>174</v>
      </c>
      <c r="C74" s="178">
        <v>12681037</v>
      </c>
      <c r="D74" s="179">
        <v>4.797469682423756</v>
      </c>
      <c r="E74" s="180"/>
      <c r="F74" s="178">
        <v>6028633</v>
      </c>
      <c r="G74" s="179">
        <v>4.291891811002625</v>
      </c>
      <c r="H74" s="181"/>
      <c r="I74" s="178">
        <v>3502727</v>
      </c>
      <c r="J74" s="179">
        <v>4.270026145738952</v>
      </c>
      <c r="K74" s="181"/>
      <c r="L74" s="178">
        <v>3149677</v>
      </c>
      <c r="M74" s="179">
        <v>7.529455801422677</v>
      </c>
    </row>
    <row r="75" spans="1:13" ht="8.25" customHeight="1">
      <c r="A75" s="168"/>
      <c r="B75" s="193"/>
      <c r="C75" s="183"/>
      <c r="D75" s="184"/>
      <c r="E75" s="185"/>
      <c r="F75" s="183"/>
      <c r="G75" s="184"/>
      <c r="H75" s="186"/>
      <c r="I75" s="183"/>
      <c r="J75" s="184"/>
      <c r="K75" s="186"/>
      <c r="L75" s="183"/>
      <c r="M75" s="184"/>
    </row>
    <row r="76" spans="1:13" ht="15">
      <c r="A76" s="168" t="s">
        <v>7</v>
      </c>
      <c r="B76" s="196" t="s">
        <v>179</v>
      </c>
      <c r="C76" s="197">
        <v>2239698624</v>
      </c>
      <c r="D76" s="198">
        <v>100</v>
      </c>
      <c r="E76" s="199"/>
      <c r="F76" s="197">
        <v>1227820929</v>
      </c>
      <c r="G76" s="198">
        <v>100</v>
      </c>
      <c r="H76" s="200"/>
      <c r="I76" s="197">
        <v>739157067</v>
      </c>
      <c r="J76" s="198">
        <v>100</v>
      </c>
      <c r="K76" s="200"/>
      <c r="L76" s="197">
        <v>272720628</v>
      </c>
      <c r="M76" s="198">
        <v>100</v>
      </c>
    </row>
    <row r="77" spans="1:13" ht="8.25" customHeight="1">
      <c r="A77" s="168"/>
      <c r="B77" s="177"/>
      <c r="C77" s="178"/>
      <c r="D77" s="179"/>
      <c r="E77" s="180"/>
      <c r="F77" s="178"/>
      <c r="G77" s="179"/>
      <c r="H77" s="181"/>
      <c r="I77" s="178"/>
      <c r="J77" s="179"/>
      <c r="K77" s="181"/>
      <c r="L77" s="178"/>
      <c r="M77" s="179"/>
    </row>
    <row r="78" spans="1:13" ht="12" customHeight="1">
      <c r="A78" s="168"/>
      <c r="B78" s="176" t="s">
        <v>120</v>
      </c>
      <c r="C78" s="183">
        <v>1220730215</v>
      </c>
      <c r="D78" s="184">
        <v>54.5042177513969</v>
      </c>
      <c r="E78" s="185"/>
      <c r="F78" s="183">
        <v>662023701</v>
      </c>
      <c r="G78" s="184">
        <v>53.918587422938444</v>
      </c>
      <c r="H78" s="186"/>
      <c r="I78" s="183">
        <v>405150973</v>
      </c>
      <c r="J78" s="184">
        <v>54.81256840909025</v>
      </c>
      <c r="K78" s="186"/>
      <c r="L78" s="183">
        <v>153555541</v>
      </c>
      <c r="M78" s="184">
        <v>56.30507018339661</v>
      </c>
    </row>
    <row r="79" spans="1:13" ht="12" customHeight="1">
      <c r="A79" s="168"/>
      <c r="B79" s="177" t="s">
        <v>121</v>
      </c>
      <c r="C79" s="178">
        <v>586862613</v>
      </c>
      <c r="D79" s="179">
        <v>26.202749187383525</v>
      </c>
      <c r="E79" s="180"/>
      <c r="F79" s="178">
        <v>315913952</v>
      </c>
      <c r="G79" s="179">
        <v>25.729643837989997</v>
      </c>
      <c r="H79" s="181"/>
      <c r="I79" s="178">
        <v>187992377</v>
      </c>
      <c r="J79" s="179">
        <v>25.433346360740405</v>
      </c>
      <c r="K79" s="181"/>
      <c r="L79" s="178">
        <v>82956284</v>
      </c>
      <c r="M79" s="179">
        <v>30.418045238587528</v>
      </c>
    </row>
    <row r="80" spans="1:13" ht="15">
      <c r="A80" s="168"/>
      <c r="B80" s="177" t="s">
        <v>174</v>
      </c>
      <c r="C80" s="178">
        <v>432105796</v>
      </c>
      <c r="D80" s="179">
        <v>19.29303306121958</v>
      </c>
      <c r="E80" s="180"/>
      <c r="F80" s="178">
        <v>249883276</v>
      </c>
      <c r="G80" s="179">
        <v>20.35176873907156</v>
      </c>
      <c r="H80" s="181"/>
      <c r="I80" s="178">
        <v>146013717</v>
      </c>
      <c r="J80" s="179">
        <v>19.754085230169355</v>
      </c>
      <c r="K80" s="181"/>
      <c r="L80" s="178">
        <v>36208803</v>
      </c>
      <c r="M80" s="179">
        <v>13.27688457801586</v>
      </c>
    </row>
    <row r="81" spans="1:13" ht="8.25" customHeight="1">
      <c r="A81" s="168"/>
      <c r="B81" s="176"/>
      <c r="C81" s="183"/>
      <c r="D81" s="184"/>
      <c r="E81" s="185"/>
      <c r="F81" s="183"/>
      <c r="G81" s="184"/>
      <c r="H81" s="186"/>
      <c r="I81" s="183"/>
      <c r="J81" s="184"/>
      <c r="K81" s="186"/>
      <c r="L81" s="183"/>
      <c r="M81" s="184"/>
    </row>
    <row r="82" spans="1:13" ht="12" customHeight="1">
      <c r="A82" s="168" t="s">
        <v>118</v>
      </c>
      <c r="B82" s="189" t="s">
        <v>3</v>
      </c>
      <c r="C82" s="174">
        <v>1684020534</v>
      </c>
      <c r="D82" s="171">
        <v>100</v>
      </c>
      <c r="E82" s="172"/>
      <c r="F82" s="174">
        <v>938830293</v>
      </c>
      <c r="G82" s="171">
        <v>100</v>
      </c>
      <c r="H82" s="173"/>
      <c r="I82" s="174">
        <v>589933282</v>
      </c>
      <c r="J82" s="171">
        <v>99.99999999999999</v>
      </c>
      <c r="K82" s="173"/>
      <c r="L82" s="174">
        <v>155256959</v>
      </c>
      <c r="M82" s="171">
        <v>100</v>
      </c>
    </row>
    <row r="83" spans="1:13" ht="8.25" customHeight="1">
      <c r="A83" s="168"/>
      <c r="B83" s="176"/>
      <c r="C83" s="183"/>
      <c r="D83" s="184"/>
      <c r="E83" s="185"/>
      <c r="F83" s="183"/>
      <c r="G83" s="184"/>
      <c r="H83" s="186"/>
      <c r="I83" s="183"/>
      <c r="J83" s="184"/>
      <c r="K83" s="186"/>
      <c r="L83" s="183"/>
      <c r="M83" s="184"/>
    </row>
    <row r="84" spans="1:13" ht="12" customHeight="1">
      <c r="A84" s="168"/>
      <c r="B84" s="177" t="s">
        <v>122</v>
      </c>
      <c r="C84" s="178">
        <v>1663537496</v>
      </c>
      <c r="D84" s="179">
        <v>98.78368240847115</v>
      </c>
      <c r="E84" s="180"/>
      <c r="F84" s="178">
        <v>928123518</v>
      </c>
      <c r="G84" s="179">
        <v>98.8595622574356</v>
      </c>
      <c r="H84" s="181"/>
      <c r="I84" s="178">
        <v>583148771</v>
      </c>
      <c r="J84" s="179">
        <v>98.84995283246283</v>
      </c>
      <c r="K84" s="181"/>
      <c r="L84" s="178">
        <v>152265207</v>
      </c>
      <c r="M84" s="179">
        <v>98.07303194699311</v>
      </c>
    </row>
    <row r="85" spans="1:13" ht="15">
      <c r="A85" s="168"/>
      <c r="B85" s="193" t="s">
        <v>180</v>
      </c>
      <c r="C85" s="183">
        <v>20483038</v>
      </c>
      <c r="D85" s="184">
        <v>1.2163175915288453</v>
      </c>
      <c r="E85" s="185"/>
      <c r="F85" s="183">
        <v>10706775</v>
      </c>
      <c r="G85" s="184">
        <v>1.140437742564406</v>
      </c>
      <c r="H85" s="186"/>
      <c r="I85" s="183">
        <v>6784511</v>
      </c>
      <c r="J85" s="184">
        <v>1.1500471675371589</v>
      </c>
      <c r="K85" s="186"/>
      <c r="L85" s="183">
        <v>2991752</v>
      </c>
      <c r="M85" s="184">
        <v>1.9269680530068864</v>
      </c>
    </row>
    <row r="86" spans="1:13" ht="8.25" customHeight="1">
      <c r="A86" s="168"/>
      <c r="B86" s="177"/>
      <c r="C86" s="178"/>
      <c r="D86" s="179"/>
      <c r="E86" s="180"/>
      <c r="F86" s="178"/>
      <c r="G86" s="179"/>
      <c r="H86" s="181"/>
      <c r="I86" s="178"/>
      <c r="J86" s="179"/>
      <c r="K86" s="181"/>
      <c r="L86" s="178"/>
      <c r="M86" s="179"/>
    </row>
    <row r="87" spans="1:13" ht="24" customHeight="1">
      <c r="A87" s="168" t="s">
        <v>119</v>
      </c>
      <c r="B87" s="196" t="s">
        <v>124</v>
      </c>
      <c r="C87" s="197">
        <v>1771934052</v>
      </c>
      <c r="D87" s="198">
        <v>100.00000000000001</v>
      </c>
      <c r="E87" s="199"/>
      <c r="F87" s="197">
        <v>1038908855</v>
      </c>
      <c r="G87" s="198">
        <v>100</v>
      </c>
      <c r="H87" s="200"/>
      <c r="I87" s="197">
        <v>573310352</v>
      </c>
      <c r="J87" s="198">
        <v>100</v>
      </c>
      <c r="K87" s="200"/>
      <c r="L87" s="197">
        <v>159714845</v>
      </c>
      <c r="M87" s="198">
        <v>100</v>
      </c>
    </row>
    <row r="88" spans="1:13" ht="7.5" customHeight="1">
      <c r="A88" s="168"/>
      <c r="B88" s="177"/>
      <c r="C88" s="178"/>
      <c r="D88" s="179"/>
      <c r="E88" s="180"/>
      <c r="F88" s="178"/>
      <c r="G88" s="179"/>
      <c r="H88" s="181"/>
      <c r="I88" s="178"/>
      <c r="J88" s="179"/>
      <c r="K88" s="181"/>
      <c r="L88" s="178"/>
      <c r="M88" s="179"/>
    </row>
    <row r="89" spans="1:13" ht="12" customHeight="1">
      <c r="A89" s="168"/>
      <c r="B89" s="176" t="s">
        <v>120</v>
      </c>
      <c r="C89" s="183">
        <v>855051051</v>
      </c>
      <c r="D89" s="184">
        <v>48.25524121706985</v>
      </c>
      <c r="E89" s="185"/>
      <c r="F89" s="183">
        <v>498829340</v>
      </c>
      <c r="G89" s="184">
        <v>48.014735614126614</v>
      </c>
      <c r="H89" s="186"/>
      <c r="I89" s="183">
        <v>274476591</v>
      </c>
      <c r="J89" s="184">
        <v>47.87574304955163</v>
      </c>
      <c r="K89" s="186"/>
      <c r="L89" s="183">
        <v>81745120</v>
      </c>
      <c r="M89" s="184">
        <v>51.18191737280276</v>
      </c>
    </row>
    <row r="90" spans="1:13" ht="11.25" customHeight="1">
      <c r="A90" s="168"/>
      <c r="B90" s="177" t="s">
        <v>121</v>
      </c>
      <c r="C90" s="178">
        <v>242284718</v>
      </c>
      <c r="D90" s="179">
        <v>13.673461364238177</v>
      </c>
      <c r="E90" s="180"/>
      <c r="F90" s="178">
        <v>143973685</v>
      </c>
      <c r="G90" s="179">
        <v>13.858163236080994</v>
      </c>
      <c r="H90" s="181"/>
      <c r="I90" s="178">
        <v>74197926</v>
      </c>
      <c r="J90" s="179">
        <v>12.94201748514738</v>
      </c>
      <c r="K90" s="181"/>
      <c r="L90" s="178">
        <v>24113107</v>
      </c>
      <c r="M90" s="179">
        <v>15.097599099194566</v>
      </c>
    </row>
    <row r="91" spans="1:13" ht="12" customHeight="1">
      <c r="A91" s="168"/>
      <c r="B91" s="176" t="s">
        <v>122</v>
      </c>
      <c r="C91" s="183">
        <v>578716832</v>
      </c>
      <c r="D91" s="184">
        <v>32.660178935372706</v>
      </c>
      <c r="E91" s="185"/>
      <c r="F91" s="183">
        <v>337516123</v>
      </c>
      <c r="G91" s="184">
        <v>32.48755859338594</v>
      </c>
      <c r="H91" s="186"/>
      <c r="I91" s="183">
        <v>191763192</v>
      </c>
      <c r="J91" s="184">
        <v>33.4484091087893</v>
      </c>
      <c r="K91" s="186"/>
      <c r="L91" s="183">
        <v>49437517</v>
      </c>
      <c r="M91" s="184">
        <v>30.953614236672866</v>
      </c>
    </row>
    <row r="92" spans="1:13" ht="15">
      <c r="A92" s="168"/>
      <c r="B92" s="177" t="s">
        <v>181</v>
      </c>
      <c r="C92" s="178">
        <v>95881451</v>
      </c>
      <c r="D92" s="179">
        <v>5.411118483319266</v>
      </c>
      <c r="E92" s="180"/>
      <c r="F92" s="178">
        <v>58589707</v>
      </c>
      <c r="G92" s="179">
        <v>5.639542556406452</v>
      </c>
      <c r="H92" s="181"/>
      <c r="I92" s="178">
        <v>32872643</v>
      </c>
      <c r="J92" s="179">
        <v>5.733830356511685</v>
      </c>
      <c r="K92" s="181"/>
      <c r="L92" s="178">
        <v>4419101</v>
      </c>
      <c r="M92" s="179">
        <v>2.766869291329807</v>
      </c>
    </row>
    <row r="93" spans="1:13" ht="7.5" customHeight="1">
      <c r="A93" s="168"/>
      <c r="B93" s="176"/>
      <c r="C93" s="183"/>
      <c r="D93" s="184"/>
      <c r="E93" s="185"/>
      <c r="F93" s="183"/>
      <c r="G93" s="184"/>
      <c r="H93" s="186"/>
      <c r="I93" s="183"/>
      <c r="J93" s="184"/>
      <c r="K93" s="186"/>
      <c r="L93" s="183"/>
      <c r="M93" s="184"/>
    </row>
    <row r="94" spans="1:13" ht="12" customHeight="1">
      <c r="A94" s="168" t="s">
        <v>150</v>
      </c>
      <c r="B94" s="196" t="s">
        <v>182</v>
      </c>
      <c r="C94" s="174">
        <v>147959703</v>
      </c>
      <c r="D94" s="171">
        <v>99.99999999999999</v>
      </c>
      <c r="E94" s="172"/>
      <c r="F94" s="174">
        <v>81501907</v>
      </c>
      <c r="G94" s="171">
        <v>100</v>
      </c>
      <c r="H94" s="173"/>
      <c r="I94" s="174">
        <v>52286250</v>
      </c>
      <c r="J94" s="171">
        <v>100</v>
      </c>
      <c r="K94" s="173"/>
      <c r="L94" s="174">
        <v>14171546</v>
      </c>
      <c r="M94" s="171">
        <v>100</v>
      </c>
    </row>
    <row r="95" spans="1:13" ht="7.5" customHeight="1">
      <c r="A95" s="168"/>
      <c r="B95" s="176"/>
      <c r="C95" s="183"/>
      <c r="D95" s="184"/>
      <c r="E95" s="185"/>
      <c r="F95" s="183"/>
      <c r="G95" s="184"/>
      <c r="H95" s="186"/>
      <c r="I95" s="183"/>
      <c r="J95" s="184"/>
      <c r="K95" s="186"/>
      <c r="L95" s="183"/>
      <c r="M95" s="184"/>
    </row>
    <row r="96" spans="1:13" ht="12" customHeight="1">
      <c r="A96" s="168"/>
      <c r="B96" s="177" t="s">
        <v>120</v>
      </c>
      <c r="C96" s="178">
        <v>118300283</v>
      </c>
      <c r="D96" s="179">
        <v>79.95439339317949</v>
      </c>
      <c r="E96" s="180"/>
      <c r="F96" s="178">
        <v>64694329</v>
      </c>
      <c r="G96" s="179">
        <v>79.3776874447858</v>
      </c>
      <c r="H96" s="181"/>
      <c r="I96" s="178">
        <v>42845547</v>
      </c>
      <c r="J96" s="179">
        <v>81.94419565373306</v>
      </c>
      <c r="K96" s="181"/>
      <c r="L96" s="178">
        <v>10760407</v>
      </c>
      <c r="M96" s="179">
        <v>75.92966215542044</v>
      </c>
    </row>
    <row r="97" spans="1:13" ht="12" customHeight="1">
      <c r="A97" s="168"/>
      <c r="B97" s="176" t="s">
        <v>121</v>
      </c>
      <c r="C97" s="183">
        <v>17900571</v>
      </c>
      <c r="D97" s="184">
        <v>12.09827448761505</v>
      </c>
      <c r="E97" s="185"/>
      <c r="F97" s="183">
        <v>9941980</v>
      </c>
      <c r="G97" s="184">
        <v>12.198463037190038</v>
      </c>
      <c r="H97" s="186"/>
      <c r="I97" s="183">
        <v>5656897</v>
      </c>
      <c r="J97" s="184">
        <v>10.819091061225466</v>
      </c>
      <c r="K97" s="186"/>
      <c r="L97" s="183">
        <v>2301694</v>
      </c>
      <c r="M97" s="184">
        <v>16.241657755618196</v>
      </c>
    </row>
    <row r="98" spans="1:13" ht="12" customHeight="1">
      <c r="A98" s="168"/>
      <c r="B98" s="193" t="s">
        <v>174</v>
      </c>
      <c r="C98" s="183">
        <v>11758849</v>
      </c>
      <c r="D98" s="184">
        <v>7.9473321192054565</v>
      </c>
      <c r="E98" s="185"/>
      <c r="F98" s="183">
        <v>6865598</v>
      </c>
      <c r="G98" s="184">
        <v>8.423849518024161</v>
      </c>
      <c r="H98" s="186"/>
      <c r="I98" s="183">
        <v>3783806</v>
      </c>
      <c r="J98" s="184">
        <v>7.236713285041478</v>
      </c>
      <c r="K98" s="186"/>
      <c r="L98" s="183">
        <v>1109445</v>
      </c>
      <c r="M98" s="184">
        <v>7.8286800889613595</v>
      </c>
    </row>
    <row r="99" spans="1:13" s="217" customFormat="1" ht="6.75" customHeight="1">
      <c r="A99" s="205"/>
      <c r="B99" s="178"/>
      <c r="C99" s="178"/>
      <c r="D99" s="179"/>
      <c r="E99" s="180"/>
      <c r="F99" s="178"/>
      <c r="G99" s="179"/>
      <c r="H99" s="181"/>
      <c r="I99" s="178"/>
      <c r="J99" s="179"/>
      <c r="K99" s="181"/>
      <c r="L99" s="178"/>
      <c r="M99" s="179"/>
    </row>
    <row r="100" spans="1:13" ht="12" customHeight="1">
      <c r="A100" s="168" t="s">
        <v>151</v>
      </c>
      <c r="B100" s="189" t="s">
        <v>183</v>
      </c>
      <c r="C100" s="174">
        <v>227594482</v>
      </c>
      <c r="D100" s="171">
        <v>100</v>
      </c>
      <c r="E100" s="172"/>
      <c r="F100" s="174">
        <v>126309953</v>
      </c>
      <c r="G100" s="171">
        <v>100</v>
      </c>
      <c r="H100" s="173"/>
      <c r="I100" s="174">
        <v>68956527</v>
      </c>
      <c r="J100" s="171">
        <v>100</v>
      </c>
      <c r="K100" s="173"/>
      <c r="L100" s="174">
        <v>32328002</v>
      </c>
      <c r="M100" s="171">
        <v>100</v>
      </c>
    </row>
    <row r="101" spans="1:13" ht="7.5" customHeight="1">
      <c r="A101" s="168"/>
      <c r="B101" s="176"/>
      <c r="C101" s="183"/>
      <c r="D101" s="184"/>
      <c r="E101" s="185"/>
      <c r="F101" s="183"/>
      <c r="G101" s="184"/>
      <c r="H101" s="186"/>
      <c r="I101" s="183"/>
      <c r="J101" s="184"/>
      <c r="K101" s="186"/>
      <c r="L101" s="183"/>
      <c r="M101" s="184"/>
    </row>
    <row r="102" spans="1:13" ht="12" customHeight="1">
      <c r="A102" s="168"/>
      <c r="B102" s="177" t="s">
        <v>120</v>
      </c>
      <c r="C102" s="178">
        <v>134856091</v>
      </c>
      <c r="D102" s="179">
        <v>59.252794626189576</v>
      </c>
      <c r="E102" s="180"/>
      <c r="F102" s="178">
        <v>73646244</v>
      </c>
      <c r="G102" s="179">
        <v>58.30597055166349</v>
      </c>
      <c r="H102" s="181"/>
      <c r="I102" s="178">
        <v>39989192</v>
      </c>
      <c r="J102" s="179">
        <v>57.991888135549516</v>
      </c>
      <c r="K102" s="181"/>
      <c r="L102" s="178">
        <v>21220655</v>
      </c>
      <c r="M102" s="179">
        <v>65.6417151916781</v>
      </c>
    </row>
    <row r="103" spans="1:13" ht="12" customHeight="1">
      <c r="A103" s="168"/>
      <c r="B103" s="176" t="s">
        <v>121</v>
      </c>
      <c r="C103" s="183">
        <v>44707414</v>
      </c>
      <c r="D103" s="184">
        <v>19.643452515689724</v>
      </c>
      <c r="E103" s="185"/>
      <c r="F103" s="183">
        <v>24462652</v>
      </c>
      <c r="G103" s="184">
        <v>19.36716103441191</v>
      </c>
      <c r="H103" s="186"/>
      <c r="I103" s="183">
        <v>13284914</v>
      </c>
      <c r="J103" s="184">
        <v>19.26563673950691</v>
      </c>
      <c r="K103" s="186"/>
      <c r="L103" s="183">
        <v>6959848</v>
      </c>
      <c r="M103" s="184">
        <v>21.528852912097694</v>
      </c>
    </row>
    <row r="104" spans="1:13" ht="12" customHeight="1">
      <c r="A104" s="168"/>
      <c r="B104" s="193" t="s">
        <v>174</v>
      </c>
      <c r="C104" s="183">
        <v>48030977</v>
      </c>
      <c r="D104" s="184">
        <v>21.1037528581207</v>
      </c>
      <c r="E104" s="185"/>
      <c r="F104" s="183">
        <v>28201057</v>
      </c>
      <c r="G104" s="184">
        <v>22.326868413924593</v>
      </c>
      <c r="H104" s="186"/>
      <c r="I104" s="183">
        <v>15682421</v>
      </c>
      <c r="J104" s="184">
        <v>22.742475124943574</v>
      </c>
      <c r="K104" s="186"/>
      <c r="L104" s="183">
        <v>4147499</v>
      </c>
      <c r="M104" s="184">
        <v>12.829431896224207</v>
      </c>
    </row>
    <row r="105" spans="1:13" ht="6.75" customHeight="1">
      <c r="A105" s="207"/>
      <c r="B105" s="208"/>
      <c r="C105" s="208"/>
      <c r="D105" s="209"/>
      <c r="E105" s="210"/>
      <c r="F105" s="208"/>
      <c r="G105" s="209"/>
      <c r="H105" s="211"/>
      <c r="I105" s="208"/>
      <c r="J105" s="209"/>
      <c r="K105" s="211"/>
      <c r="L105" s="208"/>
      <c r="M105" s="209"/>
    </row>
    <row r="106" spans="1:14" ht="15.75" customHeight="1">
      <c r="A106" s="130"/>
      <c r="B106" s="130" t="s">
        <v>95</v>
      </c>
      <c r="C106" s="130"/>
      <c r="D106" s="130"/>
      <c r="E106" s="130"/>
      <c r="F106" s="130"/>
      <c r="G106" s="130"/>
      <c r="H106" s="130"/>
      <c r="I106" s="130"/>
      <c r="J106" s="130"/>
      <c r="K106" s="130"/>
      <c r="L106" s="130"/>
      <c r="M106" s="130"/>
      <c r="N106" s="130"/>
    </row>
    <row r="107" spans="1:14" ht="15">
      <c r="A107" s="130"/>
      <c r="B107" s="296" t="s">
        <v>216</v>
      </c>
      <c r="C107" s="303"/>
      <c r="D107" s="303"/>
      <c r="E107" s="303"/>
      <c r="F107" s="303"/>
      <c r="G107" s="303"/>
      <c r="H107" s="303"/>
      <c r="I107" s="303"/>
      <c r="J107" s="303"/>
      <c r="K107" s="303"/>
      <c r="L107" s="303"/>
      <c r="M107" s="303"/>
      <c r="N107" s="130"/>
    </row>
    <row r="108" spans="1:14" ht="28.5" customHeight="1">
      <c r="A108" s="130"/>
      <c r="B108" s="315"/>
      <c r="C108" s="316"/>
      <c r="D108" s="316"/>
      <c r="E108" s="316"/>
      <c r="F108" s="316"/>
      <c r="G108" s="316"/>
      <c r="H108" s="316"/>
      <c r="I108" s="316"/>
      <c r="J108" s="316"/>
      <c r="K108" s="316"/>
      <c r="L108" s="316"/>
      <c r="M108" s="316"/>
      <c r="N108" s="130"/>
    </row>
    <row r="109" spans="1:14" ht="15">
      <c r="A109" s="130"/>
      <c r="B109" s="314"/>
      <c r="C109" s="314"/>
      <c r="D109" s="314"/>
      <c r="E109" s="314"/>
      <c r="F109" s="314"/>
      <c r="G109" s="314"/>
      <c r="H109" s="314"/>
      <c r="I109" s="314"/>
      <c r="J109" s="314"/>
      <c r="K109" s="314"/>
      <c r="L109" s="314"/>
      <c r="M109" s="314"/>
      <c r="N109" s="220"/>
    </row>
    <row r="110" spans="1:14" ht="14.25" customHeight="1">
      <c r="A110" s="130"/>
      <c r="B110" s="314"/>
      <c r="C110" s="314"/>
      <c r="D110" s="314"/>
      <c r="E110" s="314"/>
      <c r="F110" s="314"/>
      <c r="G110" s="314"/>
      <c r="H110" s="314"/>
      <c r="I110" s="314"/>
      <c r="J110" s="314"/>
      <c r="K110" s="314"/>
      <c r="L110" s="314"/>
      <c r="M110" s="314"/>
      <c r="N110" s="220"/>
    </row>
    <row r="111" spans="1:14" ht="25.5" customHeight="1">
      <c r="A111" s="130"/>
      <c r="B111" s="295"/>
      <c r="C111" s="295"/>
      <c r="D111" s="295"/>
      <c r="E111" s="295"/>
      <c r="F111" s="295"/>
      <c r="G111" s="295"/>
      <c r="H111" s="295"/>
      <c r="I111" s="295"/>
      <c r="J111" s="295"/>
      <c r="K111" s="295"/>
      <c r="L111" s="295"/>
      <c r="M111" s="295"/>
      <c r="N111" s="221"/>
    </row>
    <row r="112" spans="1:14" ht="15" customHeight="1">
      <c r="A112" s="130"/>
      <c r="B112" s="314"/>
      <c r="C112" s="314"/>
      <c r="D112" s="314"/>
      <c r="E112" s="314"/>
      <c r="F112" s="314"/>
      <c r="G112" s="314"/>
      <c r="H112" s="314"/>
      <c r="I112" s="314"/>
      <c r="J112" s="314"/>
      <c r="K112" s="314"/>
      <c r="L112" s="314"/>
      <c r="M112" s="314"/>
      <c r="N112" s="221"/>
    </row>
    <row r="113" spans="1:14" ht="15">
      <c r="A113" s="130"/>
      <c r="B113" s="314"/>
      <c r="C113" s="314"/>
      <c r="D113" s="314"/>
      <c r="E113" s="314"/>
      <c r="F113" s="314"/>
      <c r="G113" s="314"/>
      <c r="H113" s="314"/>
      <c r="I113" s="314"/>
      <c r="J113" s="314"/>
      <c r="K113" s="314"/>
      <c r="L113" s="314"/>
      <c r="M113" s="314"/>
      <c r="N113" s="221"/>
    </row>
    <row r="114" spans="1:14" ht="14.25" customHeight="1">
      <c r="A114" s="130"/>
      <c r="B114" s="314"/>
      <c r="C114" s="314"/>
      <c r="D114" s="314"/>
      <c r="E114" s="314"/>
      <c r="F114" s="314"/>
      <c r="G114" s="314"/>
      <c r="H114" s="314"/>
      <c r="I114" s="314"/>
      <c r="J114" s="314"/>
      <c r="K114" s="314"/>
      <c r="L114" s="314"/>
      <c r="M114" s="314"/>
      <c r="N114" s="221"/>
    </row>
    <row r="115" spans="1:14" ht="15">
      <c r="A115" s="130"/>
      <c r="B115" s="314"/>
      <c r="C115" s="314"/>
      <c r="D115" s="314"/>
      <c r="E115" s="314"/>
      <c r="F115" s="314"/>
      <c r="G115" s="314"/>
      <c r="H115" s="314"/>
      <c r="I115" s="314"/>
      <c r="J115" s="314"/>
      <c r="K115" s="314"/>
      <c r="L115" s="314"/>
      <c r="M115" s="314"/>
      <c r="N115" s="221"/>
    </row>
    <row r="116" spans="1:14" ht="35.25" customHeight="1">
      <c r="A116" s="130"/>
      <c r="B116" s="296"/>
      <c r="C116" s="296"/>
      <c r="D116" s="296"/>
      <c r="E116" s="296"/>
      <c r="F116" s="296"/>
      <c r="G116" s="296"/>
      <c r="H116" s="296"/>
      <c r="I116" s="296"/>
      <c r="J116" s="296"/>
      <c r="K116" s="296"/>
      <c r="L116" s="296"/>
      <c r="M116" s="296"/>
      <c r="N116" s="130"/>
    </row>
    <row r="117" spans="1:14" ht="24.75" customHeight="1">
      <c r="A117" s="130"/>
      <c r="B117" s="296"/>
      <c r="C117" s="296"/>
      <c r="D117" s="296"/>
      <c r="E117" s="296"/>
      <c r="F117" s="296"/>
      <c r="G117" s="296"/>
      <c r="H117" s="296"/>
      <c r="I117" s="296"/>
      <c r="J117" s="296"/>
      <c r="K117" s="296"/>
      <c r="L117" s="296"/>
      <c r="M117" s="296"/>
      <c r="N117" s="130"/>
    </row>
    <row r="118" spans="1:14" ht="17.25" customHeight="1">
      <c r="A118" s="130"/>
      <c r="B118" s="314"/>
      <c r="C118" s="314"/>
      <c r="D118" s="314"/>
      <c r="E118" s="314"/>
      <c r="F118" s="314"/>
      <c r="G118" s="314"/>
      <c r="H118" s="314"/>
      <c r="I118" s="314"/>
      <c r="J118" s="314"/>
      <c r="K118" s="314"/>
      <c r="L118" s="314"/>
      <c r="M118" s="314"/>
      <c r="N118" s="130"/>
    </row>
    <row r="119" spans="1:14" ht="15">
      <c r="A119" s="130"/>
      <c r="B119" s="130"/>
      <c r="C119" s="130"/>
      <c r="D119" s="130"/>
      <c r="E119" s="130"/>
      <c r="F119" s="130"/>
      <c r="G119" s="130"/>
      <c r="H119" s="130"/>
      <c r="I119" s="130"/>
      <c r="J119" s="130"/>
      <c r="K119" s="130"/>
      <c r="L119" s="130"/>
      <c r="M119" s="130"/>
      <c r="N119" s="130"/>
    </row>
    <row r="120" ht="15">
      <c r="B120" s="222"/>
    </row>
    <row r="121" ht="15">
      <c r="B121" s="223"/>
    </row>
    <row r="122" ht="15">
      <c r="B122" s="223"/>
    </row>
  </sheetData>
  <sheetProtection/>
  <mergeCells count="23">
    <mergeCell ref="B117:M117"/>
    <mergeCell ref="A10:A13"/>
    <mergeCell ref="L11:M12"/>
    <mergeCell ref="B11:B13"/>
    <mergeCell ref="C11:D12"/>
    <mergeCell ref="F11:G12"/>
    <mergeCell ref="B107:M107"/>
    <mergeCell ref="I11:J12"/>
    <mergeCell ref="C10:M10"/>
    <mergeCell ref="B118:M118"/>
    <mergeCell ref="B108:M108"/>
    <mergeCell ref="B111:M111"/>
    <mergeCell ref="B112:M112"/>
    <mergeCell ref="B110:M110"/>
    <mergeCell ref="B115:M115"/>
    <mergeCell ref="B109:M109"/>
    <mergeCell ref="B114:M114"/>
    <mergeCell ref="B113:M113"/>
    <mergeCell ref="B116:M116"/>
    <mergeCell ref="B5:M5"/>
    <mergeCell ref="B6:M6"/>
    <mergeCell ref="B7:M7"/>
    <mergeCell ref="B8:M8"/>
  </mergeCells>
  <printOptions horizontalCentered="1"/>
  <pageMargins left="0.3937007874015748" right="0.3937007874015748" top="0.49" bottom="0.43" header="0" footer="0"/>
  <pageSetup horizontalDpi="300" verticalDpi="300" orientation="landscape" scale="85" r:id="rId2"/>
  <drawing r:id="rId1"/>
</worksheet>
</file>

<file path=xl/worksheets/sheet4.xml><?xml version="1.0" encoding="utf-8"?>
<worksheet xmlns="http://schemas.openxmlformats.org/spreadsheetml/2006/main" xmlns:r="http://schemas.openxmlformats.org/officeDocument/2006/relationships">
  <dimension ref="A1:AC121"/>
  <sheetViews>
    <sheetView showGridLines="0" zoomScale="85" zoomScaleNormal="85" zoomScalePageLayoutView="0" workbookViewId="0" topLeftCell="A1">
      <pane xSplit="2" ySplit="12" topLeftCell="G103" activePane="bottomRight" state="frozen"/>
      <selection pane="topLeft" activeCell="C18" sqref="C18"/>
      <selection pane="topRight" activeCell="C18" sqref="C18"/>
      <selection pane="bottomLeft" activeCell="C18" sqref="C18"/>
      <selection pane="bottomRight" activeCell="A10" sqref="A10:A12"/>
    </sheetView>
  </sheetViews>
  <sheetFormatPr defaultColWidth="11.421875" defaultRowHeight="12.75"/>
  <cols>
    <col min="1" max="1" width="3.00390625" style="192" customWidth="1"/>
    <col min="2" max="2" width="31.7109375" style="192" customWidth="1"/>
    <col min="3" max="3" width="13.8515625" style="192" customWidth="1"/>
    <col min="4" max="4" width="6.7109375" style="192" bestFit="1" customWidth="1"/>
    <col min="5" max="5" width="1.7109375" style="192" customWidth="1"/>
    <col min="6" max="6" width="16.8515625" style="192" customWidth="1"/>
    <col min="7" max="7" width="6.421875" style="192" customWidth="1"/>
    <col min="8" max="8" width="1.57421875" style="192" customWidth="1"/>
    <col min="9" max="9" width="15.140625" style="192" customWidth="1"/>
    <col min="10" max="10" width="6.421875" style="192" customWidth="1"/>
    <col min="11" max="11" width="2.00390625" style="192" customWidth="1"/>
    <col min="12" max="12" width="12.8515625" style="192" customWidth="1"/>
    <col min="13" max="13" width="6.421875" style="192" customWidth="1"/>
    <col min="14" max="14" width="2.00390625" style="192" customWidth="1"/>
    <col min="15" max="15" width="13.57421875" style="192" customWidth="1"/>
    <col min="16" max="16" width="6.421875" style="192" bestFit="1" customWidth="1"/>
    <col min="17" max="17" width="1.7109375" style="192" customWidth="1"/>
    <col min="18" max="18" width="13.57421875" style="192" customWidth="1"/>
    <col min="19" max="19" width="6.421875" style="192" bestFit="1" customWidth="1"/>
    <col min="20" max="20" width="1.7109375" style="192" customWidth="1"/>
    <col min="21" max="21" width="14.00390625" style="192" customWidth="1"/>
    <col min="22" max="22" width="6.421875" style="192" bestFit="1" customWidth="1"/>
    <col min="23" max="23" width="1.7109375" style="192" customWidth="1"/>
    <col min="24" max="24" width="14.140625" style="192" customWidth="1"/>
    <col min="25" max="25" width="1.7109375" style="192" customWidth="1"/>
    <col min="26" max="26" width="10.28125" style="192" customWidth="1"/>
    <col min="27" max="27" width="1.7109375" style="192" customWidth="1"/>
    <col min="28" max="28" width="10.8515625" style="192" customWidth="1"/>
    <col min="29" max="16384" width="11.421875" style="192" customWidth="1"/>
  </cols>
  <sheetData>
    <row r="1" spans="1:23" s="130" customFormat="1" ht="12.75">
      <c r="A1" s="135"/>
      <c r="B1" s="135"/>
      <c r="C1" s="135"/>
      <c r="D1" s="135"/>
      <c r="E1" s="135"/>
      <c r="F1" s="135"/>
      <c r="G1" s="135"/>
      <c r="H1" s="135"/>
      <c r="I1" s="135"/>
      <c r="J1" s="135"/>
      <c r="K1" s="135"/>
      <c r="L1" s="135"/>
      <c r="M1" s="135"/>
      <c r="N1" s="135"/>
      <c r="O1" s="135"/>
      <c r="P1" s="135"/>
      <c r="Q1" s="135"/>
      <c r="R1" s="135"/>
      <c r="S1" s="135"/>
      <c r="T1" s="135"/>
      <c r="U1" s="135"/>
      <c r="V1" s="135"/>
      <c r="W1" s="135"/>
    </row>
    <row r="2" spans="1:23" s="130" customFormat="1" ht="12.75">
      <c r="A2" s="135"/>
      <c r="B2" s="135"/>
      <c r="C2" s="135"/>
      <c r="D2" s="135"/>
      <c r="E2" s="135"/>
      <c r="F2" s="135"/>
      <c r="G2" s="135"/>
      <c r="H2" s="135"/>
      <c r="I2" s="135"/>
      <c r="J2" s="135"/>
      <c r="K2" s="135"/>
      <c r="L2" s="135"/>
      <c r="M2" s="135"/>
      <c r="N2" s="135"/>
      <c r="O2" s="135"/>
      <c r="P2" s="135"/>
      <c r="Q2" s="135"/>
      <c r="R2" s="135"/>
      <c r="S2" s="135"/>
      <c r="T2" s="135"/>
      <c r="U2" s="135"/>
      <c r="V2" s="135"/>
      <c r="W2" s="135"/>
    </row>
    <row r="3" spans="1:23" s="130" customFormat="1" ht="12.75">
      <c r="A3" s="135"/>
      <c r="B3" s="135"/>
      <c r="C3" s="135"/>
      <c r="D3" s="135"/>
      <c r="E3" s="135"/>
      <c r="F3" s="135"/>
      <c r="G3" s="135"/>
      <c r="H3" s="135"/>
      <c r="I3" s="135"/>
      <c r="J3" s="135"/>
      <c r="K3" s="135"/>
      <c r="L3" s="135"/>
      <c r="M3" s="135"/>
      <c r="N3" s="135"/>
      <c r="O3" s="135"/>
      <c r="P3" s="135"/>
      <c r="Q3" s="135"/>
      <c r="R3" s="135"/>
      <c r="S3" s="135"/>
      <c r="T3" s="135"/>
      <c r="U3" s="135"/>
      <c r="V3" s="135"/>
      <c r="W3" s="135"/>
    </row>
    <row r="4" spans="1:23" s="130" customFormat="1" ht="12.75">
      <c r="A4" s="135"/>
      <c r="B4" s="135"/>
      <c r="C4" s="135"/>
      <c r="D4" s="135"/>
      <c r="E4" s="135"/>
      <c r="F4" s="135"/>
      <c r="G4" s="135"/>
      <c r="H4" s="135"/>
      <c r="I4" s="135"/>
      <c r="J4" s="135"/>
      <c r="K4" s="135"/>
      <c r="L4" s="135"/>
      <c r="M4" s="135"/>
      <c r="N4" s="135"/>
      <c r="O4" s="135"/>
      <c r="P4" s="135"/>
      <c r="Q4" s="135"/>
      <c r="R4" s="135"/>
      <c r="S4" s="135"/>
      <c r="T4" s="135"/>
      <c r="U4" s="135"/>
      <c r="V4" s="135"/>
      <c r="W4" s="135"/>
    </row>
    <row r="5" spans="1:28" s="130" customFormat="1" ht="15" customHeight="1">
      <c r="A5" s="136"/>
      <c r="B5" s="311" t="s">
        <v>168</v>
      </c>
      <c r="C5" s="311"/>
      <c r="D5" s="311"/>
      <c r="E5" s="311"/>
      <c r="F5" s="311"/>
      <c r="G5" s="311"/>
      <c r="H5" s="311"/>
      <c r="I5" s="311"/>
      <c r="J5" s="311"/>
      <c r="K5" s="311"/>
      <c r="L5" s="311"/>
      <c r="M5" s="311"/>
      <c r="N5" s="311"/>
      <c r="O5" s="311"/>
      <c r="P5" s="311"/>
      <c r="Q5" s="311"/>
      <c r="R5" s="311"/>
      <c r="S5" s="311"/>
      <c r="T5" s="311"/>
      <c r="U5" s="311"/>
      <c r="V5" s="311"/>
      <c r="W5" s="311"/>
      <c r="X5" s="311"/>
      <c r="Y5" s="311"/>
      <c r="Z5" s="311"/>
      <c r="AA5" s="311"/>
      <c r="AB5" s="311"/>
    </row>
    <row r="6" spans="1:28" s="130" customFormat="1" ht="15.75" customHeight="1">
      <c r="A6" s="136"/>
      <c r="B6" s="311" t="s">
        <v>66</v>
      </c>
      <c r="C6" s="311"/>
      <c r="D6" s="311"/>
      <c r="E6" s="311"/>
      <c r="F6" s="311"/>
      <c r="G6" s="311"/>
      <c r="H6" s="311"/>
      <c r="I6" s="311"/>
      <c r="J6" s="311"/>
      <c r="K6" s="311"/>
      <c r="L6" s="311"/>
      <c r="M6" s="311"/>
      <c r="N6" s="311"/>
      <c r="O6" s="311"/>
      <c r="P6" s="311"/>
      <c r="Q6" s="311"/>
      <c r="R6" s="311"/>
      <c r="S6" s="311"/>
      <c r="T6" s="311"/>
      <c r="U6" s="311"/>
      <c r="V6" s="311"/>
      <c r="W6" s="311"/>
      <c r="X6" s="311"/>
      <c r="Y6" s="311"/>
      <c r="Z6" s="311"/>
      <c r="AA6" s="311"/>
      <c r="AB6" s="311"/>
    </row>
    <row r="7" spans="1:28" s="130" customFormat="1" ht="15.75" customHeight="1">
      <c r="A7" s="136"/>
      <c r="B7" s="311" t="s">
        <v>137</v>
      </c>
      <c r="C7" s="311"/>
      <c r="D7" s="311"/>
      <c r="E7" s="311"/>
      <c r="F7" s="311"/>
      <c r="G7" s="311"/>
      <c r="H7" s="311"/>
      <c r="I7" s="311"/>
      <c r="J7" s="311"/>
      <c r="K7" s="311"/>
      <c r="L7" s="311"/>
      <c r="M7" s="311"/>
      <c r="N7" s="311"/>
      <c r="O7" s="311"/>
      <c r="P7" s="311"/>
      <c r="Q7" s="311"/>
      <c r="R7" s="311"/>
      <c r="S7" s="311"/>
      <c r="T7" s="311"/>
      <c r="U7" s="311"/>
      <c r="V7" s="311"/>
      <c r="W7" s="311"/>
      <c r="X7" s="311"/>
      <c r="Y7" s="311"/>
      <c r="Z7" s="311"/>
      <c r="AA7" s="311"/>
      <c r="AB7" s="311"/>
    </row>
    <row r="8" spans="1:28" s="130" customFormat="1" ht="15">
      <c r="A8" s="136"/>
      <c r="B8" s="311"/>
      <c r="C8" s="311"/>
      <c r="D8" s="311"/>
      <c r="E8" s="311"/>
      <c r="F8" s="311"/>
      <c r="G8" s="311"/>
      <c r="H8" s="311"/>
      <c r="I8" s="311"/>
      <c r="J8" s="311"/>
      <c r="K8" s="311"/>
      <c r="L8" s="311"/>
      <c r="M8" s="311"/>
      <c r="N8" s="311"/>
      <c r="O8" s="311"/>
      <c r="P8" s="311"/>
      <c r="Q8" s="311"/>
      <c r="R8" s="311"/>
      <c r="S8" s="311"/>
      <c r="T8" s="311"/>
      <c r="U8" s="311"/>
      <c r="V8" s="311"/>
      <c r="W8" s="311"/>
      <c r="X8" s="311"/>
      <c r="Y8" s="311"/>
      <c r="Z8" s="311"/>
      <c r="AA8" s="311"/>
      <c r="AB8" s="311"/>
    </row>
    <row r="9" spans="2:28" ht="10.5" customHeight="1">
      <c r="B9" s="139"/>
      <c r="C9" s="139"/>
      <c r="D9" s="139"/>
      <c r="E9" s="139"/>
      <c r="F9" s="139"/>
      <c r="G9" s="139"/>
      <c r="H9" s="139"/>
      <c r="I9" s="139"/>
      <c r="J9" s="139"/>
      <c r="K9" s="139"/>
      <c r="L9" s="139"/>
      <c r="M9" s="139"/>
      <c r="N9" s="139"/>
      <c r="O9" s="138"/>
      <c r="P9" s="138"/>
      <c r="Q9" s="138"/>
      <c r="R9" s="138"/>
      <c r="S9" s="138"/>
      <c r="T9" s="138"/>
      <c r="U9" s="138"/>
      <c r="V9" s="138"/>
      <c r="W9" s="138"/>
      <c r="X9" s="138"/>
      <c r="Z9" s="224" t="s">
        <v>138</v>
      </c>
      <c r="AB9" s="140" t="s">
        <v>126</v>
      </c>
    </row>
    <row r="10" spans="1:28" ht="15" customHeight="1">
      <c r="A10" s="297" t="s">
        <v>219</v>
      </c>
      <c r="B10" s="322" t="s">
        <v>117</v>
      </c>
      <c r="C10" s="334" t="s">
        <v>206</v>
      </c>
      <c r="D10" s="335"/>
      <c r="E10" s="164"/>
      <c r="F10" s="322" t="s">
        <v>207</v>
      </c>
      <c r="G10" s="307"/>
      <c r="H10" s="164"/>
      <c r="I10" s="322" t="s">
        <v>209</v>
      </c>
      <c r="J10" s="307"/>
      <c r="K10" s="164"/>
      <c r="L10" s="322" t="s">
        <v>208</v>
      </c>
      <c r="M10" s="307"/>
      <c r="N10" s="164"/>
      <c r="O10" s="301" t="s">
        <v>187</v>
      </c>
      <c r="P10" s="305"/>
      <c r="Q10" s="225"/>
      <c r="R10" s="301" t="s">
        <v>188</v>
      </c>
      <c r="S10" s="305"/>
      <c r="T10" s="164"/>
      <c r="U10" s="301" t="s">
        <v>189</v>
      </c>
      <c r="V10" s="305"/>
      <c r="W10" s="164"/>
      <c r="X10" s="301" t="s">
        <v>190</v>
      </c>
      <c r="Y10" s="226"/>
      <c r="Z10" s="322" t="s">
        <v>94</v>
      </c>
      <c r="AA10" s="305"/>
      <c r="AB10" s="305"/>
    </row>
    <row r="11" spans="1:28" ht="14.25" customHeight="1">
      <c r="A11" s="298"/>
      <c r="B11" s="306"/>
      <c r="C11" s="336"/>
      <c r="D11" s="336"/>
      <c r="E11" s="218"/>
      <c r="F11" s="331"/>
      <c r="G11" s="331"/>
      <c r="H11" s="218"/>
      <c r="I11" s="331"/>
      <c r="J11" s="331"/>
      <c r="K11" s="218"/>
      <c r="L11" s="331"/>
      <c r="M11" s="331"/>
      <c r="N11" s="218"/>
      <c r="O11" s="324"/>
      <c r="P11" s="324"/>
      <c r="Q11" s="163"/>
      <c r="R11" s="324"/>
      <c r="S11" s="324"/>
      <c r="T11" s="218"/>
      <c r="U11" s="324"/>
      <c r="V11" s="324"/>
      <c r="W11" s="218"/>
      <c r="X11" s="324"/>
      <c r="Y11" s="217"/>
      <c r="Z11" s="324"/>
      <c r="AA11" s="324"/>
      <c r="AB11" s="324"/>
    </row>
    <row r="12" spans="1:28" ht="37.5" customHeight="1">
      <c r="A12" s="299"/>
      <c r="B12" s="324"/>
      <c r="C12" s="147" t="s">
        <v>103</v>
      </c>
      <c r="D12" s="147" t="s">
        <v>88</v>
      </c>
      <c r="E12" s="147"/>
      <c r="F12" s="147" t="s">
        <v>103</v>
      </c>
      <c r="G12" s="147" t="s">
        <v>88</v>
      </c>
      <c r="H12" s="147"/>
      <c r="I12" s="147" t="s">
        <v>103</v>
      </c>
      <c r="J12" s="147" t="s">
        <v>88</v>
      </c>
      <c r="K12" s="147"/>
      <c r="L12" s="147" t="s">
        <v>103</v>
      </c>
      <c r="M12" s="147" t="s">
        <v>88</v>
      </c>
      <c r="N12" s="147"/>
      <c r="O12" s="147" t="s">
        <v>103</v>
      </c>
      <c r="P12" s="147" t="s">
        <v>88</v>
      </c>
      <c r="Q12" s="147"/>
      <c r="R12" s="131" t="s">
        <v>103</v>
      </c>
      <c r="S12" s="131" t="s">
        <v>88</v>
      </c>
      <c r="T12" s="149"/>
      <c r="U12" s="131" t="s">
        <v>103</v>
      </c>
      <c r="V12" s="131" t="s">
        <v>88</v>
      </c>
      <c r="W12" s="149"/>
      <c r="X12" s="147" t="s">
        <v>103</v>
      </c>
      <c r="Y12" s="149"/>
      <c r="Z12" s="152" t="s">
        <v>191</v>
      </c>
      <c r="AA12" s="149"/>
      <c r="AB12" s="147" t="s">
        <v>192</v>
      </c>
    </row>
    <row r="13" spans="1:28" ht="37.5" customHeight="1" hidden="1">
      <c r="A13" s="216"/>
      <c r="B13" s="146"/>
      <c r="C13" s="148"/>
      <c r="D13" s="148"/>
      <c r="E13" s="148"/>
      <c r="F13" s="148"/>
      <c r="G13" s="148"/>
      <c r="H13" s="148"/>
      <c r="I13" s="148"/>
      <c r="J13" s="148"/>
      <c r="K13" s="148"/>
      <c r="L13" s="148"/>
      <c r="M13" s="148"/>
      <c r="N13" s="148"/>
      <c r="O13" s="148"/>
      <c r="P13" s="148"/>
      <c r="Q13" s="148"/>
      <c r="R13" s="148"/>
      <c r="S13" s="148"/>
      <c r="T13" s="150"/>
      <c r="U13" s="148"/>
      <c r="V13" s="148"/>
      <c r="W13" s="150"/>
      <c r="X13" s="148"/>
      <c r="Y13" s="150"/>
      <c r="Z13" s="151"/>
      <c r="AA13" s="150"/>
      <c r="AB13" s="148"/>
    </row>
    <row r="14" spans="1:28" ht="12.75" customHeight="1" hidden="1">
      <c r="A14" s="216"/>
      <c r="B14" s="146"/>
      <c r="C14" s="155">
        <v>61259727961</v>
      </c>
      <c r="D14" s="155">
        <v>1500</v>
      </c>
      <c r="E14" s="157">
        <v>0</v>
      </c>
      <c r="F14" s="157"/>
      <c r="G14" s="157"/>
      <c r="H14" s="157"/>
      <c r="I14" s="157"/>
      <c r="J14" s="157"/>
      <c r="K14" s="157"/>
      <c r="L14" s="157"/>
      <c r="M14" s="157"/>
      <c r="N14" s="157"/>
      <c r="O14" s="155">
        <v>59214793415</v>
      </c>
      <c r="P14" s="155">
        <v>1500</v>
      </c>
      <c r="Q14" s="157">
        <v>0</v>
      </c>
      <c r="R14" s="155">
        <v>27708430675</v>
      </c>
      <c r="S14" s="155">
        <v>1500</v>
      </c>
      <c r="T14" s="157">
        <v>0</v>
      </c>
      <c r="U14" s="155">
        <v>31506362740</v>
      </c>
      <c r="V14" s="155">
        <v>1500</v>
      </c>
      <c r="W14" s="157">
        <v>0</v>
      </c>
      <c r="X14" s="155">
        <v>4485851164</v>
      </c>
      <c r="Y14" s="157">
        <v>0</v>
      </c>
      <c r="Z14" s="227">
        <v>1.3238961985537356</v>
      </c>
      <c r="AA14" s="157">
        <v>0</v>
      </c>
      <c r="AB14" s="157">
        <v>30922.08985224189</v>
      </c>
    </row>
    <row r="15" spans="1:28" ht="8.25" customHeight="1">
      <c r="A15" s="159"/>
      <c r="B15" s="160"/>
      <c r="C15" s="160"/>
      <c r="D15" s="162"/>
      <c r="E15" s="160"/>
      <c r="F15" s="160"/>
      <c r="G15" s="160"/>
      <c r="H15" s="160"/>
      <c r="I15" s="160"/>
      <c r="J15" s="160"/>
      <c r="K15" s="160"/>
      <c r="L15" s="160"/>
      <c r="M15" s="160"/>
      <c r="N15" s="160"/>
      <c r="O15" s="228"/>
      <c r="P15" s="162"/>
      <c r="Q15" s="163"/>
      <c r="R15" s="219"/>
      <c r="S15" s="162"/>
      <c r="T15" s="159"/>
      <c r="U15" s="219"/>
      <c r="V15" s="162"/>
      <c r="W15" s="159"/>
      <c r="X15" s="219"/>
      <c r="Y15" s="159"/>
      <c r="Z15" s="229"/>
      <c r="AA15" s="159"/>
      <c r="AB15" s="219"/>
    </row>
    <row r="16" spans="1:28" ht="12" customHeight="1">
      <c r="A16" s="168" t="s">
        <v>139</v>
      </c>
      <c r="B16" s="169" t="s">
        <v>12</v>
      </c>
      <c r="C16" s="170">
        <v>1449746596</v>
      </c>
      <c r="D16" s="171">
        <v>100</v>
      </c>
      <c r="E16" s="172"/>
      <c r="F16" s="172">
        <v>1373435672</v>
      </c>
      <c r="G16" s="171">
        <v>100</v>
      </c>
      <c r="H16" s="172"/>
      <c r="I16" s="173">
        <v>29418170</v>
      </c>
      <c r="J16" s="171">
        <v>100</v>
      </c>
      <c r="K16" s="172"/>
      <c r="L16" s="173">
        <v>46892754</v>
      </c>
      <c r="M16" s="171">
        <v>100</v>
      </c>
      <c r="N16" s="172"/>
      <c r="O16" s="170">
        <v>1437220981</v>
      </c>
      <c r="P16" s="171">
        <v>100</v>
      </c>
      <c r="Q16" s="173"/>
      <c r="R16" s="170">
        <v>826299601</v>
      </c>
      <c r="S16" s="171">
        <v>100</v>
      </c>
      <c r="T16" s="173"/>
      <c r="U16" s="170">
        <v>610921380</v>
      </c>
      <c r="V16" s="171">
        <v>100</v>
      </c>
      <c r="W16" s="173"/>
      <c r="X16" s="170">
        <v>-96323150</v>
      </c>
      <c r="Y16" s="230"/>
      <c r="Z16" s="171">
        <v>1.2522157271894567</v>
      </c>
      <c r="AA16" s="171"/>
      <c r="AB16" s="170">
        <v>34202.29425596238</v>
      </c>
    </row>
    <row r="17" spans="1:28" ht="7.5" customHeight="1">
      <c r="A17" s="168"/>
      <c r="B17" s="176"/>
      <c r="C17" s="183"/>
      <c r="D17" s="293"/>
      <c r="E17" s="185"/>
      <c r="F17" s="185"/>
      <c r="G17" s="184"/>
      <c r="H17" s="185"/>
      <c r="I17" s="186"/>
      <c r="J17" s="184"/>
      <c r="K17" s="185"/>
      <c r="L17" s="186"/>
      <c r="M17" s="184"/>
      <c r="N17" s="185"/>
      <c r="O17" s="183"/>
      <c r="P17" s="162"/>
      <c r="Q17" s="186"/>
      <c r="R17" s="183"/>
      <c r="S17" s="162"/>
      <c r="T17" s="186"/>
      <c r="U17" s="183"/>
      <c r="V17" s="162"/>
      <c r="W17" s="186"/>
      <c r="X17" s="183"/>
      <c r="Y17" s="183"/>
      <c r="Z17" s="183"/>
      <c r="AA17" s="183"/>
      <c r="AB17" s="183"/>
    </row>
    <row r="18" spans="1:28" ht="12" customHeight="1">
      <c r="A18" s="168"/>
      <c r="B18" s="177" t="s">
        <v>120</v>
      </c>
      <c r="C18" s="178">
        <v>989618158</v>
      </c>
      <c r="D18" s="179">
        <v>68.26145760441572</v>
      </c>
      <c r="E18" s="180"/>
      <c r="F18" s="180">
        <v>936770932</v>
      </c>
      <c r="G18" s="179">
        <v>68.20639299661353</v>
      </c>
      <c r="H18" s="180"/>
      <c r="I18" s="181">
        <v>23582202</v>
      </c>
      <c r="J18" s="179">
        <v>80.16202911329971</v>
      </c>
      <c r="K18" s="180"/>
      <c r="L18" s="181">
        <v>29265024</v>
      </c>
      <c r="M18" s="179">
        <v>62.40841388842293</v>
      </c>
      <c r="N18" s="180"/>
      <c r="O18" s="178">
        <v>980441527</v>
      </c>
      <c r="P18" s="179">
        <v>68.21786906546697</v>
      </c>
      <c r="Q18" s="181"/>
      <c r="R18" s="178">
        <v>567961867</v>
      </c>
      <c r="S18" s="179">
        <v>68.73558529044963</v>
      </c>
      <c r="T18" s="181"/>
      <c r="U18" s="178">
        <v>412479660</v>
      </c>
      <c r="V18" s="179">
        <v>67.51763377474201</v>
      </c>
      <c r="W18" s="181"/>
      <c r="X18" s="178">
        <v>-118682517</v>
      </c>
      <c r="Y18" s="178"/>
      <c r="Z18" s="231">
        <v>1.2524672278396507</v>
      </c>
      <c r="AA18" s="178"/>
      <c r="AB18" s="178">
        <v>37693.471625696795</v>
      </c>
    </row>
    <row r="19" spans="1:28" ht="12" customHeight="1">
      <c r="A19" s="168"/>
      <c r="B19" s="176" t="s">
        <v>121</v>
      </c>
      <c r="C19" s="183">
        <v>304403647</v>
      </c>
      <c r="D19" s="184">
        <v>20.997024434468823</v>
      </c>
      <c r="E19" s="185"/>
      <c r="F19" s="185">
        <v>292882689</v>
      </c>
      <c r="G19" s="184">
        <v>21.324820300721008</v>
      </c>
      <c r="H19" s="185"/>
      <c r="I19" s="186">
        <v>5233634</v>
      </c>
      <c r="J19" s="184">
        <v>17.790481189006655</v>
      </c>
      <c r="K19" s="185"/>
      <c r="L19" s="186">
        <v>6287324</v>
      </c>
      <c r="M19" s="184">
        <v>13.407879605450344</v>
      </c>
      <c r="N19" s="185"/>
      <c r="O19" s="183">
        <v>301396178</v>
      </c>
      <c r="P19" s="184">
        <v>20.970761071849395</v>
      </c>
      <c r="Q19" s="186"/>
      <c r="R19" s="183">
        <v>170879020</v>
      </c>
      <c r="S19" s="184">
        <v>20.68003176973578</v>
      </c>
      <c r="T19" s="186"/>
      <c r="U19" s="183">
        <v>130517158</v>
      </c>
      <c r="V19" s="184">
        <v>21.363985984579553</v>
      </c>
      <c r="W19" s="186"/>
      <c r="X19" s="183">
        <v>3368631</v>
      </c>
      <c r="Y19" s="183"/>
      <c r="Z19" s="232">
        <v>1.2792994174668104</v>
      </c>
      <c r="AA19" s="183"/>
      <c r="AB19" s="183">
        <v>30523.189429373248</v>
      </c>
    </row>
    <row r="20" spans="1:28" ht="12" customHeight="1">
      <c r="A20" s="168"/>
      <c r="B20" s="177" t="s">
        <v>174</v>
      </c>
      <c r="C20" s="178">
        <v>155724791</v>
      </c>
      <c r="D20" s="179">
        <v>10.741517961115461</v>
      </c>
      <c r="E20" s="180"/>
      <c r="F20" s="180">
        <v>143782051</v>
      </c>
      <c r="G20" s="179">
        <v>10.46878670266546</v>
      </c>
      <c r="H20" s="180"/>
      <c r="I20" s="181">
        <v>602334</v>
      </c>
      <c r="J20" s="179">
        <v>2.0474896976936363</v>
      </c>
      <c r="K20" s="180"/>
      <c r="L20" s="181">
        <v>11340406</v>
      </c>
      <c r="M20" s="179">
        <v>24.183706506126725</v>
      </c>
      <c r="N20" s="180"/>
      <c r="O20" s="178">
        <v>155383276</v>
      </c>
      <c r="P20" s="179">
        <v>10.811369862683629</v>
      </c>
      <c r="Q20" s="181"/>
      <c r="R20" s="178">
        <v>87458714</v>
      </c>
      <c r="S20" s="179">
        <v>10.584382939814587</v>
      </c>
      <c r="T20" s="181"/>
      <c r="U20" s="178">
        <v>67924562</v>
      </c>
      <c r="V20" s="179">
        <v>11.118380240678432</v>
      </c>
      <c r="W20" s="181"/>
      <c r="X20" s="178">
        <v>18990736</v>
      </c>
      <c r="Y20" s="178"/>
      <c r="Z20" s="231">
        <v>1.200982253256737</v>
      </c>
      <c r="AA20" s="178"/>
      <c r="AB20" s="178">
        <v>25699.79644343549</v>
      </c>
    </row>
    <row r="21" spans="1:28" ht="9.75" customHeight="1">
      <c r="A21" s="168"/>
      <c r="B21" s="176"/>
      <c r="C21" s="183"/>
      <c r="D21" s="184"/>
      <c r="E21" s="185"/>
      <c r="F21" s="185"/>
      <c r="G21" s="184"/>
      <c r="H21" s="185"/>
      <c r="I21" s="186"/>
      <c r="J21" s="184"/>
      <c r="K21" s="185"/>
      <c r="L21" s="186"/>
      <c r="M21" s="184"/>
      <c r="N21" s="185"/>
      <c r="O21" s="183"/>
      <c r="P21" s="184"/>
      <c r="Q21" s="186"/>
      <c r="R21" s="183"/>
      <c r="S21" s="184"/>
      <c r="T21" s="186"/>
      <c r="U21" s="183"/>
      <c r="V21" s="184"/>
      <c r="W21" s="186"/>
      <c r="X21" s="183"/>
      <c r="Y21" s="183"/>
      <c r="Z21" s="183"/>
      <c r="AA21" s="183"/>
      <c r="AB21" s="183"/>
    </row>
    <row r="22" spans="1:28" ht="12" customHeight="1">
      <c r="A22" s="168" t="s">
        <v>140</v>
      </c>
      <c r="B22" s="189" t="s">
        <v>13</v>
      </c>
      <c r="C22" s="170">
        <v>2435715029</v>
      </c>
      <c r="D22" s="171">
        <v>100</v>
      </c>
      <c r="E22" s="172"/>
      <c r="F22" s="172">
        <v>2351481531</v>
      </c>
      <c r="G22" s="171">
        <v>100</v>
      </c>
      <c r="H22" s="172"/>
      <c r="I22" s="173">
        <v>57101370</v>
      </c>
      <c r="J22" s="171">
        <v>100</v>
      </c>
      <c r="K22" s="172"/>
      <c r="L22" s="173">
        <v>27132128</v>
      </c>
      <c r="M22" s="171">
        <v>100</v>
      </c>
      <c r="N22" s="172"/>
      <c r="O22" s="170">
        <v>2409357097</v>
      </c>
      <c r="P22" s="171">
        <v>100.00000000000001</v>
      </c>
      <c r="Q22" s="173"/>
      <c r="R22" s="170">
        <v>1614522196</v>
      </c>
      <c r="S22" s="171">
        <v>100.00000000000001</v>
      </c>
      <c r="T22" s="173"/>
      <c r="U22" s="170">
        <v>794834901</v>
      </c>
      <c r="V22" s="171">
        <v>100</v>
      </c>
      <c r="W22" s="173"/>
      <c r="X22" s="170">
        <v>37295097</v>
      </c>
      <c r="Y22" s="230"/>
      <c r="Z22" s="171">
        <v>1.1064511394852599</v>
      </c>
      <c r="AA22" s="171"/>
      <c r="AB22" s="170">
        <v>19138.352098432497</v>
      </c>
    </row>
    <row r="23" spans="1:28" ht="7.5" customHeight="1">
      <c r="A23" s="168"/>
      <c r="B23" s="176"/>
      <c r="C23" s="183"/>
      <c r="D23" s="293"/>
      <c r="E23" s="185"/>
      <c r="F23" s="185"/>
      <c r="G23" s="184"/>
      <c r="H23" s="185"/>
      <c r="I23" s="186"/>
      <c r="J23" s="184"/>
      <c r="K23" s="185"/>
      <c r="L23" s="186"/>
      <c r="M23" s="184"/>
      <c r="N23" s="185"/>
      <c r="O23" s="183"/>
      <c r="P23" s="162"/>
      <c r="Q23" s="186"/>
      <c r="R23" s="183"/>
      <c r="S23" s="162"/>
      <c r="T23" s="186"/>
      <c r="U23" s="183"/>
      <c r="V23" s="162"/>
      <c r="W23" s="186"/>
      <c r="X23" s="183"/>
      <c r="Y23" s="183"/>
      <c r="Z23" s="183"/>
      <c r="AA23" s="183"/>
      <c r="AB23" s="183"/>
    </row>
    <row r="24" spans="1:28" ht="12" customHeight="1">
      <c r="A24" s="168"/>
      <c r="B24" s="177" t="s">
        <v>120</v>
      </c>
      <c r="C24" s="178">
        <v>1568560970</v>
      </c>
      <c r="D24" s="179">
        <v>64.39837794341581</v>
      </c>
      <c r="E24" s="180"/>
      <c r="F24" s="180">
        <v>1515310017</v>
      </c>
      <c r="G24" s="179">
        <v>64.44065143712157</v>
      </c>
      <c r="H24" s="180"/>
      <c r="I24" s="181">
        <v>39285066</v>
      </c>
      <c r="J24" s="179">
        <v>68.79881515977637</v>
      </c>
      <c r="K24" s="180"/>
      <c r="L24" s="181">
        <v>13965887</v>
      </c>
      <c r="M24" s="179">
        <v>51.47361460184767</v>
      </c>
      <c r="N24" s="180"/>
      <c r="O24" s="178">
        <v>1553024050</v>
      </c>
      <c r="P24" s="179">
        <v>64.45802707841611</v>
      </c>
      <c r="Q24" s="181"/>
      <c r="R24" s="178">
        <v>1003119086</v>
      </c>
      <c r="S24" s="179">
        <v>62.131018606324574</v>
      </c>
      <c r="T24" s="181"/>
      <c r="U24" s="178">
        <v>549904964</v>
      </c>
      <c r="V24" s="179">
        <v>69.1848034488863</v>
      </c>
      <c r="W24" s="181"/>
      <c r="X24" s="178">
        <v>17156728</v>
      </c>
      <c r="Y24" s="178"/>
      <c r="Z24" s="231">
        <v>1.0932305763392185</v>
      </c>
      <c r="AA24" s="178"/>
      <c r="AB24" s="178">
        <v>17883.0882601626</v>
      </c>
    </row>
    <row r="25" spans="1:28" ht="12" customHeight="1">
      <c r="A25" s="168"/>
      <c r="B25" s="176" t="s">
        <v>121</v>
      </c>
      <c r="C25" s="183">
        <v>610914197</v>
      </c>
      <c r="D25" s="184">
        <v>25.08151363055042</v>
      </c>
      <c r="E25" s="185"/>
      <c r="F25" s="185">
        <v>595337393</v>
      </c>
      <c r="G25" s="184">
        <v>25.317544924404512</v>
      </c>
      <c r="H25" s="185"/>
      <c r="I25" s="186">
        <v>13799466</v>
      </c>
      <c r="J25" s="184">
        <v>24.166611063797593</v>
      </c>
      <c r="K25" s="185"/>
      <c r="L25" s="186">
        <v>1777338</v>
      </c>
      <c r="M25" s="184">
        <v>6.550676747507604</v>
      </c>
      <c r="N25" s="185"/>
      <c r="O25" s="183">
        <v>602763419</v>
      </c>
      <c r="P25" s="184">
        <v>25.01760406336313</v>
      </c>
      <c r="Q25" s="186"/>
      <c r="R25" s="183">
        <v>429537935</v>
      </c>
      <c r="S25" s="184">
        <v>26.604647248838443</v>
      </c>
      <c r="T25" s="186"/>
      <c r="U25" s="183">
        <v>173225484</v>
      </c>
      <c r="V25" s="184">
        <v>21.79389503179353</v>
      </c>
      <c r="W25" s="186"/>
      <c r="X25" s="183">
        <v>11848702</v>
      </c>
      <c r="Y25" s="183"/>
      <c r="Z25" s="232">
        <v>1.1305002967110336</v>
      </c>
      <c r="AA25" s="183"/>
      <c r="AB25" s="183">
        <v>22575.978626352146</v>
      </c>
    </row>
    <row r="26" spans="1:28" ht="12" customHeight="1">
      <c r="A26" s="168"/>
      <c r="B26" s="177" t="s">
        <v>174</v>
      </c>
      <c r="C26" s="178">
        <v>256239862</v>
      </c>
      <c r="D26" s="179">
        <v>10.520108426033776</v>
      </c>
      <c r="E26" s="180"/>
      <c r="F26" s="180">
        <v>240834121</v>
      </c>
      <c r="G26" s="179">
        <v>10.24180363847391</v>
      </c>
      <c r="H26" s="180"/>
      <c r="I26" s="181">
        <v>4016838</v>
      </c>
      <c r="J26" s="179">
        <v>7.03457377642603</v>
      </c>
      <c r="K26" s="180"/>
      <c r="L26" s="181">
        <v>11388903</v>
      </c>
      <c r="M26" s="179">
        <v>41.97570865064473</v>
      </c>
      <c r="N26" s="180"/>
      <c r="O26" s="178">
        <v>253569628</v>
      </c>
      <c r="P26" s="179">
        <v>10.52436885822077</v>
      </c>
      <c r="Q26" s="181"/>
      <c r="R26" s="178">
        <v>181865175</v>
      </c>
      <c r="S26" s="179">
        <v>11.26433414483699</v>
      </c>
      <c r="T26" s="181"/>
      <c r="U26" s="178">
        <v>71704453</v>
      </c>
      <c r="V26" s="179">
        <v>9.021301519320174</v>
      </c>
      <c r="W26" s="181"/>
      <c r="X26" s="178">
        <v>8289667</v>
      </c>
      <c r="Y26" s="178"/>
      <c r="Z26" s="231">
        <v>1.132857364688075</v>
      </c>
      <c r="AA26" s="178"/>
      <c r="AB26" s="178">
        <v>23070.930823680825</v>
      </c>
    </row>
    <row r="27" spans="1:28" ht="9.75" customHeight="1">
      <c r="A27" s="168"/>
      <c r="B27" s="176"/>
      <c r="C27" s="183"/>
      <c r="D27" s="184"/>
      <c r="E27" s="185"/>
      <c r="F27" s="185"/>
      <c r="G27" s="184"/>
      <c r="H27" s="185"/>
      <c r="I27" s="186"/>
      <c r="J27" s="184"/>
      <c r="K27" s="185"/>
      <c r="L27" s="186"/>
      <c r="M27" s="184"/>
      <c r="N27" s="185"/>
      <c r="O27" s="183"/>
      <c r="P27" s="184"/>
      <c r="Q27" s="186"/>
      <c r="R27" s="183"/>
      <c r="S27" s="184"/>
      <c r="T27" s="186"/>
      <c r="U27" s="183"/>
      <c r="V27" s="184"/>
      <c r="W27" s="186"/>
      <c r="X27" s="183"/>
      <c r="Y27" s="183"/>
      <c r="Z27" s="183"/>
      <c r="AA27" s="183"/>
      <c r="AB27" s="183"/>
    </row>
    <row r="28" spans="1:28" ht="27.75" customHeight="1">
      <c r="A28" s="168" t="s">
        <v>141</v>
      </c>
      <c r="B28" s="169" t="s">
        <v>175</v>
      </c>
      <c r="C28" s="170">
        <v>2797425950</v>
      </c>
      <c r="D28" s="171">
        <v>100</v>
      </c>
      <c r="E28" s="172"/>
      <c r="F28" s="172">
        <v>2734907084</v>
      </c>
      <c r="G28" s="171">
        <v>100</v>
      </c>
      <c r="H28" s="172"/>
      <c r="I28" s="173">
        <v>13237479</v>
      </c>
      <c r="J28" s="171">
        <v>100</v>
      </c>
      <c r="K28" s="172"/>
      <c r="L28" s="173">
        <v>49281387</v>
      </c>
      <c r="M28" s="171">
        <v>100</v>
      </c>
      <c r="N28" s="172"/>
      <c r="O28" s="170">
        <v>2788224143</v>
      </c>
      <c r="P28" s="171">
        <v>100</v>
      </c>
      <c r="Q28" s="173"/>
      <c r="R28" s="170">
        <v>1510858930</v>
      </c>
      <c r="S28" s="171">
        <v>100</v>
      </c>
      <c r="T28" s="173"/>
      <c r="U28" s="170">
        <v>1277365213</v>
      </c>
      <c r="V28" s="171">
        <v>99.99999999999999</v>
      </c>
      <c r="W28" s="173"/>
      <c r="X28" s="170">
        <v>102057783</v>
      </c>
      <c r="Y28" s="230"/>
      <c r="Z28" s="171">
        <v>1.3653073595058196</v>
      </c>
      <c r="AA28" s="230"/>
      <c r="AB28" s="170">
        <v>66263.69315764902</v>
      </c>
    </row>
    <row r="29" spans="1:28" ht="9" customHeight="1">
      <c r="A29" s="168"/>
      <c r="B29" s="176"/>
      <c r="C29" s="183"/>
      <c r="D29" s="184"/>
      <c r="E29" s="185"/>
      <c r="F29" s="185"/>
      <c r="G29" s="184"/>
      <c r="H29" s="185"/>
      <c r="I29" s="186"/>
      <c r="J29" s="184"/>
      <c r="K29" s="185"/>
      <c r="L29" s="186"/>
      <c r="M29" s="184"/>
      <c r="N29" s="185"/>
      <c r="O29" s="183"/>
      <c r="P29" s="184"/>
      <c r="Q29" s="186"/>
      <c r="R29" s="183"/>
      <c r="S29" s="184"/>
      <c r="T29" s="186"/>
      <c r="U29" s="183"/>
      <c r="V29" s="184"/>
      <c r="W29" s="186"/>
      <c r="X29" s="183"/>
      <c r="Y29" s="183"/>
      <c r="Z29" s="184"/>
      <c r="AA29" s="183"/>
      <c r="AB29" s="183"/>
    </row>
    <row r="30" spans="1:28" ht="12" customHeight="1">
      <c r="A30" s="168"/>
      <c r="B30" s="177" t="s">
        <v>120</v>
      </c>
      <c r="C30" s="178">
        <v>2143012283</v>
      </c>
      <c r="D30" s="179">
        <v>76.60657766472781</v>
      </c>
      <c r="E30" s="180"/>
      <c r="F30" s="180">
        <v>2086256350</v>
      </c>
      <c r="G30" s="179">
        <v>76.28253121304212</v>
      </c>
      <c r="H30" s="180"/>
      <c r="I30" s="181">
        <v>10314690</v>
      </c>
      <c r="J30" s="179">
        <v>77.92035024191539</v>
      </c>
      <c r="K30" s="180"/>
      <c r="L30" s="181">
        <v>46441243</v>
      </c>
      <c r="M30" s="179">
        <v>94.23688298383323</v>
      </c>
      <c r="N30" s="180"/>
      <c r="O30" s="178">
        <v>2136314230</v>
      </c>
      <c r="P30" s="179">
        <v>76.61917121560481</v>
      </c>
      <c r="Q30" s="181"/>
      <c r="R30" s="178">
        <v>1110735787</v>
      </c>
      <c r="S30" s="179">
        <v>73.5168429656103</v>
      </c>
      <c r="T30" s="181"/>
      <c r="U30" s="178">
        <v>1025578443</v>
      </c>
      <c r="V30" s="179">
        <v>80.28858407622847</v>
      </c>
      <c r="W30" s="181"/>
      <c r="X30" s="178">
        <v>86002668</v>
      </c>
      <c r="Y30" s="178"/>
      <c r="Z30" s="179">
        <v>1.4354305647864907</v>
      </c>
      <c r="AA30" s="178"/>
      <c r="AB30" s="178">
        <v>79737.08933291868</v>
      </c>
    </row>
    <row r="31" spans="1:28" ht="12" customHeight="1">
      <c r="A31" s="168"/>
      <c r="B31" s="176" t="s">
        <v>121</v>
      </c>
      <c r="C31" s="183">
        <v>481750489</v>
      </c>
      <c r="D31" s="184">
        <v>17.22120612343644</v>
      </c>
      <c r="E31" s="185"/>
      <c r="F31" s="185">
        <v>478722850</v>
      </c>
      <c r="G31" s="184">
        <v>17.504172364782246</v>
      </c>
      <c r="H31" s="185"/>
      <c r="I31" s="186">
        <v>208848</v>
      </c>
      <c r="J31" s="184">
        <v>1.5777022195842576</v>
      </c>
      <c r="K31" s="185"/>
      <c r="L31" s="186">
        <v>2818791</v>
      </c>
      <c r="M31" s="184">
        <v>5.719788284367889</v>
      </c>
      <c r="N31" s="185"/>
      <c r="O31" s="183">
        <v>481598152</v>
      </c>
      <c r="P31" s="184">
        <v>17.272576640191584</v>
      </c>
      <c r="Q31" s="186"/>
      <c r="R31" s="183">
        <v>319365622</v>
      </c>
      <c r="S31" s="184">
        <v>21.138017299867965</v>
      </c>
      <c r="T31" s="186"/>
      <c r="U31" s="183">
        <v>162232530</v>
      </c>
      <c r="V31" s="184">
        <v>12.700559585381477</v>
      </c>
      <c r="W31" s="186"/>
      <c r="X31" s="183">
        <v>3422621</v>
      </c>
      <c r="Y31" s="183"/>
      <c r="Z31" s="184">
        <v>1.1421021681150068</v>
      </c>
      <c r="AA31" s="183"/>
      <c r="AB31" s="183">
        <v>33553.78076525336</v>
      </c>
    </row>
    <row r="32" spans="1:28" ht="12" customHeight="1">
      <c r="A32" s="168"/>
      <c r="B32" s="193" t="s">
        <v>176</v>
      </c>
      <c r="C32" s="183">
        <v>172663178</v>
      </c>
      <c r="D32" s="184">
        <v>6.1722162118357415</v>
      </c>
      <c r="E32" s="185"/>
      <c r="F32" s="185">
        <v>169927884</v>
      </c>
      <c r="G32" s="184">
        <v>6.2132964221756355</v>
      </c>
      <c r="H32" s="185"/>
      <c r="I32" s="186">
        <v>2713941</v>
      </c>
      <c r="J32" s="184">
        <v>20.501947538500346</v>
      </c>
      <c r="K32" s="185"/>
      <c r="L32" s="186">
        <v>21353</v>
      </c>
      <c r="M32" s="184">
        <v>0.04332873179888382</v>
      </c>
      <c r="N32" s="185"/>
      <c r="O32" s="183">
        <v>170311761</v>
      </c>
      <c r="P32" s="184">
        <v>6.108252144203602</v>
      </c>
      <c r="Q32" s="186"/>
      <c r="R32" s="183">
        <v>80757521</v>
      </c>
      <c r="S32" s="184">
        <v>5.34513973452174</v>
      </c>
      <c r="T32" s="186"/>
      <c r="U32" s="183">
        <v>89554240</v>
      </c>
      <c r="V32" s="184">
        <v>7.010856338390045</v>
      </c>
      <c r="W32" s="186"/>
      <c r="X32" s="183">
        <v>12632494</v>
      </c>
      <c r="Y32" s="183"/>
      <c r="Z32" s="184">
        <v>1.2867622650981065</v>
      </c>
      <c r="AA32" s="183"/>
      <c r="AB32" s="183">
        <v>56679.898734177215</v>
      </c>
    </row>
    <row r="33" spans="1:28" ht="9.75" customHeight="1">
      <c r="A33" s="168"/>
      <c r="B33" s="176"/>
      <c r="C33" s="183"/>
      <c r="D33" s="184"/>
      <c r="E33" s="185"/>
      <c r="F33" s="185"/>
      <c r="G33" s="184"/>
      <c r="H33" s="185"/>
      <c r="I33" s="186"/>
      <c r="J33" s="184"/>
      <c r="K33" s="185"/>
      <c r="L33" s="186"/>
      <c r="M33" s="184"/>
      <c r="N33" s="185"/>
      <c r="O33" s="183"/>
      <c r="P33" s="184"/>
      <c r="Q33" s="186"/>
      <c r="R33" s="183"/>
      <c r="S33" s="184"/>
      <c r="T33" s="186"/>
      <c r="U33" s="183"/>
      <c r="V33" s="184"/>
      <c r="W33" s="186"/>
      <c r="X33" s="183"/>
      <c r="Y33" s="183"/>
      <c r="Z33" s="183"/>
      <c r="AA33" s="183"/>
      <c r="AB33" s="183"/>
    </row>
    <row r="34" spans="1:28" ht="27.75" customHeight="1">
      <c r="A34" s="168" t="s">
        <v>143</v>
      </c>
      <c r="B34" s="169" t="s">
        <v>4</v>
      </c>
      <c r="C34" s="170">
        <v>537062651</v>
      </c>
      <c r="D34" s="171">
        <v>100</v>
      </c>
      <c r="E34" s="172"/>
      <c r="F34" s="172">
        <v>518476652</v>
      </c>
      <c r="G34" s="171">
        <v>100</v>
      </c>
      <c r="H34" s="172"/>
      <c r="I34" s="173">
        <v>5115004</v>
      </c>
      <c r="J34" s="171">
        <v>100</v>
      </c>
      <c r="K34" s="172"/>
      <c r="L34" s="173">
        <v>13470995</v>
      </c>
      <c r="M34" s="171">
        <v>100</v>
      </c>
      <c r="N34" s="172"/>
      <c r="O34" s="170">
        <v>374362015</v>
      </c>
      <c r="P34" s="171">
        <v>100</v>
      </c>
      <c r="Q34" s="173"/>
      <c r="R34" s="170">
        <v>153812248</v>
      </c>
      <c r="S34" s="171">
        <v>100</v>
      </c>
      <c r="T34" s="173"/>
      <c r="U34" s="170">
        <v>220549767</v>
      </c>
      <c r="V34" s="171">
        <v>99.99999999999999</v>
      </c>
      <c r="W34" s="173"/>
      <c r="X34" s="170">
        <v>-8516820</v>
      </c>
      <c r="Y34" s="230"/>
      <c r="Z34" s="171">
        <v>1.7439402644990938</v>
      </c>
      <c r="AA34" s="230"/>
      <c r="AB34" s="170">
        <v>30993.50295109612</v>
      </c>
    </row>
    <row r="35" spans="1:28" ht="9" customHeight="1">
      <c r="A35" s="168"/>
      <c r="B35" s="176"/>
      <c r="C35" s="183"/>
      <c r="D35" s="184"/>
      <c r="E35" s="185"/>
      <c r="F35" s="185"/>
      <c r="G35" s="184"/>
      <c r="H35" s="185"/>
      <c r="I35" s="186"/>
      <c r="J35" s="184"/>
      <c r="K35" s="185"/>
      <c r="L35" s="186"/>
      <c r="M35" s="184"/>
      <c r="N35" s="185"/>
      <c r="O35" s="183"/>
      <c r="P35" s="184"/>
      <c r="Q35" s="186"/>
      <c r="R35" s="183"/>
      <c r="S35" s="184"/>
      <c r="T35" s="186"/>
      <c r="U35" s="183"/>
      <c r="V35" s="184"/>
      <c r="W35" s="186"/>
      <c r="X35" s="183"/>
      <c r="Y35" s="183"/>
      <c r="Z35" s="184"/>
      <c r="AA35" s="183"/>
      <c r="AB35" s="183"/>
    </row>
    <row r="36" spans="1:28" ht="12" customHeight="1">
      <c r="A36" s="168"/>
      <c r="B36" s="177" t="s">
        <v>120</v>
      </c>
      <c r="C36" s="178">
        <v>249993941</v>
      </c>
      <c r="D36" s="179">
        <v>46.548375787166776</v>
      </c>
      <c r="E36" s="180"/>
      <c r="F36" s="180">
        <v>236401747</v>
      </c>
      <c r="G36" s="179">
        <v>45.59544698649226</v>
      </c>
      <c r="H36" s="180"/>
      <c r="I36" s="181">
        <v>5066732</v>
      </c>
      <c r="J36" s="179">
        <v>99.0562666226654</v>
      </c>
      <c r="K36" s="180"/>
      <c r="L36" s="181">
        <v>8525462</v>
      </c>
      <c r="M36" s="179">
        <v>63.28754483243443</v>
      </c>
      <c r="N36" s="180"/>
      <c r="O36" s="178">
        <v>194100453</v>
      </c>
      <c r="P36" s="179">
        <v>51.848330018204436</v>
      </c>
      <c r="Q36" s="181"/>
      <c r="R36" s="178">
        <v>76765526</v>
      </c>
      <c r="S36" s="179">
        <v>49.90859115458738</v>
      </c>
      <c r="T36" s="181"/>
      <c r="U36" s="178">
        <v>117334927</v>
      </c>
      <c r="V36" s="179">
        <v>53.20111129385142</v>
      </c>
      <c r="W36" s="181"/>
      <c r="X36" s="178">
        <v>-9513703</v>
      </c>
      <c r="Y36" s="178"/>
      <c r="Z36" s="179">
        <v>1.5362385393827367</v>
      </c>
      <c r="AA36" s="178"/>
      <c r="AB36" s="178">
        <v>29962.9537793667</v>
      </c>
    </row>
    <row r="37" spans="1:28" ht="12" customHeight="1">
      <c r="A37" s="168"/>
      <c r="B37" s="176" t="s">
        <v>121</v>
      </c>
      <c r="C37" s="183">
        <v>246813050</v>
      </c>
      <c r="D37" s="184">
        <v>45.95610019435144</v>
      </c>
      <c r="E37" s="185"/>
      <c r="F37" s="185">
        <v>241867517</v>
      </c>
      <c r="G37" s="184">
        <v>46.649644890856145</v>
      </c>
      <c r="H37" s="185"/>
      <c r="I37" s="186">
        <v>0</v>
      </c>
      <c r="J37" s="184">
        <v>0</v>
      </c>
      <c r="K37" s="185"/>
      <c r="L37" s="186">
        <v>4945533</v>
      </c>
      <c r="M37" s="184">
        <v>36.71245516756557</v>
      </c>
      <c r="N37" s="185"/>
      <c r="O37" s="183">
        <v>140680953</v>
      </c>
      <c r="P37" s="184">
        <v>37.57885345285365</v>
      </c>
      <c r="Q37" s="186"/>
      <c r="R37" s="183">
        <v>49353263</v>
      </c>
      <c r="S37" s="184">
        <v>32.08669247198051</v>
      </c>
      <c r="T37" s="186"/>
      <c r="U37" s="183">
        <v>91327690</v>
      </c>
      <c r="V37" s="184">
        <v>41.40910745101807</v>
      </c>
      <c r="W37" s="186"/>
      <c r="X37" s="183">
        <v>847923</v>
      </c>
      <c r="Y37" s="183"/>
      <c r="Z37" s="184">
        <v>2.2155041996081692</v>
      </c>
      <c r="AA37" s="183"/>
      <c r="AB37" s="183">
        <v>30311.214736143378</v>
      </c>
    </row>
    <row r="38" spans="1:28" ht="12" customHeight="1">
      <c r="A38" s="168"/>
      <c r="B38" s="193" t="s">
        <v>176</v>
      </c>
      <c r="C38" s="183">
        <v>40255660</v>
      </c>
      <c r="D38" s="184">
        <v>7.495524018481785</v>
      </c>
      <c r="E38" s="185"/>
      <c r="F38" s="185">
        <v>40207388</v>
      </c>
      <c r="G38" s="184">
        <v>7.754908122651587</v>
      </c>
      <c r="H38" s="185"/>
      <c r="I38" s="186">
        <v>48272</v>
      </c>
      <c r="J38" s="184">
        <v>0.9437333773346024</v>
      </c>
      <c r="K38" s="185"/>
      <c r="L38" s="186">
        <v>0</v>
      </c>
      <c r="M38" s="184">
        <v>0</v>
      </c>
      <c r="N38" s="185"/>
      <c r="O38" s="183">
        <v>39580609</v>
      </c>
      <c r="P38" s="184">
        <v>10.572816528941912</v>
      </c>
      <c r="Q38" s="186"/>
      <c r="R38" s="183">
        <v>27693459</v>
      </c>
      <c r="S38" s="184">
        <v>18.00471637343211</v>
      </c>
      <c r="T38" s="186"/>
      <c r="U38" s="183">
        <v>11887150</v>
      </c>
      <c r="V38" s="184">
        <v>5.3897812551305035</v>
      </c>
      <c r="W38" s="186"/>
      <c r="X38" s="183">
        <v>148960</v>
      </c>
      <c r="Y38" s="183"/>
      <c r="Z38" s="184">
        <v>1.190099375142293</v>
      </c>
      <c r="AA38" s="183"/>
      <c r="AB38" s="183">
        <v>63567.64705882353</v>
      </c>
    </row>
    <row r="39" spans="1:28" ht="9.75" customHeight="1">
      <c r="A39" s="168"/>
      <c r="B39" s="177"/>
      <c r="C39" s="178"/>
      <c r="D39" s="179"/>
      <c r="E39" s="180"/>
      <c r="F39" s="180"/>
      <c r="G39" s="179"/>
      <c r="H39" s="180"/>
      <c r="I39" s="181"/>
      <c r="J39" s="179"/>
      <c r="K39" s="180"/>
      <c r="L39" s="181"/>
      <c r="M39" s="179"/>
      <c r="N39" s="180"/>
      <c r="O39" s="178"/>
      <c r="P39" s="179"/>
      <c r="Q39" s="181"/>
      <c r="R39" s="178"/>
      <c r="S39" s="179"/>
      <c r="T39" s="181"/>
      <c r="U39" s="178"/>
      <c r="V39" s="179"/>
      <c r="W39" s="181"/>
      <c r="X39" s="178"/>
      <c r="Y39" s="178"/>
      <c r="Z39" s="179"/>
      <c r="AA39" s="178"/>
      <c r="AB39" s="178"/>
    </row>
    <row r="40" spans="1:28" ht="27.75" customHeight="1">
      <c r="A40" s="168" t="s">
        <v>144</v>
      </c>
      <c r="B40" s="169" t="s">
        <v>0</v>
      </c>
      <c r="C40" s="170">
        <v>842496671</v>
      </c>
      <c r="D40" s="171">
        <v>100</v>
      </c>
      <c r="E40" s="172"/>
      <c r="F40" s="172">
        <v>824938390</v>
      </c>
      <c r="G40" s="171">
        <v>100</v>
      </c>
      <c r="H40" s="172"/>
      <c r="I40" s="173">
        <v>2468070</v>
      </c>
      <c r="J40" s="171">
        <v>100</v>
      </c>
      <c r="K40" s="172"/>
      <c r="L40" s="173">
        <v>15090211</v>
      </c>
      <c r="M40" s="171">
        <v>100</v>
      </c>
      <c r="N40" s="172"/>
      <c r="O40" s="170">
        <v>841228978</v>
      </c>
      <c r="P40" s="171">
        <v>100.00000000000001</v>
      </c>
      <c r="Q40" s="173"/>
      <c r="R40" s="170">
        <v>585900948</v>
      </c>
      <c r="S40" s="171">
        <v>100.00000000000001</v>
      </c>
      <c r="T40" s="173"/>
      <c r="U40" s="170">
        <v>255328030</v>
      </c>
      <c r="V40" s="171">
        <v>100</v>
      </c>
      <c r="W40" s="173"/>
      <c r="X40" s="170">
        <v>28455247</v>
      </c>
      <c r="Y40" s="230"/>
      <c r="Z40" s="171">
        <v>1.1634467009254394</v>
      </c>
      <c r="AA40" s="230"/>
      <c r="AB40" s="170">
        <v>32822.73171358786</v>
      </c>
    </row>
    <row r="41" spans="1:28" ht="9" customHeight="1">
      <c r="A41" s="168"/>
      <c r="B41" s="176"/>
      <c r="C41" s="183"/>
      <c r="D41" s="184"/>
      <c r="E41" s="185"/>
      <c r="F41" s="185"/>
      <c r="G41" s="184"/>
      <c r="H41" s="185"/>
      <c r="I41" s="186"/>
      <c r="J41" s="184"/>
      <c r="K41" s="185"/>
      <c r="L41" s="186"/>
      <c r="M41" s="184"/>
      <c r="N41" s="185"/>
      <c r="O41" s="183"/>
      <c r="P41" s="184"/>
      <c r="Q41" s="186"/>
      <c r="R41" s="183"/>
      <c r="S41" s="184"/>
      <c r="T41" s="186"/>
      <c r="U41" s="183"/>
      <c r="V41" s="184"/>
      <c r="W41" s="186"/>
      <c r="X41" s="183"/>
      <c r="Y41" s="183"/>
      <c r="Z41" s="184"/>
      <c r="AA41" s="183"/>
      <c r="AB41" s="183"/>
    </row>
    <row r="42" spans="1:28" ht="12" customHeight="1">
      <c r="A42" s="168"/>
      <c r="B42" s="177" t="s">
        <v>120</v>
      </c>
      <c r="C42" s="178">
        <v>661658340</v>
      </c>
      <c r="D42" s="179">
        <v>78.5354248598568</v>
      </c>
      <c r="E42" s="180"/>
      <c r="F42" s="180">
        <v>644277911</v>
      </c>
      <c r="G42" s="179">
        <v>78.10012466506741</v>
      </c>
      <c r="H42" s="180"/>
      <c r="I42" s="181">
        <v>2464926</v>
      </c>
      <c r="J42" s="179">
        <v>99.87261301340725</v>
      </c>
      <c r="K42" s="180"/>
      <c r="L42" s="181">
        <v>14915503</v>
      </c>
      <c r="M42" s="179">
        <v>98.84224282881135</v>
      </c>
      <c r="N42" s="180"/>
      <c r="O42" s="178">
        <v>660391759</v>
      </c>
      <c r="P42" s="179">
        <v>78.50321092956929</v>
      </c>
      <c r="Q42" s="181"/>
      <c r="R42" s="178">
        <v>462791699</v>
      </c>
      <c r="S42" s="179">
        <v>78.98804406781743</v>
      </c>
      <c r="T42" s="181"/>
      <c r="U42" s="178">
        <v>197600060</v>
      </c>
      <c r="V42" s="179">
        <v>77.39066486354828</v>
      </c>
      <c r="W42" s="181"/>
      <c r="X42" s="178">
        <v>31185637</v>
      </c>
      <c r="Y42" s="178"/>
      <c r="Z42" s="179">
        <v>1.1680243873568645</v>
      </c>
      <c r="AA42" s="178"/>
      <c r="AB42" s="178">
        <v>31250.997944013918</v>
      </c>
    </row>
    <row r="43" spans="1:28" ht="12" customHeight="1">
      <c r="A43" s="168"/>
      <c r="B43" s="176" t="s">
        <v>121</v>
      </c>
      <c r="C43" s="183">
        <v>173512704</v>
      </c>
      <c r="D43" s="184">
        <v>20.595061081256187</v>
      </c>
      <c r="E43" s="185"/>
      <c r="F43" s="185">
        <v>173334852</v>
      </c>
      <c r="G43" s="184">
        <v>21.01185423071413</v>
      </c>
      <c r="H43" s="185"/>
      <c r="I43" s="186">
        <v>3144</v>
      </c>
      <c r="J43" s="184">
        <v>0.12738698659276276</v>
      </c>
      <c r="K43" s="185"/>
      <c r="L43" s="186">
        <v>174708</v>
      </c>
      <c r="M43" s="184">
        <v>1.15775717118866</v>
      </c>
      <c r="N43" s="185"/>
      <c r="O43" s="183">
        <v>173511592</v>
      </c>
      <c r="P43" s="184">
        <v>20.62596469424048</v>
      </c>
      <c r="Q43" s="186"/>
      <c r="R43" s="183">
        <v>118950801</v>
      </c>
      <c r="S43" s="184">
        <v>20.302203197664053</v>
      </c>
      <c r="T43" s="186"/>
      <c r="U43" s="183">
        <v>54560791</v>
      </c>
      <c r="V43" s="184">
        <v>21.368899842293068</v>
      </c>
      <c r="W43" s="186"/>
      <c r="X43" s="183">
        <v>-2755650</v>
      </c>
      <c r="Y43" s="183"/>
      <c r="Z43" s="184">
        <v>1.150040589483684</v>
      </c>
      <c r="AA43" s="183"/>
      <c r="AB43" s="183">
        <v>43788.756821829855</v>
      </c>
    </row>
    <row r="44" spans="1:28" ht="12" customHeight="1">
      <c r="A44" s="168"/>
      <c r="B44" s="193" t="s">
        <v>176</v>
      </c>
      <c r="C44" s="183">
        <v>7325627</v>
      </c>
      <c r="D44" s="184">
        <v>0.8695140588870054</v>
      </c>
      <c r="E44" s="185"/>
      <c r="F44" s="185">
        <v>7325627</v>
      </c>
      <c r="G44" s="184">
        <v>0.8880211042184618</v>
      </c>
      <c r="H44" s="185"/>
      <c r="I44" s="186">
        <v>0</v>
      </c>
      <c r="J44" s="184">
        <v>0</v>
      </c>
      <c r="K44" s="185"/>
      <c r="L44" s="186">
        <v>0</v>
      </c>
      <c r="M44" s="184">
        <v>0</v>
      </c>
      <c r="N44" s="185"/>
      <c r="O44" s="183">
        <v>7325627</v>
      </c>
      <c r="P44" s="184">
        <v>0.8708243761902363</v>
      </c>
      <c r="Q44" s="186"/>
      <c r="R44" s="183">
        <v>4158448</v>
      </c>
      <c r="S44" s="184">
        <v>0.7097527345185316</v>
      </c>
      <c r="T44" s="186"/>
      <c r="U44" s="183">
        <v>3167179</v>
      </c>
      <c r="V44" s="184">
        <v>1.2404352941586554</v>
      </c>
      <c r="W44" s="186"/>
      <c r="X44" s="183">
        <v>25260</v>
      </c>
      <c r="Y44" s="183"/>
      <c r="Z44" s="184">
        <v>1.0793868605438082</v>
      </c>
      <c r="AA44" s="183"/>
      <c r="AB44" s="183">
        <v>15081.804761904761</v>
      </c>
    </row>
    <row r="45" spans="1:28" ht="9.75" customHeight="1">
      <c r="A45" s="168"/>
      <c r="B45" s="177"/>
      <c r="C45" s="178"/>
      <c r="D45" s="179"/>
      <c r="E45" s="180"/>
      <c r="F45" s="180"/>
      <c r="G45" s="179"/>
      <c r="H45" s="180"/>
      <c r="I45" s="181"/>
      <c r="J45" s="179"/>
      <c r="K45" s="180"/>
      <c r="L45" s="181"/>
      <c r="M45" s="179"/>
      <c r="N45" s="180"/>
      <c r="O45" s="178"/>
      <c r="P45" s="179"/>
      <c r="Q45" s="181"/>
      <c r="R45" s="178"/>
      <c r="S45" s="179"/>
      <c r="T45" s="181"/>
      <c r="U45" s="178"/>
      <c r="V45" s="179"/>
      <c r="W45" s="181"/>
      <c r="X45" s="178"/>
      <c r="Y45" s="178"/>
      <c r="Z45" s="179"/>
      <c r="AA45" s="178"/>
      <c r="AB45" s="178"/>
    </row>
    <row r="46" spans="1:28" ht="27.75" customHeight="1">
      <c r="A46" s="168" t="s">
        <v>5</v>
      </c>
      <c r="B46" s="169" t="s">
        <v>1</v>
      </c>
      <c r="C46" s="170">
        <v>17884582516</v>
      </c>
      <c r="D46" s="171">
        <v>100</v>
      </c>
      <c r="E46" s="172"/>
      <c r="F46" s="172">
        <v>16576186673</v>
      </c>
      <c r="G46" s="171">
        <v>100</v>
      </c>
      <c r="H46" s="172"/>
      <c r="I46" s="173">
        <v>1108640775</v>
      </c>
      <c r="J46" s="171">
        <v>100</v>
      </c>
      <c r="K46" s="172"/>
      <c r="L46" s="173">
        <v>199755068</v>
      </c>
      <c r="M46" s="171">
        <v>100</v>
      </c>
      <c r="N46" s="172"/>
      <c r="O46" s="170">
        <v>16817962426</v>
      </c>
      <c r="P46" s="171">
        <v>100</v>
      </c>
      <c r="Q46" s="173"/>
      <c r="R46" s="170">
        <v>8495110426</v>
      </c>
      <c r="S46" s="171">
        <v>100</v>
      </c>
      <c r="T46" s="173"/>
      <c r="U46" s="170">
        <v>8322852000</v>
      </c>
      <c r="V46" s="171">
        <v>100</v>
      </c>
      <c r="W46" s="173"/>
      <c r="X46" s="170">
        <v>650355220</v>
      </c>
      <c r="Y46" s="230"/>
      <c r="Z46" s="171">
        <v>1.7637917478248502</v>
      </c>
      <c r="AA46" s="230"/>
      <c r="AB46" s="170">
        <v>216853.8822303283</v>
      </c>
    </row>
    <row r="47" spans="1:28" ht="9" customHeight="1">
      <c r="A47" s="168"/>
      <c r="B47" s="176"/>
      <c r="C47" s="183"/>
      <c r="D47" s="184"/>
      <c r="E47" s="185"/>
      <c r="F47" s="185"/>
      <c r="G47" s="184"/>
      <c r="H47" s="185"/>
      <c r="I47" s="186"/>
      <c r="J47" s="184"/>
      <c r="K47" s="185"/>
      <c r="L47" s="186"/>
      <c r="M47" s="184"/>
      <c r="N47" s="185"/>
      <c r="O47" s="183"/>
      <c r="P47" s="184"/>
      <c r="Q47" s="186"/>
      <c r="R47" s="183"/>
      <c r="S47" s="184"/>
      <c r="T47" s="186"/>
      <c r="U47" s="183"/>
      <c r="V47" s="184"/>
      <c r="W47" s="186"/>
      <c r="X47" s="183"/>
      <c r="Y47" s="183"/>
      <c r="Z47" s="184"/>
      <c r="AA47" s="183"/>
      <c r="AB47" s="183"/>
    </row>
    <row r="48" spans="1:28" ht="12" customHeight="1">
      <c r="A48" s="168"/>
      <c r="B48" s="177" t="s">
        <v>120</v>
      </c>
      <c r="C48" s="178">
        <v>13790593321</v>
      </c>
      <c r="D48" s="179">
        <v>77.10883554962822</v>
      </c>
      <c r="E48" s="180"/>
      <c r="F48" s="180">
        <v>12692362860</v>
      </c>
      <c r="G48" s="179">
        <v>76.56985958461642</v>
      </c>
      <c r="H48" s="180"/>
      <c r="I48" s="181">
        <v>981091740</v>
      </c>
      <c r="J48" s="179">
        <v>88.49500777201705</v>
      </c>
      <c r="K48" s="180"/>
      <c r="L48" s="181">
        <v>117138721</v>
      </c>
      <c r="M48" s="179">
        <v>58.641176002603345</v>
      </c>
      <c r="N48" s="180"/>
      <c r="O48" s="178">
        <v>12833075124</v>
      </c>
      <c r="P48" s="179">
        <v>76.30576641175331</v>
      </c>
      <c r="Q48" s="181"/>
      <c r="R48" s="178">
        <v>6578214710</v>
      </c>
      <c r="S48" s="179">
        <v>77.43530548898836</v>
      </c>
      <c r="T48" s="181"/>
      <c r="U48" s="178">
        <v>6254860414</v>
      </c>
      <c r="V48" s="179">
        <v>75.15284921562944</v>
      </c>
      <c r="W48" s="181"/>
      <c r="X48" s="178">
        <v>715337000</v>
      </c>
      <c r="Y48" s="178"/>
      <c r="Z48" s="179">
        <v>1.8038946625758985</v>
      </c>
      <c r="AA48" s="178"/>
      <c r="AB48" s="178">
        <v>225424.74552203843</v>
      </c>
    </row>
    <row r="49" spans="1:28" ht="12" customHeight="1">
      <c r="A49" s="168"/>
      <c r="B49" s="176" t="s">
        <v>121</v>
      </c>
      <c r="C49" s="183">
        <v>297269262</v>
      </c>
      <c r="D49" s="184">
        <v>1.6621537669892792</v>
      </c>
      <c r="E49" s="185"/>
      <c r="F49" s="185">
        <v>287098649</v>
      </c>
      <c r="G49" s="184">
        <v>1.731994545329527</v>
      </c>
      <c r="H49" s="185"/>
      <c r="I49" s="186">
        <v>8773346</v>
      </c>
      <c r="J49" s="184">
        <v>0.7913605739424477</v>
      </c>
      <c r="K49" s="185"/>
      <c r="L49" s="186">
        <v>1397267</v>
      </c>
      <c r="M49" s="184">
        <v>0.6994901375919034</v>
      </c>
      <c r="N49" s="185"/>
      <c r="O49" s="183">
        <v>290117158</v>
      </c>
      <c r="P49" s="184">
        <v>1.7250434425485974</v>
      </c>
      <c r="Q49" s="186"/>
      <c r="R49" s="183">
        <v>182937434</v>
      </c>
      <c r="S49" s="184">
        <v>2.1534438615430425</v>
      </c>
      <c r="T49" s="186"/>
      <c r="U49" s="183">
        <v>107179724</v>
      </c>
      <c r="V49" s="184">
        <v>1.2877764016469355</v>
      </c>
      <c r="W49" s="186"/>
      <c r="X49" s="183">
        <v>-2134199</v>
      </c>
      <c r="Y49" s="183"/>
      <c r="Z49" s="184">
        <v>1.1990912247892733</v>
      </c>
      <c r="AA49" s="183"/>
      <c r="AB49" s="183">
        <v>43044.06586345381</v>
      </c>
    </row>
    <row r="50" spans="1:28" ht="12" customHeight="1">
      <c r="A50" s="168"/>
      <c r="B50" s="193" t="s">
        <v>176</v>
      </c>
      <c r="C50" s="183">
        <v>3796719933</v>
      </c>
      <c r="D50" s="184">
        <v>21.22901068338251</v>
      </c>
      <c r="E50" s="185"/>
      <c r="F50" s="185">
        <v>3596725164</v>
      </c>
      <c r="G50" s="184">
        <v>21.698145870054052</v>
      </c>
      <c r="H50" s="185"/>
      <c r="I50" s="186">
        <v>118775689</v>
      </c>
      <c r="J50" s="184">
        <v>10.713631654040508</v>
      </c>
      <c r="K50" s="185"/>
      <c r="L50" s="186">
        <v>81219080</v>
      </c>
      <c r="M50" s="184">
        <v>40.65933385980475</v>
      </c>
      <c r="N50" s="185"/>
      <c r="O50" s="183">
        <v>3694770144</v>
      </c>
      <c r="P50" s="184">
        <v>21.969190145698093</v>
      </c>
      <c r="Q50" s="186"/>
      <c r="R50" s="183">
        <v>1733958282</v>
      </c>
      <c r="S50" s="184">
        <v>20.411250649468606</v>
      </c>
      <c r="T50" s="186"/>
      <c r="U50" s="183">
        <v>1960811862</v>
      </c>
      <c r="V50" s="184">
        <v>23.559374382723615</v>
      </c>
      <c r="W50" s="186"/>
      <c r="X50" s="183">
        <v>-62847581</v>
      </c>
      <c r="Y50" s="183"/>
      <c r="Z50" s="184">
        <v>1.6896556353834795</v>
      </c>
      <c r="AA50" s="183"/>
      <c r="AB50" s="183">
        <v>240797.23222399608</v>
      </c>
    </row>
    <row r="51" spans="1:28" ht="9.75" customHeight="1">
      <c r="A51" s="168"/>
      <c r="B51" s="177"/>
      <c r="C51" s="178"/>
      <c r="D51" s="179"/>
      <c r="E51" s="180"/>
      <c r="F51" s="180"/>
      <c r="G51" s="179"/>
      <c r="H51" s="180"/>
      <c r="I51" s="181"/>
      <c r="J51" s="179"/>
      <c r="K51" s="180"/>
      <c r="L51" s="181"/>
      <c r="M51" s="179"/>
      <c r="N51" s="180"/>
      <c r="O51" s="178"/>
      <c r="P51" s="179"/>
      <c r="Q51" s="181"/>
      <c r="R51" s="178"/>
      <c r="S51" s="179"/>
      <c r="T51" s="181"/>
      <c r="U51" s="178"/>
      <c r="V51" s="179"/>
      <c r="W51" s="181"/>
      <c r="X51" s="178"/>
      <c r="Y51" s="178"/>
      <c r="Z51" s="179"/>
      <c r="AA51" s="178"/>
      <c r="AB51" s="178"/>
    </row>
    <row r="52" spans="1:28" ht="27.75" customHeight="1">
      <c r="A52" s="168" t="s">
        <v>145</v>
      </c>
      <c r="B52" s="196" t="s">
        <v>177</v>
      </c>
      <c r="C52" s="197">
        <v>842453381</v>
      </c>
      <c r="D52" s="198">
        <v>100</v>
      </c>
      <c r="E52" s="199"/>
      <c r="F52" s="199">
        <v>797072750</v>
      </c>
      <c r="G52" s="198">
        <v>100</v>
      </c>
      <c r="H52" s="199"/>
      <c r="I52" s="200">
        <v>23135655</v>
      </c>
      <c r="J52" s="198">
        <v>100</v>
      </c>
      <c r="K52" s="199"/>
      <c r="L52" s="200">
        <v>22244976</v>
      </c>
      <c r="M52" s="198">
        <v>100</v>
      </c>
      <c r="N52" s="199"/>
      <c r="O52" s="197">
        <v>826239672</v>
      </c>
      <c r="P52" s="198">
        <v>100</v>
      </c>
      <c r="Q52" s="200"/>
      <c r="R52" s="197">
        <v>393174258</v>
      </c>
      <c r="S52" s="198">
        <v>100</v>
      </c>
      <c r="T52" s="200"/>
      <c r="U52" s="197">
        <v>433065414</v>
      </c>
      <c r="V52" s="198">
        <v>100</v>
      </c>
      <c r="W52" s="200"/>
      <c r="X52" s="197">
        <v>53041315</v>
      </c>
      <c r="Y52" s="197"/>
      <c r="Z52" s="198">
        <v>1.5960424418008903</v>
      </c>
      <c r="AA52" s="197"/>
      <c r="AB52" s="197">
        <v>71052.56997538966</v>
      </c>
    </row>
    <row r="53" spans="1:28" ht="12" customHeight="1">
      <c r="A53" s="168"/>
      <c r="B53" s="177"/>
      <c r="C53" s="178"/>
      <c r="D53" s="179"/>
      <c r="E53" s="180"/>
      <c r="F53" s="180"/>
      <c r="G53" s="179"/>
      <c r="H53" s="180"/>
      <c r="I53" s="181"/>
      <c r="J53" s="179"/>
      <c r="K53" s="180"/>
      <c r="L53" s="181"/>
      <c r="M53" s="179"/>
      <c r="N53" s="180"/>
      <c r="O53" s="178"/>
      <c r="P53" s="179"/>
      <c r="Q53" s="181"/>
      <c r="R53" s="178"/>
      <c r="S53" s="179"/>
      <c r="T53" s="181"/>
      <c r="U53" s="178"/>
      <c r="V53" s="179"/>
      <c r="W53" s="181"/>
      <c r="X53" s="178"/>
      <c r="Y53" s="178"/>
      <c r="Z53" s="179"/>
      <c r="AA53" s="178"/>
      <c r="AB53" s="178"/>
    </row>
    <row r="54" spans="1:28" ht="12" customHeight="1">
      <c r="A54" s="168"/>
      <c r="B54" s="176" t="s">
        <v>120</v>
      </c>
      <c r="C54" s="183">
        <v>499680140</v>
      </c>
      <c r="D54" s="184">
        <v>59.31249743539222</v>
      </c>
      <c r="E54" s="185"/>
      <c r="F54" s="185">
        <v>466614740</v>
      </c>
      <c r="G54" s="184">
        <v>58.54104785290929</v>
      </c>
      <c r="H54" s="185"/>
      <c r="I54" s="186">
        <v>11840564</v>
      </c>
      <c r="J54" s="184">
        <v>51.1788579143318</v>
      </c>
      <c r="K54" s="185"/>
      <c r="L54" s="186">
        <v>21224836</v>
      </c>
      <c r="M54" s="184">
        <v>95.4140656299202</v>
      </c>
      <c r="N54" s="185"/>
      <c r="O54" s="183">
        <v>490837188</v>
      </c>
      <c r="P54" s="184">
        <v>59.40615110042792</v>
      </c>
      <c r="Q54" s="186"/>
      <c r="R54" s="183">
        <v>218705132</v>
      </c>
      <c r="S54" s="184">
        <v>55.62549621445461</v>
      </c>
      <c r="T54" s="186"/>
      <c r="U54" s="183">
        <v>272132056</v>
      </c>
      <c r="V54" s="184">
        <v>62.838556763620936</v>
      </c>
      <c r="W54" s="186"/>
      <c r="X54" s="183">
        <v>46952579</v>
      </c>
      <c r="Y54" s="183"/>
      <c r="Z54" s="184">
        <v>1.7223205469543648</v>
      </c>
      <c r="AA54" s="183"/>
      <c r="AB54" s="183">
        <v>96569.21788502485</v>
      </c>
    </row>
    <row r="55" spans="1:28" ht="12" customHeight="1">
      <c r="A55" s="168"/>
      <c r="B55" s="177" t="s">
        <v>121</v>
      </c>
      <c r="C55" s="178">
        <v>224850775</v>
      </c>
      <c r="D55" s="179">
        <v>26.689996155407442</v>
      </c>
      <c r="E55" s="180"/>
      <c r="F55" s="180">
        <v>215663134</v>
      </c>
      <c r="G55" s="179">
        <v>27.056894618464877</v>
      </c>
      <c r="H55" s="180"/>
      <c r="I55" s="181">
        <v>8839677</v>
      </c>
      <c r="J55" s="179">
        <v>38.20802566428312</v>
      </c>
      <c r="K55" s="180"/>
      <c r="L55" s="181">
        <v>347964</v>
      </c>
      <c r="M55" s="179">
        <v>1.5642363471194576</v>
      </c>
      <c r="N55" s="180"/>
      <c r="O55" s="178">
        <v>218989819</v>
      </c>
      <c r="P55" s="179">
        <v>26.504394114835</v>
      </c>
      <c r="Q55" s="181"/>
      <c r="R55" s="178">
        <v>105667765</v>
      </c>
      <c r="S55" s="179">
        <v>26.87555526587908</v>
      </c>
      <c r="T55" s="181"/>
      <c r="U55" s="178">
        <v>113322054</v>
      </c>
      <c r="V55" s="179">
        <v>26.16742190361108</v>
      </c>
      <c r="W55" s="181"/>
      <c r="X55" s="178">
        <v>5006133</v>
      </c>
      <c r="Y55" s="178"/>
      <c r="Z55" s="179">
        <v>1.4981471378502296</v>
      </c>
      <c r="AA55" s="178"/>
      <c r="AB55" s="178">
        <v>47080.205234732035</v>
      </c>
    </row>
    <row r="56" spans="1:28" ht="12" customHeight="1">
      <c r="A56" s="168"/>
      <c r="B56" s="177" t="s">
        <v>174</v>
      </c>
      <c r="C56" s="178">
        <v>117922466</v>
      </c>
      <c r="D56" s="179">
        <v>13.997506409200344</v>
      </c>
      <c r="E56" s="180"/>
      <c r="F56" s="180">
        <v>114794876</v>
      </c>
      <c r="G56" s="179">
        <v>14.402057528625836</v>
      </c>
      <c r="H56" s="180"/>
      <c r="I56" s="181">
        <v>2455414</v>
      </c>
      <c r="J56" s="179">
        <v>10.613116421385087</v>
      </c>
      <c r="K56" s="180"/>
      <c r="L56" s="181">
        <v>672176</v>
      </c>
      <c r="M56" s="179">
        <v>3.0216980229603307</v>
      </c>
      <c r="N56" s="180"/>
      <c r="O56" s="178">
        <v>116412665</v>
      </c>
      <c r="P56" s="179">
        <v>14.089454784737084</v>
      </c>
      <c r="Q56" s="181"/>
      <c r="R56" s="178">
        <v>68801361</v>
      </c>
      <c r="S56" s="179">
        <v>17.49894851966631</v>
      </c>
      <c r="T56" s="181"/>
      <c r="U56" s="178">
        <v>47611304</v>
      </c>
      <c r="V56" s="179">
        <v>10.994021332767986</v>
      </c>
      <c r="W56" s="181"/>
      <c r="X56" s="178">
        <v>1082603</v>
      </c>
      <c r="Y56" s="178"/>
      <c r="Z56" s="179">
        <v>1.3456436690033196</v>
      </c>
      <c r="AA56" s="178"/>
      <c r="AB56" s="178">
        <v>54725.636781609195</v>
      </c>
    </row>
    <row r="57" spans="1:28" ht="12" customHeight="1">
      <c r="A57" s="168"/>
      <c r="B57" s="176"/>
      <c r="C57" s="183"/>
      <c r="D57" s="184"/>
      <c r="E57" s="185"/>
      <c r="F57" s="185"/>
      <c r="G57" s="184"/>
      <c r="H57" s="185"/>
      <c r="I57" s="186"/>
      <c r="J57" s="184"/>
      <c r="K57" s="185"/>
      <c r="L57" s="186"/>
      <c r="M57" s="184"/>
      <c r="N57" s="185"/>
      <c r="O57" s="187"/>
      <c r="P57" s="184"/>
      <c r="Q57" s="186"/>
      <c r="R57" s="187"/>
      <c r="S57" s="184"/>
      <c r="T57" s="186"/>
      <c r="U57" s="187"/>
      <c r="V57" s="184"/>
      <c r="W57" s="186"/>
      <c r="X57" s="187"/>
      <c r="Y57" s="187"/>
      <c r="Z57" s="233"/>
      <c r="AA57" s="187"/>
      <c r="AB57" s="187"/>
    </row>
    <row r="58" spans="1:28" ht="15">
      <c r="A58" s="168" t="s">
        <v>147</v>
      </c>
      <c r="B58" s="196" t="s">
        <v>2</v>
      </c>
      <c r="C58" s="197">
        <v>2382820582</v>
      </c>
      <c r="D58" s="198">
        <v>100</v>
      </c>
      <c r="E58" s="199"/>
      <c r="F58" s="199">
        <v>2046220480</v>
      </c>
      <c r="G58" s="198">
        <v>100</v>
      </c>
      <c r="H58" s="199"/>
      <c r="I58" s="200">
        <v>324819444</v>
      </c>
      <c r="J58" s="198">
        <v>100</v>
      </c>
      <c r="K58" s="199"/>
      <c r="L58" s="200">
        <v>11780658</v>
      </c>
      <c r="M58" s="198">
        <v>100</v>
      </c>
      <c r="N58" s="199"/>
      <c r="O58" s="197">
        <v>2135892083</v>
      </c>
      <c r="P58" s="198">
        <v>100</v>
      </c>
      <c r="Q58" s="200"/>
      <c r="R58" s="197">
        <v>1053398538</v>
      </c>
      <c r="S58" s="198">
        <v>100</v>
      </c>
      <c r="T58" s="200"/>
      <c r="U58" s="197">
        <v>1082493545</v>
      </c>
      <c r="V58" s="198">
        <v>100</v>
      </c>
      <c r="W58" s="200"/>
      <c r="X58" s="197">
        <v>-25210948</v>
      </c>
      <c r="Y58" s="197"/>
      <c r="Z58" s="198">
        <v>1.304829549556091</v>
      </c>
      <c r="AA58" s="197"/>
      <c r="AB58" s="197">
        <v>55021.52815899156</v>
      </c>
    </row>
    <row r="59" spans="1:28" ht="12" customHeight="1">
      <c r="A59" s="168"/>
      <c r="B59" s="177"/>
      <c r="C59" s="178"/>
      <c r="D59" s="179"/>
      <c r="E59" s="180"/>
      <c r="F59" s="180"/>
      <c r="G59" s="179"/>
      <c r="H59" s="180"/>
      <c r="I59" s="181"/>
      <c r="J59" s="179"/>
      <c r="K59" s="180"/>
      <c r="L59" s="181"/>
      <c r="M59" s="179"/>
      <c r="N59" s="180"/>
      <c r="O59" s="178"/>
      <c r="P59" s="179"/>
      <c r="Q59" s="181"/>
      <c r="R59" s="178"/>
      <c r="S59" s="179"/>
      <c r="T59" s="181"/>
      <c r="U59" s="178"/>
      <c r="V59" s="179"/>
      <c r="W59" s="181"/>
      <c r="X59" s="178"/>
      <c r="Y59" s="178"/>
      <c r="Z59" s="179"/>
      <c r="AA59" s="178"/>
      <c r="AB59" s="178"/>
    </row>
    <row r="60" spans="1:28" ht="12" customHeight="1">
      <c r="A60" s="168"/>
      <c r="B60" s="176" t="s">
        <v>120</v>
      </c>
      <c r="C60" s="183">
        <v>1056025721</v>
      </c>
      <c r="D60" s="184">
        <v>44.31830616947391</v>
      </c>
      <c r="E60" s="185"/>
      <c r="F60" s="185">
        <v>923414372</v>
      </c>
      <c r="G60" s="184">
        <v>45.127804213942774</v>
      </c>
      <c r="H60" s="185"/>
      <c r="I60" s="186">
        <v>126148191</v>
      </c>
      <c r="J60" s="184">
        <v>38.83640383301684</v>
      </c>
      <c r="K60" s="185"/>
      <c r="L60" s="186">
        <v>6463158</v>
      </c>
      <c r="M60" s="184">
        <v>54.86245335362422</v>
      </c>
      <c r="N60" s="185"/>
      <c r="O60" s="183">
        <v>961378433</v>
      </c>
      <c r="P60" s="184">
        <v>45.01062767411363</v>
      </c>
      <c r="Q60" s="186"/>
      <c r="R60" s="183">
        <v>414863868</v>
      </c>
      <c r="S60" s="184">
        <v>39.3833722977884</v>
      </c>
      <c r="T60" s="186"/>
      <c r="U60" s="183">
        <v>546514565</v>
      </c>
      <c r="V60" s="184">
        <v>50.48663500344476</v>
      </c>
      <c r="W60" s="186"/>
      <c r="X60" s="183">
        <v>-9996508</v>
      </c>
      <c r="Y60" s="183"/>
      <c r="Z60" s="184">
        <v>1.320062242068808</v>
      </c>
      <c r="AA60" s="183"/>
      <c r="AB60" s="183">
        <v>46567.36238922972</v>
      </c>
    </row>
    <row r="61" spans="1:28" ht="12" customHeight="1">
      <c r="A61" s="168"/>
      <c r="B61" s="177" t="s">
        <v>121</v>
      </c>
      <c r="C61" s="178">
        <v>663370930</v>
      </c>
      <c r="D61" s="179">
        <v>27.839734766904073</v>
      </c>
      <c r="E61" s="180"/>
      <c r="F61" s="180">
        <v>633852267</v>
      </c>
      <c r="G61" s="179">
        <v>30.976733602040774</v>
      </c>
      <c r="H61" s="180"/>
      <c r="I61" s="181">
        <v>24201163</v>
      </c>
      <c r="J61" s="179">
        <v>7.450650953026075</v>
      </c>
      <c r="K61" s="180"/>
      <c r="L61" s="181">
        <v>5317500</v>
      </c>
      <c r="M61" s="179">
        <v>45.13754664637578</v>
      </c>
      <c r="N61" s="180"/>
      <c r="O61" s="178">
        <v>643717227</v>
      </c>
      <c r="P61" s="179">
        <v>30.138096963019645</v>
      </c>
      <c r="Q61" s="181"/>
      <c r="R61" s="178">
        <v>322170949</v>
      </c>
      <c r="S61" s="179">
        <v>30.583956344925173</v>
      </c>
      <c r="T61" s="181"/>
      <c r="U61" s="178">
        <v>321546278</v>
      </c>
      <c r="V61" s="179">
        <v>29.70422128475602</v>
      </c>
      <c r="W61" s="181"/>
      <c r="X61" s="178">
        <v>3889701</v>
      </c>
      <c r="Y61" s="178"/>
      <c r="Z61" s="179">
        <v>1.2187100755753875</v>
      </c>
      <c r="AA61" s="178"/>
      <c r="AB61" s="178">
        <v>48822.69632553902</v>
      </c>
    </row>
    <row r="62" spans="1:28" ht="12" customHeight="1">
      <c r="A62" s="168"/>
      <c r="B62" s="177" t="s">
        <v>174</v>
      </c>
      <c r="C62" s="178">
        <v>663423931</v>
      </c>
      <c r="D62" s="179">
        <v>27.841959063622024</v>
      </c>
      <c r="E62" s="180"/>
      <c r="F62" s="180">
        <v>488953841</v>
      </c>
      <c r="G62" s="179">
        <v>23.895462184016456</v>
      </c>
      <c r="H62" s="180"/>
      <c r="I62" s="181">
        <v>174470090</v>
      </c>
      <c r="J62" s="179">
        <v>53.712945213957084</v>
      </c>
      <c r="K62" s="180"/>
      <c r="L62" s="181">
        <v>0</v>
      </c>
      <c r="M62" s="179">
        <v>0</v>
      </c>
      <c r="N62" s="180"/>
      <c r="O62" s="178">
        <v>530796423</v>
      </c>
      <c r="P62" s="179">
        <v>24.85127536286673</v>
      </c>
      <c r="Q62" s="181"/>
      <c r="R62" s="178">
        <v>316363721</v>
      </c>
      <c r="S62" s="179">
        <v>30.03267135728643</v>
      </c>
      <c r="T62" s="181"/>
      <c r="U62" s="178">
        <v>214432702</v>
      </c>
      <c r="V62" s="179">
        <v>19.809143711799223</v>
      </c>
      <c r="W62" s="181"/>
      <c r="X62" s="178">
        <v>-19104141</v>
      </c>
      <c r="Y62" s="178"/>
      <c r="Z62" s="179">
        <v>1.3768245928162728</v>
      </c>
      <c r="AA62" s="178"/>
      <c r="AB62" s="178">
        <v>158604.06952662722</v>
      </c>
    </row>
    <row r="63" spans="1:28" ht="12" customHeight="1">
      <c r="A63" s="168"/>
      <c r="B63" s="176"/>
      <c r="C63" s="183"/>
      <c r="D63" s="184"/>
      <c r="E63" s="185"/>
      <c r="F63" s="185"/>
      <c r="G63" s="184"/>
      <c r="H63" s="185"/>
      <c r="I63" s="186"/>
      <c r="J63" s="184"/>
      <c r="K63" s="185"/>
      <c r="L63" s="186"/>
      <c r="M63" s="184"/>
      <c r="N63" s="185"/>
      <c r="O63" s="187"/>
      <c r="P63" s="184"/>
      <c r="Q63" s="186"/>
      <c r="R63" s="187"/>
      <c r="S63" s="184"/>
      <c r="T63" s="186"/>
      <c r="U63" s="187"/>
      <c r="V63" s="184"/>
      <c r="W63" s="186"/>
      <c r="X63" s="187"/>
      <c r="Y63" s="187"/>
      <c r="Z63" s="233"/>
      <c r="AA63" s="187"/>
      <c r="AB63" s="187"/>
    </row>
    <row r="64" spans="1:28" ht="27.75" customHeight="1">
      <c r="A64" s="168" t="s">
        <v>148</v>
      </c>
      <c r="B64" s="196" t="s">
        <v>178</v>
      </c>
      <c r="C64" s="197">
        <v>10217413433</v>
      </c>
      <c r="D64" s="198">
        <v>100</v>
      </c>
      <c r="E64" s="199"/>
      <c r="F64" s="199">
        <v>10120569576</v>
      </c>
      <c r="G64" s="198">
        <v>100</v>
      </c>
      <c r="H64" s="199"/>
      <c r="I64" s="200">
        <v>86060843</v>
      </c>
      <c r="J64" s="198">
        <v>100</v>
      </c>
      <c r="K64" s="199"/>
      <c r="L64" s="200">
        <v>10783014</v>
      </c>
      <c r="M64" s="198">
        <v>100</v>
      </c>
      <c r="N64" s="199"/>
      <c r="O64" s="197">
        <v>10157381046</v>
      </c>
      <c r="P64" s="198">
        <v>100</v>
      </c>
      <c r="Q64" s="200"/>
      <c r="R64" s="197">
        <v>1069281075</v>
      </c>
      <c r="S64" s="198">
        <v>100</v>
      </c>
      <c r="T64" s="200"/>
      <c r="U64" s="197">
        <v>9088099971</v>
      </c>
      <c r="V64" s="198">
        <v>100</v>
      </c>
      <c r="W64" s="200"/>
      <c r="X64" s="197">
        <v>384424412</v>
      </c>
      <c r="Y64" s="197"/>
      <c r="Z64" s="198">
        <v>1.1356845669279758</v>
      </c>
      <c r="AA64" s="197"/>
      <c r="AB64" s="197">
        <v>15021.603186435746</v>
      </c>
    </row>
    <row r="65" spans="1:28" ht="12" customHeight="1">
      <c r="A65" s="168"/>
      <c r="B65" s="177"/>
      <c r="C65" s="178"/>
      <c r="D65" s="179"/>
      <c r="E65" s="180"/>
      <c r="F65" s="180"/>
      <c r="G65" s="179"/>
      <c r="H65" s="180"/>
      <c r="I65" s="181"/>
      <c r="J65" s="179"/>
      <c r="K65" s="180"/>
      <c r="L65" s="181"/>
      <c r="M65" s="179"/>
      <c r="N65" s="180"/>
      <c r="O65" s="178"/>
      <c r="P65" s="179"/>
      <c r="Q65" s="181"/>
      <c r="R65" s="178"/>
      <c r="S65" s="179"/>
      <c r="T65" s="181"/>
      <c r="U65" s="178"/>
      <c r="V65" s="179"/>
      <c r="W65" s="181"/>
      <c r="X65" s="178"/>
      <c r="Y65" s="178"/>
      <c r="Z65" s="179"/>
      <c r="AA65" s="178"/>
      <c r="AB65" s="178"/>
    </row>
    <row r="66" spans="1:28" ht="12" customHeight="1">
      <c r="A66" s="168"/>
      <c r="B66" s="176" t="s">
        <v>120</v>
      </c>
      <c r="C66" s="183">
        <v>4219126723</v>
      </c>
      <c r="D66" s="184">
        <v>41.293491260450985</v>
      </c>
      <c r="E66" s="185"/>
      <c r="F66" s="185">
        <v>4167324287</v>
      </c>
      <c r="G66" s="184">
        <v>41.17677622495108</v>
      </c>
      <c r="H66" s="185"/>
      <c r="I66" s="186">
        <v>45862687</v>
      </c>
      <c r="J66" s="184">
        <v>53.29100366818391</v>
      </c>
      <c r="K66" s="185"/>
      <c r="L66" s="186">
        <v>5939749</v>
      </c>
      <c r="M66" s="184">
        <v>55.08431130665322</v>
      </c>
      <c r="N66" s="185"/>
      <c r="O66" s="183">
        <v>4183476742</v>
      </c>
      <c r="P66" s="184">
        <v>41.186568890683326</v>
      </c>
      <c r="Q66" s="186"/>
      <c r="R66" s="183">
        <v>418512626</v>
      </c>
      <c r="S66" s="184">
        <v>39.139627155563375</v>
      </c>
      <c r="T66" s="186"/>
      <c r="U66" s="183">
        <v>3764964116</v>
      </c>
      <c r="V66" s="184">
        <v>41.42740647675474</v>
      </c>
      <c r="W66" s="186"/>
      <c r="X66" s="183">
        <v>369567745</v>
      </c>
      <c r="Y66" s="183"/>
      <c r="Z66" s="184">
        <v>1.1159809429401826</v>
      </c>
      <c r="AA66" s="183"/>
      <c r="AB66" s="183">
        <v>14898.829910329163</v>
      </c>
    </row>
    <row r="67" spans="1:28" ht="12" customHeight="1">
      <c r="A67" s="168"/>
      <c r="B67" s="177" t="s">
        <v>121</v>
      </c>
      <c r="C67" s="178">
        <v>4822537037</v>
      </c>
      <c r="D67" s="179">
        <v>47.199196436783744</v>
      </c>
      <c r="E67" s="180"/>
      <c r="F67" s="180">
        <v>4786338158</v>
      </c>
      <c r="G67" s="179">
        <v>47.29316983651158</v>
      </c>
      <c r="H67" s="180"/>
      <c r="I67" s="181">
        <v>34762544</v>
      </c>
      <c r="J67" s="179">
        <v>40.39298569269186</v>
      </c>
      <c r="K67" s="180"/>
      <c r="L67" s="181">
        <v>1436335</v>
      </c>
      <c r="M67" s="179">
        <v>13.320348095625212</v>
      </c>
      <c r="N67" s="180"/>
      <c r="O67" s="178">
        <v>4801749019</v>
      </c>
      <c r="P67" s="179">
        <v>47.27349498117864</v>
      </c>
      <c r="Q67" s="181"/>
      <c r="R67" s="178">
        <v>554217841</v>
      </c>
      <c r="S67" s="179">
        <v>51.83088469044493</v>
      </c>
      <c r="T67" s="181"/>
      <c r="U67" s="178">
        <v>4247531178</v>
      </c>
      <c r="V67" s="179">
        <v>46.737284928134734</v>
      </c>
      <c r="W67" s="181"/>
      <c r="X67" s="178">
        <v>14096885</v>
      </c>
      <c r="Y67" s="178"/>
      <c r="Z67" s="179">
        <v>1.162595504682163</v>
      </c>
      <c r="AA67" s="178"/>
      <c r="AB67" s="178">
        <v>14841.699639049719</v>
      </c>
    </row>
    <row r="68" spans="1:28" ht="12" customHeight="1">
      <c r="A68" s="168"/>
      <c r="B68" s="177" t="s">
        <v>174</v>
      </c>
      <c r="C68" s="178">
        <v>1175749673</v>
      </c>
      <c r="D68" s="179">
        <v>11.507312302765268</v>
      </c>
      <c r="E68" s="180"/>
      <c r="F68" s="180">
        <v>1166907131</v>
      </c>
      <c r="G68" s="179">
        <v>11.530053938537343</v>
      </c>
      <c r="H68" s="180"/>
      <c r="I68" s="181">
        <v>5435612</v>
      </c>
      <c r="J68" s="179">
        <v>6.316010639124229</v>
      </c>
      <c r="K68" s="180"/>
      <c r="L68" s="181">
        <v>3406930</v>
      </c>
      <c r="M68" s="179">
        <v>31.595340597721567</v>
      </c>
      <c r="N68" s="180"/>
      <c r="O68" s="178">
        <v>1172155285</v>
      </c>
      <c r="P68" s="179">
        <v>11.539936128138043</v>
      </c>
      <c r="Q68" s="181"/>
      <c r="R68" s="178">
        <v>96550608</v>
      </c>
      <c r="S68" s="179">
        <v>9.02948815399169</v>
      </c>
      <c r="T68" s="181"/>
      <c r="U68" s="178">
        <v>1075604677</v>
      </c>
      <c r="V68" s="179">
        <v>11.835308595110524</v>
      </c>
      <c r="W68" s="181"/>
      <c r="X68" s="178">
        <v>759782</v>
      </c>
      <c r="Y68" s="178"/>
      <c r="Z68" s="179">
        <v>1.1009120436380289</v>
      </c>
      <c r="AA68" s="178"/>
      <c r="AB68" s="178">
        <v>16269.677920467093</v>
      </c>
    </row>
    <row r="69" spans="1:28" ht="12" customHeight="1">
      <c r="A69" s="168"/>
      <c r="B69" s="176"/>
      <c r="C69" s="183"/>
      <c r="D69" s="184"/>
      <c r="E69" s="185"/>
      <c r="F69" s="185"/>
      <c r="G69" s="184"/>
      <c r="H69" s="185"/>
      <c r="I69" s="186"/>
      <c r="J69" s="184"/>
      <c r="K69" s="185"/>
      <c r="L69" s="186"/>
      <c r="M69" s="184"/>
      <c r="N69" s="185"/>
      <c r="O69" s="187"/>
      <c r="P69" s="184"/>
      <c r="Q69" s="186"/>
      <c r="R69" s="187"/>
      <c r="S69" s="184"/>
      <c r="T69" s="186"/>
      <c r="U69" s="187"/>
      <c r="V69" s="184"/>
      <c r="W69" s="186"/>
      <c r="X69" s="187"/>
      <c r="Y69" s="187"/>
      <c r="Z69" s="233"/>
      <c r="AA69" s="187"/>
      <c r="AB69" s="187"/>
    </row>
    <row r="70" spans="1:28" ht="15">
      <c r="A70" s="168" t="s">
        <v>149</v>
      </c>
      <c r="B70" s="196" t="s">
        <v>6</v>
      </c>
      <c r="C70" s="197">
        <v>931483794</v>
      </c>
      <c r="D70" s="198">
        <v>100</v>
      </c>
      <c r="E70" s="199"/>
      <c r="F70" s="199">
        <v>903420631</v>
      </c>
      <c r="G70" s="198">
        <v>100</v>
      </c>
      <c r="H70" s="199"/>
      <c r="I70" s="200">
        <v>26150231</v>
      </c>
      <c r="J70" s="198">
        <v>100</v>
      </c>
      <c r="K70" s="199"/>
      <c r="L70" s="200">
        <v>1912932</v>
      </c>
      <c r="M70" s="198">
        <v>100</v>
      </c>
      <c r="N70" s="199"/>
      <c r="O70" s="197">
        <v>916454029</v>
      </c>
      <c r="P70" s="198">
        <v>100</v>
      </c>
      <c r="Q70" s="200"/>
      <c r="R70" s="197">
        <v>499048489</v>
      </c>
      <c r="S70" s="198">
        <v>100</v>
      </c>
      <c r="T70" s="200"/>
      <c r="U70" s="197">
        <v>417405540</v>
      </c>
      <c r="V70" s="198">
        <v>99.99999999999999</v>
      </c>
      <c r="W70" s="200"/>
      <c r="X70" s="197">
        <v>-2340124</v>
      </c>
      <c r="Y70" s="197"/>
      <c r="Z70" s="198">
        <v>1.2202160822168784</v>
      </c>
      <c r="AA70" s="197"/>
      <c r="AB70" s="197">
        <v>47367.85519745801</v>
      </c>
    </row>
    <row r="71" spans="1:28" ht="12" customHeight="1">
      <c r="A71" s="168"/>
      <c r="B71" s="177"/>
      <c r="C71" s="178"/>
      <c r="D71" s="179"/>
      <c r="E71" s="180"/>
      <c r="F71" s="180"/>
      <c r="G71" s="179"/>
      <c r="H71" s="180"/>
      <c r="I71" s="181"/>
      <c r="J71" s="179"/>
      <c r="K71" s="180"/>
      <c r="L71" s="181"/>
      <c r="M71" s="179"/>
      <c r="N71" s="180"/>
      <c r="O71" s="178"/>
      <c r="P71" s="179"/>
      <c r="Q71" s="181"/>
      <c r="R71" s="178"/>
      <c r="S71" s="179"/>
      <c r="T71" s="181"/>
      <c r="U71" s="178"/>
      <c r="V71" s="179"/>
      <c r="W71" s="181"/>
      <c r="X71" s="178"/>
      <c r="Y71" s="178"/>
      <c r="Z71" s="179"/>
      <c r="AA71" s="178"/>
      <c r="AB71" s="178"/>
    </row>
    <row r="72" spans="1:28" ht="12" customHeight="1">
      <c r="A72" s="168"/>
      <c r="B72" s="176" t="s">
        <v>120</v>
      </c>
      <c r="C72" s="183">
        <v>604041377</v>
      </c>
      <c r="D72" s="184">
        <v>64.84722341825305</v>
      </c>
      <c r="E72" s="185"/>
      <c r="F72" s="185">
        <v>580779894</v>
      </c>
      <c r="G72" s="184">
        <v>64.28676455585615</v>
      </c>
      <c r="H72" s="185"/>
      <c r="I72" s="186">
        <v>22000505</v>
      </c>
      <c r="J72" s="184">
        <v>84.13120710100037</v>
      </c>
      <c r="K72" s="185"/>
      <c r="L72" s="186">
        <v>1260978</v>
      </c>
      <c r="M72" s="184">
        <v>65.91860034752935</v>
      </c>
      <c r="N72" s="185"/>
      <c r="O72" s="183">
        <v>592020890</v>
      </c>
      <c r="P72" s="184">
        <v>64.59908203426099</v>
      </c>
      <c r="Q72" s="186"/>
      <c r="R72" s="183">
        <v>319292477</v>
      </c>
      <c r="S72" s="184">
        <v>63.98025122564793</v>
      </c>
      <c r="T72" s="186"/>
      <c r="U72" s="183">
        <v>272728413</v>
      </c>
      <c r="V72" s="184">
        <v>65.33895381455646</v>
      </c>
      <c r="W72" s="186"/>
      <c r="X72" s="183">
        <v>517029</v>
      </c>
      <c r="Y72" s="183"/>
      <c r="Z72" s="184">
        <v>1.2289401017396264</v>
      </c>
      <c r="AA72" s="183"/>
      <c r="AB72" s="183">
        <v>56372.13993385697</v>
      </c>
    </row>
    <row r="73" spans="1:28" ht="12" customHeight="1">
      <c r="A73" s="168"/>
      <c r="B73" s="177" t="s">
        <v>121</v>
      </c>
      <c r="C73" s="178">
        <v>292630898</v>
      </c>
      <c r="D73" s="179">
        <v>31.41556513220454</v>
      </c>
      <c r="E73" s="180"/>
      <c r="F73" s="180">
        <v>287829218</v>
      </c>
      <c r="G73" s="179">
        <v>31.85993413515481</v>
      </c>
      <c r="H73" s="180"/>
      <c r="I73" s="181">
        <v>4149726</v>
      </c>
      <c r="J73" s="179">
        <v>15.868792898999631</v>
      </c>
      <c r="K73" s="180"/>
      <c r="L73" s="181">
        <v>651954</v>
      </c>
      <c r="M73" s="179">
        <v>34.08139965247066</v>
      </c>
      <c r="N73" s="180"/>
      <c r="O73" s="178">
        <v>289621620</v>
      </c>
      <c r="P73" s="179">
        <v>31.602416579042615</v>
      </c>
      <c r="Q73" s="181"/>
      <c r="R73" s="178">
        <v>163266034</v>
      </c>
      <c r="S73" s="179">
        <v>32.71546504972987</v>
      </c>
      <c r="T73" s="181"/>
      <c r="U73" s="178">
        <v>126355586</v>
      </c>
      <c r="V73" s="179">
        <v>30.27166002636189</v>
      </c>
      <c r="W73" s="181"/>
      <c r="X73" s="178">
        <v>-2227080</v>
      </c>
      <c r="Y73" s="178"/>
      <c r="Z73" s="179">
        <v>1.20577567868052</v>
      </c>
      <c r="AA73" s="178"/>
      <c r="AB73" s="178">
        <v>33676.861940298506</v>
      </c>
    </row>
    <row r="74" spans="1:28" ht="12" customHeight="1">
      <c r="A74" s="168"/>
      <c r="B74" s="177" t="s">
        <v>174</v>
      </c>
      <c r="C74" s="178">
        <v>34811519</v>
      </c>
      <c r="D74" s="179">
        <v>3.7372114495424062</v>
      </c>
      <c r="E74" s="180"/>
      <c r="F74" s="180">
        <v>34811519</v>
      </c>
      <c r="G74" s="179">
        <v>3.853301308989035</v>
      </c>
      <c r="H74" s="180"/>
      <c r="I74" s="181">
        <v>0</v>
      </c>
      <c r="J74" s="179">
        <v>0</v>
      </c>
      <c r="K74" s="180"/>
      <c r="L74" s="181">
        <v>0</v>
      </c>
      <c r="M74" s="179">
        <v>0</v>
      </c>
      <c r="N74" s="180"/>
      <c r="O74" s="178">
        <v>34811519</v>
      </c>
      <c r="P74" s="179">
        <v>3.798501386696397</v>
      </c>
      <c r="Q74" s="181"/>
      <c r="R74" s="178">
        <v>16489978</v>
      </c>
      <c r="S74" s="179">
        <v>3.3042837246221977</v>
      </c>
      <c r="T74" s="181"/>
      <c r="U74" s="178">
        <v>18321541</v>
      </c>
      <c r="V74" s="179">
        <v>4.389386159081645</v>
      </c>
      <c r="W74" s="181"/>
      <c r="X74" s="178">
        <v>-630073</v>
      </c>
      <c r="Y74" s="178"/>
      <c r="Z74" s="179">
        <v>1.1933598813753996</v>
      </c>
      <c r="AA74" s="178"/>
      <c r="AB74" s="178">
        <v>82529.46396396396</v>
      </c>
    </row>
    <row r="75" spans="1:28" ht="12" customHeight="1">
      <c r="A75" s="168"/>
      <c r="B75" s="193"/>
      <c r="C75" s="183"/>
      <c r="D75" s="184"/>
      <c r="E75" s="185"/>
      <c r="F75" s="185"/>
      <c r="G75" s="184"/>
      <c r="H75" s="185"/>
      <c r="I75" s="186"/>
      <c r="J75" s="184"/>
      <c r="K75" s="185"/>
      <c r="L75" s="186"/>
      <c r="M75" s="184"/>
      <c r="N75" s="185"/>
      <c r="O75" s="187"/>
      <c r="P75" s="184"/>
      <c r="Q75" s="186"/>
      <c r="R75" s="187"/>
      <c r="S75" s="184"/>
      <c r="T75" s="186"/>
      <c r="U75" s="187"/>
      <c r="V75" s="184"/>
      <c r="W75" s="186"/>
      <c r="X75" s="187"/>
      <c r="Y75" s="187"/>
      <c r="Z75" s="233"/>
      <c r="AA75" s="187"/>
      <c r="AB75" s="187"/>
    </row>
    <row r="76" spans="1:28" ht="27.75" customHeight="1">
      <c r="A76" s="168" t="s">
        <v>7</v>
      </c>
      <c r="B76" s="196" t="s">
        <v>179</v>
      </c>
      <c r="C76" s="197">
        <v>6063416712</v>
      </c>
      <c r="D76" s="198">
        <v>100</v>
      </c>
      <c r="E76" s="199"/>
      <c r="F76" s="199">
        <v>5909827719</v>
      </c>
      <c r="G76" s="198">
        <v>100</v>
      </c>
      <c r="H76" s="199"/>
      <c r="I76" s="200">
        <v>135068296</v>
      </c>
      <c r="J76" s="198">
        <v>100</v>
      </c>
      <c r="K76" s="199"/>
      <c r="L76" s="200">
        <v>18520697</v>
      </c>
      <c r="M76" s="198">
        <v>100</v>
      </c>
      <c r="N76" s="199"/>
      <c r="O76" s="197">
        <v>5961756371</v>
      </c>
      <c r="P76" s="198">
        <v>100</v>
      </c>
      <c r="Q76" s="200"/>
      <c r="R76" s="197">
        <v>2782033887</v>
      </c>
      <c r="S76" s="198">
        <v>100</v>
      </c>
      <c r="T76" s="200"/>
      <c r="U76" s="197">
        <v>3179722484</v>
      </c>
      <c r="V76" s="198">
        <v>100</v>
      </c>
      <c r="W76" s="200"/>
      <c r="X76" s="197">
        <v>2977104414</v>
      </c>
      <c r="Y76" s="197"/>
      <c r="Z76" s="198">
        <v>1.207435222548834</v>
      </c>
      <c r="AA76" s="197"/>
      <c r="AB76" s="197">
        <v>31568.667685953696</v>
      </c>
    </row>
    <row r="77" spans="1:28" ht="12" customHeight="1">
      <c r="A77" s="168"/>
      <c r="B77" s="177"/>
      <c r="C77" s="178"/>
      <c r="D77" s="179"/>
      <c r="E77" s="180"/>
      <c r="F77" s="180"/>
      <c r="G77" s="179"/>
      <c r="H77" s="180"/>
      <c r="I77" s="181"/>
      <c r="J77" s="179"/>
      <c r="K77" s="180"/>
      <c r="L77" s="181"/>
      <c r="M77" s="179"/>
      <c r="N77" s="180"/>
      <c r="O77" s="178"/>
      <c r="P77" s="179"/>
      <c r="Q77" s="181"/>
      <c r="R77" s="178"/>
      <c r="S77" s="179"/>
      <c r="T77" s="181"/>
      <c r="U77" s="178"/>
      <c r="V77" s="179"/>
      <c r="W77" s="181"/>
      <c r="X77" s="178"/>
      <c r="Y77" s="178"/>
      <c r="Z77" s="179"/>
      <c r="AA77" s="178"/>
      <c r="AB77" s="178"/>
    </row>
    <row r="78" spans="1:28" ht="12" customHeight="1">
      <c r="A78" s="168"/>
      <c r="B78" s="176" t="s">
        <v>120</v>
      </c>
      <c r="C78" s="183">
        <v>3471888212</v>
      </c>
      <c r="D78" s="184">
        <v>57.259600929767004</v>
      </c>
      <c r="E78" s="185"/>
      <c r="F78" s="185">
        <v>3410147965</v>
      </c>
      <c r="G78" s="184">
        <v>57.70300129116167</v>
      </c>
      <c r="H78" s="185"/>
      <c r="I78" s="186">
        <v>47434705</v>
      </c>
      <c r="J78" s="184">
        <v>35.11905192022264</v>
      </c>
      <c r="K78" s="185"/>
      <c r="L78" s="186">
        <v>14305542</v>
      </c>
      <c r="M78" s="184">
        <v>77.24084034202384</v>
      </c>
      <c r="N78" s="185"/>
      <c r="O78" s="183">
        <v>3436255105</v>
      </c>
      <c r="P78" s="184">
        <v>57.63830138573102</v>
      </c>
      <c r="Q78" s="186"/>
      <c r="R78" s="183">
        <v>1603700580</v>
      </c>
      <c r="S78" s="184">
        <v>57.64489740739093</v>
      </c>
      <c r="T78" s="186"/>
      <c r="U78" s="183">
        <v>1832554525</v>
      </c>
      <c r="V78" s="184">
        <v>57.63253032996448</v>
      </c>
      <c r="W78" s="186"/>
      <c r="X78" s="183">
        <v>48362131</v>
      </c>
      <c r="Y78" s="183"/>
      <c r="Z78" s="184">
        <v>1.229234654340327</v>
      </c>
      <c r="AA78" s="183"/>
      <c r="AB78" s="183">
        <v>34155.04016475938</v>
      </c>
    </row>
    <row r="79" spans="1:28" ht="12" customHeight="1">
      <c r="A79" s="168"/>
      <c r="B79" s="177" t="s">
        <v>121</v>
      </c>
      <c r="C79" s="178">
        <v>1808701221</v>
      </c>
      <c r="D79" s="179">
        <v>29.829736383125898</v>
      </c>
      <c r="E79" s="180"/>
      <c r="F79" s="180">
        <v>1723920557</v>
      </c>
      <c r="G79" s="179">
        <v>29.170402911367848</v>
      </c>
      <c r="H79" s="180"/>
      <c r="I79" s="181">
        <v>81496705</v>
      </c>
      <c r="J79" s="179">
        <v>60.337405159831135</v>
      </c>
      <c r="K79" s="180"/>
      <c r="L79" s="181">
        <v>3283959</v>
      </c>
      <c r="M79" s="179">
        <v>17.731292726186275</v>
      </c>
      <c r="N79" s="180"/>
      <c r="O79" s="178">
        <v>1747139690</v>
      </c>
      <c r="P79" s="179">
        <v>29.30578811470188</v>
      </c>
      <c r="Q79" s="181"/>
      <c r="R79" s="178">
        <v>916135944</v>
      </c>
      <c r="S79" s="179">
        <v>32.93043798930548</v>
      </c>
      <c r="T79" s="181"/>
      <c r="U79" s="178">
        <v>831003746</v>
      </c>
      <c r="V79" s="179">
        <v>26.134474004618824</v>
      </c>
      <c r="W79" s="181"/>
      <c r="X79" s="178">
        <v>2922014075</v>
      </c>
      <c r="Y79" s="178"/>
      <c r="Z79" s="179">
        <v>1.2033951813035573</v>
      </c>
      <c r="AA79" s="178"/>
      <c r="AB79" s="178">
        <v>38305.69493869272</v>
      </c>
    </row>
    <row r="80" spans="1:28" ht="12" customHeight="1">
      <c r="A80" s="168"/>
      <c r="B80" s="177" t="s">
        <v>174</v>
      </c>
      <c r="C80" s="178">
        <v>782827279</v>
      </c>
      <c r="D80" s="179">
        <v>12.910662687107097</v>
      </c>
      <c r="E80" s="180"/>
      <c r="F80" s="180">
        <v>775759197</v>
      </c>
      <c r="G80" s="179">
        <v>13.12659579747049</v>
      </c>
      <c r="H80" s="180"/>
      <c r="I80" s="181">
        <v>6136886</v>
      </c>
      <c r="J80" s="179">
        <v>4.543542919946217</v>
      </c>
      <c r="K80" s="180"/>
      <c r="L80" s="181">
        <v>931196</v>
      </c>
      <c r="M80" s="179">
        <v>5.0278669317898785</v>
      </c>
      <c r="N80" s="180"/>
      <c r="O80" s="178">
        <v>778361576</v>
      </c>
      <c r="P80" s="179">
        <v>13.055910499567108</v>
      </c>
      <c r="Q80" s="181"/>
      <c r="R80" s="178">
        <v>262197363</v>
      </c>
      <c r="S80" s="179">
        <v>9.42466460330359</v>
      </c>
      <c r="T80" s="181"/>
      <c r="U80" s="178">
        <v>516164213</v>
      </c>
      <c r="V80" s="179">
        <v>16.232995665416695</v>
      </c>
      <c r="W80" s="181"/>
      <c r="X80" s="178">
        <v>6728208</v>
      </c>
      <c r="Y80" s="178"/>
      <c r="Z80" s="179">
        <v>1.1275006729445112</v>
      </c>
      <c r="AA80" s="178"/>
      <c r="AB80" s="178">
        <v>20340.64521595208</v>
      </c>
    </row>
    <row r="81" spans="1:28" ht="12" customHeight="1">
      <c r="A81" s="168"/>
      <c r="B81" s="176"/>
      <c r="C81" s="183"/>
      <c r="D81" s="184"/>
      <c r="E81" s="185"/>
      <c r="F81" s="185"/>
      <c r="G81" s="184"/>
      <c r="H81" s="185"/>
      <c r="I81" s="186"/>
      <c r="J81" s="184"/>
      <c r="K81" s="185"/>
      <c r="L81" s="186"/>
      <c r="M81" s="184"/>
      <c r="N81" s="185"/>
      <c r="O81" s="187"/>
      <c r="P81" s="184"/>
      <c r="Q81" s="186"/>
      <c r="R81" s="187"/>
      <c r="S81" s="184"/>
      <c r="T81" s="186"/>
      <c r="U81" s="187"/>
      <c r="V81" s="184"/>
      <c r="W81" s="186"/>
      <c r="X81" s="187"/>
      <c r="Y81" s="187"/>
      <c r="Z81" s="233"/>
      <c r="AA81" s="187"/>
      <c r="AB81" s="187"/>
    </row>
    <row r="82" spans="1:29" ht="15">
      <c r="A82" s="168" t="s">
        <v>118</v>
      </c>
      <c r="B82" s="189" t="s">
        <v>3</v>
      </c>
      <c r="C82" s="170">
        <v>3373441321</v>
      </c>
      <c r="D82" s="171">
        <v>100</v>
      </c>
      <c r="E82" s="172"/>
      <c r="F82" s="172">
        <v>3321241102</v>
      </c>
      <c r="G82" s="171">
        <v>100</v>
      </c>
      <c r="H82" s="172"/>
      <c r="I82" s="173">
        <v>10212316</v>
      </c>
      <c r="J82" s="171">
        <v>100</v>
      </c>
      <c r="K82" s="172"/>
      <c r="L82" s="173">
        <v>41987903</v>
      </c>
      <c r="M82" s="171">
        <v>100</v>
      </c>
      <c r="N82" s="172"/>
      <c r="O82" s="170">
        <v>3370748142</v>
      </c>
      <c r="P82" s="171">
        <v>100</v>
      </c>
      <c r="Q82" s="173"/>
      <c r="R82" s="170">
        <v>1178168128</v>
      </c>
      <c r="S82" s="171">
        <v>99.99999999999999</v>
      </c>
      <c r="T82" s="173"/>
      <c r="U82" s="170">
        <v>2192580014</v>
      </c>
      <c r="V82" s="171">
        <v>100</v>
      </c>
      <c r="W82" s="173"/>
      <c r="X82" s="170">
        <v>119590038</v>
      </c>
      <c r="Y82" s="170"/>
      <c r="Z82" s="170" t="s">
        <v>211</v>
      </c>
      <c r="AA82" s="170"/>
      <c r="AB82" s="170" t="s">
        <v>211</v>
      </c>
      <c r="AC82" s="197"/>
    </row>
    <row r="83" spans="1:29" ht="12" customHeight="1">
      <c r="A83" s="168"/>
      <c r="B83" s="176"/>
      <c r="C83" s="183"/>
      <c r="D83" s="184"/>
      <c r="E83" s="185"/>
      <c r="F83" s="185"/>
      <c r="G83" s="184"/>
      <c r="H83" s="185"/>
      <c r="I83" s="186"/>
      <c r="J83" s="184"/>
      <c r="K83" s="185"/>
      <c r="L83" s="186"/>
      <c r="M83" s="184"/>
      <c r="N83" s="185"/>
      <c r="O83" s="187"/>
      <c r="P83" s="184"/>
      <c r="Q83" s="186"/>
      <c r="R83" s="187"/>
      <c r="S83" s="184"/>
      <c r="T83" s="186"/>
      <c r="U83" s="187"/>
      <c r="V83" s="184"/>
      <c r="W83" s="186"/>
      <c r="X83" s="187"/>
      <c r="Y83" s="187"/>
      <c r="Z83" s="183"/>
      <c r="AA83" s="187"/>
      <c r="AB83" s="183"/>
      <c r="AC83" s="187"/>
    </row>
    <row r="84" spans="1:29" ht="12" customHeight="1">
      <c r="A84" s="168"/>
      <c r="B84" s="177" t="s">
        <v>122</v>
      </c>
      <c r="C84" s="178">
        <v>3174374639</v>
      </c>
      <c r="D84" s="179">
        <v>94.09900267833946</v>
      </c>
      <c r="E84" s="180"/>
      <c r="F84" s="180">
        <v>3122332409</v>
      </c>
      <c r="G84" s="179">
        <v>94.01101314565148</v>
      </c>
      <c r="H84" s="180"/>
      <c r="I84" s="181">
        <v>10145755</v>
      </c>
      <c r="J84" s="179">
        <v>99.34822815901897</v>
      </c>
      <c r="K84" s="180"/>
      <c r="L84" s="181">
        <v>41896475</v>
      </c>
      <c r="M84" s="179">
        <v>99.78225156898166</v>
      </c>
      <c r="N84" s="180"/>
      <c r="O84" s="178">
        <v>3171714817</v>
      </c>
      <c r="P84" s="179">
        <v>94.09527746911682</v>
      </c>
      <c r="Q84" s="181"/>
      <c r="R84" s="178">
        <v>1050124649</v>
      </c>
      <c r="S84" s="179">
        <v>89.13198583827247</v>
      </c>
      <c r="T84" s="181"/>
      <c r="U84" s="178">
        <v>2121590168</v>
      </c>
      <c r="V84" s="179">
        <v>96.76226885464988</v>
      </c>
      <c r="W84" s="181"/>
      <c r="X84" s="178">
        <v>83358911</v>
      </c>
      <c r="Y84" s="178"/>
      <c r="Z84" s="178" t="s">
        <v>211</v>
      </c>
      <c r="AA84" s="178"/>
      <c r="AB84" s="178" t="s">
        <v>211</v>
      </c>
      <c r="AC84" s="183"/>
    </row>
    <row r="85" spans="1:29" ht="12" customHeight="1">
      <c r="A85" s="168"/>
      <c r="B85" s="193" t="s">
        <v>180</v>
      </c>
      <c r="C85" s="183">
        <v>199066682</v>
      </c>
      <c r="D85" s="184">
        <v>5.900997321660541</v>
      </c>
      <c r="E85" s="185"/>
      <c r="F85" s="185">
        <v>198908693</v>
      </c>
      <c r="G85" s="184">
        <v>5.988986854348522</v>
      </c>
      <c r="H85" s="185"/>
      <c r="I85" s="186">
        <v>66561</v>
      </c>
      <c r="J85" s="184">
        <v>0.6517718409810273</v>
      </c>
      <c r="K85" s="185"/>
      <c r="L85" s="186">
        <v>91428</v>
      </c>
      <c r="M85" s="184">
        <v>0.21774843101833402</v>
      </c>
      <c r="N85" s="185"/>
      <c r="O85" s="183">
        <v>199033325</v>
      </c>
      <c r="P85" s="184">
        <v>5.904722530883175</v>
      </c>
      <c r="Q85" s="186"/>
      <c r="R85" s="183">
        <v>128043479</v>
      </c>
      <c r="S85" s="184">
        <v>10.868014161727519</v>
      </c>
      <c r="T85" s="186"/>
      <c r="U85" s="183">
        <v>70989846</v>
      </c>
      <c r="V85" s="184">
        <v>3.2377311453501187</v>
      </c>
      <c r="W85" s="186"/>
      <c r="X85" s="183">
        <v>36231127</v>
      </c>
      <c r="Y85" s="183"/>
      <c r="Z85" s="183" t="s">
        <v>211</v>
      </c>
      <c r="AA85" s="183"/>
      <c r="AB85" s="183" t="s">
        <v>211</v>
      </c>
      <c r="AC85" s="183"/>
    </row>
    <row r="86" spans="1:28" ht="12" customHeight="1">
      <c r="A86" s="168"/>
      <c r="B86" s="177"/>
      <c r="C86" s="178"/>
      <c r="D86" s="179"/>
      <c r="E86" s="180"/>
      <c r="F86" s="180"/>
      <c r="G86" s="179"/>
      <c r="H86" s="180"/>
      <c r="I86" s="181"/>
      <c r="J86" s="179"/>
      <c r="K86" s="180"/>
      <c r="L86" s="181"/>
      <c r="M86" s="179"/>
      <c r="N86" s="180"/>
      <c r="O86" s="178"/>
      <c r="P86" s="179"/>
      <c r="Q86" s="181"/>
      <c r="R86" s="178"/>
      <c r="S86" s="179"/>
      <c r="T86" s="181"/>
      <c r="U86" s="178"/>
      <c r="V86" s="179"/>
      <c r="W86" s="181"/>
      <c r="X86" s="178"/>
      <c r="Y86" s="178"/>
      <c r="Z86" s="179"/>
      <c r="AA86" s="178"/>
      <c r="AB86" s="178"/>
    </row>
    <row r="87" spans="1:28" ht="24">
      <c r="A87" s="168" t="s">
        <v>119</v>
      </c>
      <c r="B87" s="196" t="s">
        <v>124</v>
      </c>
      <c r="C87" s="197">
        <v>9354883877</v>
      </c>
      <c r="D87" s="198">
        <v>100</v>
      </c>
      <c r="E87" s="199"/>
      <c r="F87" s="199">
        <v>8783334470</v>
      </c>
      <c r="G87" s="198">
        <v>100</v>
      </c>
      <c r="H87" s="199"/>
      <c r="I87" s="200">
        <v>423973211</v>
      </c>
      <c r="J87" s="198">
        <v>100</v>
      </c>
      <c r="K87" s="199"/>
      <c r="L87" s="200">
        <v>147576196</v>
      </c>
      <c r="M87" s="198">
        <v>100</v>
      </c>
      <c r="N87" s="199"/>
      <c r="O87" s="197">
        <v>9061317814</v>
      </c>
      <c r="P87" s="198">
        <v>100</v>
      </c>
      <c r="Q87" s="200"/>
      <c r="R87" s="197">
        <v>6297115061</v>
      </c>
      <c r="S87" s="198">
        <v>100</v>
      </c>
      <c r="T87" s="200"/>
      <c r="U87" s="197">
        <v>2764202753</v>
      </c>
      <c r="V87" s="198">
        <v>100</v>
      </c>
      <c r="W87" s="200"/>
      <c r="X87" s="197">
        <v>201376995</v>
      </c>
      <c r="Y87" s="234"/>
      <c r="Z87" s="198">
        <v>1.1593539394782464</v>
      </c>
      <c r="AA87" s="234"/>
      <c r="AB87" s="234">
        <v>38125.3569231618</v>
      </c>
    </row>
    <row r="88" spans="1:28" ht="12" customHeight="1">
      <c r="A88" s="168"/>
      <c r="B88" s="177"/>
      <c r="C88" s="178"/>
      <c r="D88" s="179"/>
      <c r="E88" s="180"/>
      <c r="F88" s="180"/>
      <c r="G88" s="179"/>
      <c r="H88" s="180"/>
      <c r="I88" s="181"/>
      <c r="J88" s="179"/>
      <c r="K88" s="180"/>
      <c r="L88" s="181"/>
      <c r="M88" s="179"/>
      <c r="N88" s="180"/>
      <c r="O88" s="178"/>
      <c r="P88" s="179"/>
      <c r="Q88" s="181"/>
      <c r="R88" s="178"/>
      <c r="S88" s="179"/>
      <c r="T88" s="181"/>
      <c r="U88" s="178"/>
      <c r="V88" s="179"/>
      <c r="W88" s="181"/>
      <c r="X88" s="178"/>
      <c r="Y88" s="178"/>
      <c r="Z88" s="179"/>
      <c r="AA88" s="178"/>
      <c r="AB88" s="178"/>
    </row>
    <row r="89" spans="1:28" ht="12" customHeight="1">
      <c r="A89" s="168"/>
      <c r="B89" s="176" t="s">
        <v>120</v>
      </c>
      <c r="C89" s="183">
        <v>4558333086</v>
      </c>
      <c r="D89" s="184">
        <v>48.72677358622439</v>
      </c>
      <c r="E89" s="185"/>
      <c r="F89" s="185">
        <v>4310067422</v>
      </c>
      <c r="G89" s="184">
        <v>49.070969991195156</v>
      </c>
      <c r="H89" s="185"/>
      <c r="I89" s="186">
        <v>178699000</v>
      </c>
      <c r="J89" s="184">
        <v>42.14865358556817</v>
      </c>
      <c r="K89" s="185"/>
      <c r="L89" s="186">
        <v>69566664</v>
      </c>
      <c r="M89" s="184">
        <v>47.139488539195035</v>
      </c>
      <c r="N89" s="185"/>
      <c r="O89" s="183">
        <v>4435741135</v>
      </c>
      <c r="P89" s="184">
        <v>48.95249483631013</v>
      </c>
      <c r="Q89" s="186"/>
      <c r="R89" s="183">
        <v>3155111651</v>
      </c>
      <c r="S89" s="184">
        <v>50.10408132035877</v>
      </c>
      <c r="T89" s="186"/>
      <c r="U89" s="183">
        <v>1280629484</v>
      </c>
      <c r="V89" s="184">
        <v>46.32907201217884</v>
      </c>
      <c r="W89" s="186"/>
      <c r="X89" s="183">
        <v>133131716</v>
      </c>
      <c r="Y89" s="183"/>
      <c r="Z89" s="184">
        <v>1.1366952976064062</v>
      </c>
      <c r="AA89" s="183"/>
      <c r="AB89" s="183">
        <v>35628.46327620743</v>
      </c>
    </row>
    <row r="90" spans="1:28" ht="12" customHeight="1">
      <c r="A90" s="168"/>
      <c r="B90" s="177" t="s">
        <v>121</v>
      </c>
      <c r="C90" s="178">
        <v>1717302977</v>
      </c>
      <c r="D90" s="179">
        <v>18.35728801746194</v>
      </c>
      <c r="E90" s="180"/>
      <c r="F90" s="180">
        <v>1628990709</v>
      </c>
      <c r="G90" s="179">
        <v>18.54638138356127</v>
      </c>
      <c r="H90" s="180"/>
      <c r="I90" s="181">
        <v>84986251</v>
      </c>
      <c r="J90" s="179">
        <v>20.045193610121746</v>
      </c>
      <c r="K90" s="180"/>
      <c r="L90" s="181">
        <v>3326017</v>
      </c>
      <c r="M90" s="179">
        <v>2.2537625241404107</v>
      </c>
      <c r="N90" s="180"/>
      <c r="O90" s="178">
        <v>1663371683</v>
      </c>
      <c r="P90" s="179">
        <v>18.356840772432044</v>
      </c>
      <c r="Q90" s="181"/>
      <c r="R90" s="178">
        <v>1228145598</v>
      </c>
      <c r="S90" s="179">
        <v>19.50330565827341</v>
      </c>
      <c r="T90" s="181"/>
      <c r="U90" s="178">
        <v>435226085</v>
      </c>
      <c r="V90" s="179">
        <v>15.745085432957023</v>
      </c>
      <c r="W90" s="181"/>
      <c r="X90" s="178">
        <v>32930036</v>
      </c>
      <c r="Y90" s="178"/>
      <c r="Z90" s="179">
        <v>1.1678914385222727</v>
      </c>
      <c r="AA90" s="178"/>
      <c r="AB90" s="178">
        <v>32120.006273062732</v>
      </c>
    </row>
    <row r="91" spans="1:28" ht="12" customHeight="1">
      <c r="A91" s="168"/>
      <c r="B91" s="176" t="s">
        <v>122</v>
      </c>
      <c r="C91" s="183">
        <v>2219858682</v>
      </c>
      <c r="D91" s="184">
        <v>23.729409270998694</v>
      </c>
      <c r="E91" s="185"/>
      <c r="F91" s="185">
        <v>2028215951</v>
      </c>
      <c r="G91" s="184">
        <v>23.091639717552507</v>
      </c>
      <c r="H91" s="185"/>
      <c r="I91" s="186">
        <v>118059034</v>
      </c>
      <c r="J91" s="184">
        <v>27.84587113924988</v>
      </c>
      <c r="K91" s="185"/>
      <c r="L91" s="186">
        <v>73583697</v>
      </c>
      <c r="M91" s="184">
        <v>49.86149460038935</v>
      </c>
      <c r="N91" s="185"/>
      <c r="O91" s="183">
        <v>2131870987</v>
      </c>
      <c r="P91" s="184">
        <v>23.52716272357424</v>
      </c>
      <c r="Q91" s="186"/>
      <c r="R91" s="183">
        <v>1502104327</v>
      </c>
      <c r="S91" s="184">
        <v>23.853849142808286</v>
      </c>
      <c r="T91" s="186"/>
      <c r="U91" s="183">
        <v>629766660</v>
      </c>
      <c r="V91" s="184">
        <v>22.782940191941847</v>
      </c>
      <c r="W91" s="186"/>
      <c r="X91" s="183">
        <v>60893338</v>
      </c>
      <c r="Y91" s="183"/>
      <c r="Z91" s="184">
        <v>1.0668185838069901</v>
      </c>
      <c r="AA91" s="183"/>
      <c r="AB91" s="183">
        <v>32208.185956119265</v>
      </c>
    </row>
    <row r="92" spans="1:28" ht="12" customHeight="1">
      <c r="A92" s="168"/>
      <c r="B92" s="177" t="s">
        <v>181</v>
      </c>
      <c r="C92" s="178">
        <v>859389132</v>
      </c>
      <c r="D92" s="179">
        <v>9.186529125314978</v>
      </c>
      <c r="E92" s="180"/>
      <c r="F92" s="180">
        <v>816060388</v>
      </c>
      <c r="G92" s="179">
        <v>9.291008907691067</v>
      </c>
      <c r="H92" s="180"/>
      <c r="I92" s="181">
        <v>42228926</v>
      </c>
      <c r="J92" s="179">
        <v>9.9602816650602</v>
      </c>
      <c r="K92" s="180"/>
      <c r="L92" s="181">
        <v>1099818</v>
      </c>
      <c r="M92" s="179">
        <v>0.745254336275208</v>
      </c>
      <c r="N92" s="180"/>
      <c r="O92" s="178">
        <v>830334009</v>
      </c>
      <c r="P92" s="179">
        <v>9.163501667683589</v>
      </c>
      <c r="Q92" s="181"/>
      <c r="R92" s="178">
        <v>411753485</v>
      </c>
      <c r="S92" s="179">
        <v>6.538763878559531</v>
      </c>
      <c r="T92" s="181"/>
      <c r="U92" s="178">
        <v>418580524</v>
      </c>
      <c r="V92" s="179">
        <v>15.142902362922289</v>
      </c>
      <c r="W92" s="181"/>
      <c r="X92" s="178">
        <v>-25578095</v>
      </c>
      <c r="Y92" s="178"/>
      <c r="Z92" s="179">
        <v>1.6929274781040682</v>
      </c>
      <c r="AA92" s="178"/>
      <c r="AB92" s="178">
        <v>121117.04976851853</v>
      </c>
    </row>
    <row r="93" spans="1:28" ht="12" customHeight="1">
      <c r="A93" s="168"/>
      <c r="B93" s="176"/>
      <c r="C93" s="183"/>
      <c r="D93" s="184"/>
      <c r="E93" s="185"/>
      <c r="F93" s="185"/>
      <c r="G93" s="184"/>
      <c r="H93" s="185"/>
      <c r="I93" s="186"/>
      <c r="J93" s="184"/>
      <c r="K93" s="185"/>
      <c r="L93" s="186"/>
      <c r="M93" s="184"/>
      <c r="N93" s="185"/>
      <c r="O93" s="183"/>
      <c r="P93" s="184"/>
      <c r="Q93" s="186"/>
      <c r="R93" s="183"/>
      <c r="S93" s="184"/>
      <c r="T93" s="186"/>
      <c r="U93" s="183"/>
      <c r="V93" s="184"/>
      <c r="W93" s="186"/>
      <c r="X93" s="183"/>
      <c r="Y93" s="183"/>
      <c r="Z93" s="184"/>
      <c r="AA93" s="183"/>
      <c r="AB93" s="183"/>
    </row>
    <row r="94" spans="1:28" ht="25.5">
      <c r="A94" s="168" t="s">
        <v>150</v>
      </c>
      <c r="B94" s="196" t="s">
        <v>182</v>
      </c>
      <c r="C94" s="170">
        <v>1375527286</v>
      </c>
      <c r="D94" s="171">
        <v>100</v>
      </c>
      <c r="E94" s="172"/>
      <c r="F94" s="172">
        <v>1349142725</v>
      </c>
      <c r="G94" s="171">
        <v>100</v>
      </c>
      <c r="H94" s="172"/>
      <c r="I94" s="173">
        <v>563656</v>
      </c>
      <c r="J94" s="171">
        <v>100</v>
      </c>
      <c r="K94" s="172"/>
      <c r="L94" s="173">
        <v>25820905</v>
      </c>
      <c r="M94" s="171">
        <v>100</v>
      </c>
      <c r="N94" s="172"/>
      <c r="O94" s="170">
        <v>1375189652</v>
      </c>
      <c r="P94" s="171">
        <v>100</v>
      </c>
      <c r="Q94" s="173"/>
      <c r="R94" s="170">
        <v>888130629</v>
      </c>
      <c r="S94" s="171">
        <v>100</v>
      </c>
      <c r="T94" s="173"/>
      <c r="U94" s="170">
        <v>487059023</v>
      </c>
      <c r="V94" s="171">
        <v>100</v>
      </c>
      <c r="W94" s="173"/>
      <c r="X94" s="170">
        <v>61732052</v>
      </c>
      <c r="Y94" s="170"/>
      <c r="Z94" s="171">
        <v>1.3276132818890158</v>
      </c>
      <c r="AA94" s="170"/>
      <c r="AB94" s="170">
        <v>128376.1262519768</v>
      </c>
    </row>
    <row r="95" spans="1:28" ht="12" customHeight="1">
      <c r="A95" s="168"/>
      <c r="B95" s="176"/>
      <c r="C95" s="183"/>
      <c r="D95" s="184"/>
      <c r="E95" s="185"/>
      <c r="F95" s="185"/>
      <c r="G95" s="184"/>
      <c r="H95" s="185"/>
      <c r="I95" s="186"/>
      <c r="J95" s="184"/>
      <c r="K95" s="185"/>
      <c r="L95" s="186"/>
      <c r="M95" s="184"/>
      <c r="N95" s="185"/>
      <c r="O95" s="183"/>
      <c r="P95" s="184"/>
      <c r="Q95" s="186"/>
      <c r="R95" s="183"/>
      <c r="S95" s="184"/>
      <c r="T95" s="186"/>
      <c r="U95" s="183"/>
      <c r="V95" s="184"/>
      <c r="W95" s="186"/>
      <c r="X95" s="183"/>
      <c r="Y95" s="183"/>
      <c r="Z95" s="184"/>
      <c r="AA95" s="183"/>
      <c r="AB95" s="183"/>
    </row>
    <row r="96" spans="1:28" ht="12" customHeight="1">
      <c r="A96" s="168"/>
      <c r="B96" s="177" t="s">
        <v>120</v>
      </c>
      <c r="C96" s="178">
        <v>1209907499</v>
      </c>
      <c r="D96" s="179">
        <v>87.95954186546031</v>
      </c>
      <c r="E96" s="180"/>
      <c r="F96" s="180">
        <v>1209287330</v>
      </c>
      <c r="G96" s="179">
        <v>89.63375835569954</v>
      </c>
      <c r="H96" s="180"/>
      <c r="I96" s="181">
        <v>563656</v>
      </c>
      <c r="J96" s="179">
        <v>100</v>
      </c>
      <c r="K96" s="180"/>
      <c r="L96" s="181">
        <v>56513</v>
      </c>
      <c r="M96" s="179">
        <v>0.2188652953875939</v>
      </c>
      <c r="N96" s="180"/>
      <c r="O96" s="178">
        <v>1209569865</v>
      </c>
      <c r="P96" s="179">
        <v>87.95658571462258</v>
      </c>
      <c r="Q96" s="181"/>
      <c r="R96" s="178">
        <v>788268201</v>
      </c>
      <c r="S96" s="179">
        <v>88.75588514355809</v>
      </c>
      <c r="T96" s="181"/>
      <c r="U96" s="178">
        <v>421301664</v>
      </c>
      <c r="V96" s="179">
        <v>86.49909848811075</v>
      </c>
      <c r="W96" s="181"/>
      <c r="X96" s="178">
        <v>49438275</v>
      </c>
      <c r="Y96" s="178"/>
      <c r="Z96" s="179">
        <v>1.334601323952488</v>
      </c>
      <c r="AA96" s="178"/>
      <c r="AB96" s="178">
        <v>147773.29498421607</v>
      </c>
    </row>
    <row r="97" spans="1:28" ht="12" customHeight="1">
      <c r="A97" s="168"/>
      <c r="B97" s="176" t="s">
        <v>121</v>
      </c>
      <c r="C97" s="183">
        <v>97730784</v>
      </c>
      <c r="D97" s="184">
        <v>7.104968763229609</v>
      </c>
      <c r="E97" s="185"/>
      <c r="F97" s="185">
        <v>90023111</v>
      </c>
      <c r="G97" s="184">
        <v>6.672615827209831</v>
      </c>
      <c r="H97" s="185"/>
      <c r="I97" s="186">
        <v>0</v>
      </c>
      <c r="J97" s="184">
        <v>0</v>
      </c>
      <c r="K97" s="185"/>
      <c r="L97" s="186">
        <v>7707673</v>
      </c>
      <c r="M97" s="184">
        <v>29.85051453463773</v>
      </c>
      <c r="N97" s="185"/>
      <c r="O97" s="183">
        <v>97730784</v>
      </c>
      <c r="P97" s="184">
        <v>7.106713161916667</v>
      </c>
      <c r="Q97" s="186"/>
      <c r="R97" s="183">
        <v>57566864</v>
      </c>
      <c r="S97" s="184">
        <v>6.481801451304299</v>
      </c>
      <c r="T97" s="186"/>
      <c r="U97" s="183">
        <v>40163920</v>
      </c>
      <c r="V97" s="184">
        <v>8.246212081774738</v>
      </c>
      <c r="W97" s="186"/>
      <c r="X97" s="183">
        <v>1961264</v>
      </c>
      <c r="Y97" s="183"/>
      <c r="Z97" s="184">
        <v>1.2950060380348158</v>
      </c>
      <c r="AA97" s="183"/>
      <c r="AB97" s="183">
        <v>61506.76875957121</v>
      </c>
    </row>
    <row r="98" spans="1:28" ht="12" customHeight="1">
      <c r="A98" s="168"/>
      <c r="B98" s="193" t="s">
        <v>174</v>
      </c>
      <c r="C98" s="183">
        <v>67889003</v>
      </c>
      <c r="D98" s="184">
        <v>4.93548937131008</v>
      </c>
      <c r="E98" s="185"/>
      <c r="F98" s="185">
        <v>49832284</v>
      </c>
      <c r="G98" s="184">
        <v>3.6936258170906267</v>
      </c>
      <c r="H98" s="185"/>
      <c r="I98" s="186">
        <v>0</v>
      </c>
      <c r="J98" s="184">
        <v>0</v>
      </c>
      <c r="K98" s="185"/>
      <c r="L98" s="186">
        <v>18056719</v>
      </c>
      <c r="M98" s="184">
        <v>69.93062016997467</v>
      </c>
      <c r="N98" s="185"/>
      <c r="O98" s="183">
        <v>67889003</v>
      </c>
      <c r="P98" s="184">
        <v>4.936701123460752</v>
      </c>
      <c r="Q98" s="186"/>
      <c r="R98" s="183">
        <v>42295564</v>
      </c>
      <c r="S98" s="184">
        <v>4.762313405137613</v>
      </c>
      <c r="T98" s="186"/>
      <c r="U98" s="183">
        <v>25593439</v>
      </c>
      <c r="V98" s="184">
        <v>5.25468943011451</v>
      </c>
      <c r="W98" s="186"/>
      <c r="X98" s="183">
        <v>10332513</v>
      </c>
      <c r="Y98" s="183"/>
      <c r="Z98" s="184">
        <v>1.2559382154422805</v>
      </c>
      <c r="AA98" s="183"/>
      <c r="AB98" s="183">
        <v>88253.23793103448</v>
      </c>
    </row>
    <row r="99" spans="1:28" s="217" customFormat="1" ht="12" customHeight="1">
      <c r="A99" s="205"/>
      <c r="B99" s="178"/>
      <c r="C99" s="178"/>
      <c r="D99" s="179"/>
      <c r="E99" s="180"/>
      <c r="F99" s="180"/>
      <c r="G99" s="179"/>
      <c r="H99" s="180"/>
      <c r="I99" s="181"/>
      <c r="J99" s="179"/>
      <c r="K99" s="180"/>
      <c r="L99" s="181"/>
      <c r="M99" s="179"/>
      <c r="N99" s="180"/>
      <c r="O99" s="178"/>
      <c r="P99" s="179"/>
      <c r="Q99" s="181"/>
      <c r="R99" s="178"/>
      <c r="S99" s="179"/>
      <c r="T99" s="181"/>
      <c r="U99" s="178"/>
      <c r="V99" s="179"/>
      <c r="W99" s="181"/>
      <c r="X99" s="178"/>
      <c r="Y99" s="178"/>
      <c r="Z99" s="179"/>
      <c r="AA99" s="178"/>
      <c r="AB99" s="178"/>
    </row>
    <row r="100" spans="1:28" ht="15">
      <c r="A100" s="168" t="s">
        <v>151</v>
      </c>
      <c r="B100" s="189" t="s">
        <v>183</v>
      </c>
      <c r="C100" s="170">
        <v>771258162</v>
      </c>
      <c r="D100" s="171">
        <v>100</v>
      </c>
      <c r="E100" s="172"/>
      <c r="F100" s="172">
        <v>684088368</v>
      </c>
      <c r="G100" s="171">
        <v>100</v>
      </c>
      <c r="H100" s="172"/>
      <c r="I100" s="173">
        <v>78156847</v>
      </c>
      <c r="J100" s="171">
        <v>100</v>
      </c>
      <c r="K100" s="172"/>
      <c r="L100" s="173">
        <v>9012947</v>
      </c>
      <c r="M100" s="171">
        <v>100</v>
      </c>
      <c r="N100" s="172"/>
      <c r="O100" s="170">
        <v>741458966</v>
      </c>
      <c r="P100" s="171">
        <v>100</v>
      </c>
      <c r="Q100" s="173"/>
      <c r="R100" s="170">
        <v>361576261</v>
      </c>
      <c r="S100" s="171">
        <v>100</v>
      </c>
      <c r="T100" s="173"/>
      <c r="U100" s="170">
        <v>379882705</v>
      </c>
      <c r="V100" s="171">
        <v>100</v>
      </c>
      <c r="W100" s="173"/>
      <c r="X100" s="170">
        <v>2809633</v>
      </c>
      <c r="Y100" s="170"/>
      <c r="Z100" s="171">
        <v>1.3090571301501304</v>
      </c>
      <c r="AA100" s="170"/>
      <c r="AB100" s="170">
        <v>29864.99253144654</v>
      </c>
    </row>
    <row r="101" spans="1:28" ht="12" customHeight="1">
      <c r="A101" s="168"/>
      <c r="B101" s="176"/>
      <c r="C101" s="183"/>
      <c r="D101" s="184"/>
      <c r="E101" s="185"/>
      <c r="F101" s="185"/>
      <c r="G101" s="184"/>
      <c r="H101" s="185"/>
      <c r="I101" s="186"/>
      <c r="J101" s="184"/>
      <c r="K101" s="185"/>
      <c r="L101" s="186"/>
      <c r="M101" s="184"/>
      <c r="N101" s="185"/>
      <c r="O101" s="183"/>
      <c r="P101" s="184"/>
      <c r="Q101" s="186"/>
      <c r="R101" s="183"/>
      <c r="S101" s="184"/>
      <c r="T101" s="186"/>
      <c r="U101" s="183"/>
      <c r="V101" s="184"/>
      <c r="W101" s="186"/>
      <c r="X101" s="183"/>
      <c r="Y101" s="183"/>
      <c r="Z101" s="184"/>
      <c r="AA101" s="183"/>
      <c r="AB101" s="183"/>
    </row>
    <row r="102" spans="1:28" ht="12" customHeight="1">
      <c r="A102" s="168"/>
      <c r="B102" s="177" t="s">
        <v>120</v>
      </c>
      <c r="C102" s="178">
        <v>461535928</v>
      </c>
      <c r="D102" s="179">
        <v>59.841950560777335</v>
      </c>
      <c r="E102" s="180"/>
      <c r="F102" s="180">
        <v>387191453</v>
      </c>
      <c r="G102" s="179">
        <v>56.59962529870117</v>
      </c>
      <c r="H102" s="180"/>
      <c r="I102" s="181">
        <v>68669996</v>
      </c>
      <c r="J102" s="179">
        <v>87.86177876392583</v>
      </c>
      <c r="K102" s="180"/>
      <c r="L102" s="181">
        <v>5674479</v>
      </c>
      <c r="M102" s="179">
        <v>62.95919636496253</v>
      </c>
      <c r="N102" s="180"/>
      <c r="O102" s="178">
        <v>434801105</v>
      </c>
      <c r="P102" s="179">
        <v>58.641290339457576</v>
      </c>
      <c r="Q102" s="181"/>
      <c r="R102" s="178">
        <v>186935671</v>
      </c>
      <c r="S102" s="179">
        <v>51.70020578314459</v>
      </c>
      <c r="T102" s="181"/>
      <c r="U102" s="178">
        <v>247865434</v>
      </c>
      <c r="V102" s="179">
        <v>65.24788592310355</v>
      </c>
      <c r="W102" s="181"/>
      <c r="X102" s="178">
        <v>-1329802</v>
      </c>
      <c r="Y102" s="178"/>
      <c r="Z102" s="179">
        <v>1.4342689356976144</v>
      </c>
      <c r="AA102" s="178"/>
      <c r="AB102" s="178">
        <v>36032.189853176336</v>
      </c>
    </row>
    <row r="103" spans="1:28" ht="12" customHeight="1">
      <c r="A103" s="168"/>
      <c r="B103" s="176" t="s">
        <v>121</v>
      </c>
      <c r="C103" s="183">
        <v>176224446</v>
      </c>
      <c r="D103" s="184">
        <v>22.848957026661587</v>
      </c>
      <c r="E103" s="185"/>
      <c r="F103" s="185">
        <v>169635733</v>
      </c>
      <c r="G103" s="184">
        <v>24.797342117648753</v>
      </c>
      <c r="H103" s="185"/>
      <c r="I103" s="186">
        <v>5127076</v>
      </c>
      <c r="J103" s="184">
        <v>6.559983157969512</v>
      </c>
      <c r="K103" s="185"/>
      <c r="L103" s="186">
        <v>1461637</v>
      </c>
      <c r="M103" s="184">
        <v>16.217081937794596</v>
      </c>
      <c r="N103" s="185"/>
      <c r="O103" s="183">
        <v>175554396</v>
      </c>
      <c r="P103" s="184">
        <v>23.676886254012874</v>
      </c>
      <c r="Q103" s="186"/>
      <c r="R103" s="183">
        <v>100513212</v>
      </c>
      <c r="S103" s="184">
        <v>27.798620330331918</v>
      </c>
      <c r="T103" s="186"/>
      <c r="U103" s="183">
        <v>75041184</v>
      </c>
      <c r="V103" s="184">
        <v>19.753777419269454</v>
      </c>
      <c r="W103" s="186"/>
      <c r="X103" s="183">
        <v>-4337481</v>
      </c>
      <c r="Y103" s="183"/>
      <c r="Z103" s="184">
        <v>1.2134946037210994</v>
      </c>
      <c r="AA103" s="183"/>
      <c r="AB103" s="183">
        <v>27257.967308390846</v>
      </c>
    </row>
    <row r="104" spans="1:28" ht="12" customHeight="1">
      <c r="A104" s="168"/>
      <c r="B104" s="193" t="s">
        <v>174</v>
      </c>
      <c r="C104" s="183">
        <v>133497788</v>
      </c>
      <c r="D104" s="184">
        <v>17.309092412561075</v>
      </c>
      <c r="E104" s="185"/>
      <c r="F104" s="185">
        <v>127261182</v>
      </c>
      <c r="G104" s="184">
        <v>18.60303258365007</v>
      </c>
      <c r="H104" s="185"/>
      <c r="I104" s="186">
        <v>4359775</v>
      </c>
      <c r="J104" s="184">
        <v>5.57823807810466</v>
      </c>
      <c r="K104" s="185"/>
      <c r="L104" s="186">
        <v>1876831</v>
      </c>
      <c r="M104" s="184">
        <v>20.823721697242867</v>
      </c>
      <c r="N104" s="185"/>
      <c r="O104" s="183">
        <v>131103465</v>
      </c>
      <c r="P104" s="184">
        <v>17.681823406529553</v>
      </c>
      <c r="Q104" s="186"/>
      <c r="R104" s="183">
        <v>74127378</v>
      </c>
      <c r="S104" s="184">
        <v>20.501173886523485</v>
      </c>
      <c r="T104" s="186"/>
      <c r="U104" s="183">
        <v>56976087</v>
      </c>
      <c r="V104" s="184">
        <v>14.99833665762699</v>
      </c>
      <c r="W104" s="186"/>
      <c r="X104" s="183">
        <v>8476916</v>
      </c>
      <c r="Y104" s="183"/>
      <c r="Z104" s="184">
        <v>1.0928256851526856</v>
      </c>
      <c r="AA104" s="183"/>
      <c r="AB104" s="183">
        <v>18450.80537564767</v>
      </c>
    </row>
    <row r="105" spans="1:28" ht="12" customHeight="1">
      <c r="A105" s="207"/>
      <c r="B105" s="208"/>
      <c r="C105" s="208"/>
      <c r="D105" s="209"/>
      <c r="E105" s="210"/>
      <c r="F105" s="210"/>
      <c r="G105" s="210"/>
      <c r="H105" s="210"/>
      <c r="I105" s="210"/>
      <c r="J105" s="210"/>
      <c r="K105" s="210"/>
      <c r="L105" s="210"/>
      <c r="M105" s="210"/>
      <c r="N105" s="210"/>
      <c r="O105" s="208"/>
      <c r="P105" s="209"/>
      <c r="Q105" s="211"/>
      <c r="R105" s="208"/>
      <c r="S105" s="209"/>
      <c r="T105" s="211"/>
      <c r="U105" s="208"/>
      <c r="V105" s="209"/>
      <c r="W105" s="211"/>
      <c r="X105" s="208"/>
      <c r="Y105" s="208"/>
      <c r="Z105" s="209"/>
      <c r="AA105" s="208"/>
      <c r="AB105" s="208"/>
    </row>
    <row r="106" spans="1:28" ht="15" customHeight="1">
      <c r="A106" s="235"/>
      <c r="B106" s="337" t="s">
        <v>100</v>
      </c>
      <c r="C106" s="337"/>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row>
    <row r="107" spans="1:28" ht="15" customHeight="1">
      <c r="A107" s="236"/>
      <c r="B107" s="294" t="s">
        <v>210</v>
      </c>
      <c r="C107" s="294"/>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row>
    <row r="108" spans="2:28" ht="15">
      <c r="B108" s="332" t="s">
        <v>216</v>
      </c>
      <c r="C108" s="333"/>
      <c r="D108" s="333"/>
      <c r="E108" s="333"/>
      <c r="F108" s="333"/>
      <c r="G108" s="333"/>
      <c r="H108" s="333"/>
      <c r="I108" s="333"/>
      <c r="J108" s="333"/>
      <c r="K108" s="333"/>
      <c r="L108" s="333"/>
      <c r="M108" s="333"/>
      <c r="N108" s="333"/>
      <c r="O108" s="333"/>
      <c r="P108" s="333"/>
      <c r="Q108" s="333"/>
      <c r="R108" s="333"/>
      <c r="S108" s="333"/>
      <c r="T108" s="333"/>
      <c r="U108" s="333"/>
      <c r="V108" s="333"/>
      <c r="W108" s="333"/>
      <c r="X108" s="333"/>
      <c r="Y108" s="333"/>
      <c r="Z108" s="333"/>
      <c r="AA108" s="333"/>
      <c r="AB108" s="333"/>
    </row>
    <row r="109" spans="2:28" ht="22.5" customHeight="1">
      <c r="B109" s="332"/>
      <c r="C109" s="333"/>
      <c r="D109" s="333"/>
      <c r="E109" s="333"/>
      <c r="F109" s="333"/>
      <c r="G109" s="333"/>
      <c r="H109" s="333"/>
      <c r="I109" s="333"/>
      <c r="J109" s="333"/>
      <c r="K109" s="333"/>
      <c r="L109" s="333"/>
      <c r="M109" s="333"/>
      <c r="N109" s="333"/>
      <c r="O109" s="333"/>
      <c r="P109" s="333"/>
      <c r="Q109" s="333"/>
      <c r="R109" s="333"/>
      <c r="S109" s="333"/>
      <c r="T109" s="333"/>
      <c r="U109" s="333"/>
      <c r="V109" s="333"/>
      <c r="W109" s="333"/>
      <c r="X109" s="333"/>
      <c r="Y109" s="333"/>
      <c r="Z109" s="333"/>
      <c r="AA109" s="333"/>
      <c r="AB109" s="333"/>
    </row>
    <row r="110" spans="2:28" ht="36" customHeight="1">
      <c r="B110" s="332"/>
      <c r="C110" s="333"/>
      <c r="D110" s="333"/>
      <c r="E110" s="333"/>
      <c r="F110" s="333"/>
      <c r="G110" s="333"/>
      <c r="H110" s="333"/>
      <c r="I110" s="333"/>
      <c r="J110" s="333"/>
      <c r="K110" s="333"/>
      <c r="L110" s="333"/>
      <c r="M110" s="333"/>
      <c r="N110" s="333"/>
      <c r="O110" s="333"/>
      <c r="P110" s="333"/>
      <c r="Q110" s="333"/>
      <c r="R110" s="333"/>
      <c r="S110" s="333"/>
      <c r="T110" s="333"/>
      <c r="U110" s="333"/>
      <c r="V110" s="333"/>
      <c r="W110" s="333"/>
      <c r="X110" s="333"/>
      <c r="Y110" s="333"/>
      <c r="Z110" s="333"/>
      <c r="AA110" s="333"/>
      <c r="AB110" s="333"/>
    </row>
    <row r="111" spans="2:28" ht="15" customHeight="1">
      <c r="B111" s="332"/>
      <c r="C111" s="333"/>
      <c r="D111" s="333"/>
      <c r="E111" s="333"/>
      <c r="F111" s="333"/>
      <c r="G111" s="333"/>
      <c r="H111" s="333"/>
      <c r="I111" s="333"/>
      <c r="J111" s="333"/>
      <c r="K111" s="333"/>
      <c r="L111" s="333"/>
      <c r="M111" s="333"/>
      <c r="N111" s="333"/>
      <c r="O111" s="333"/>
      <c r="P111" s="333"/>
      <c r="Q111" s="333"/>
      <c r="R111" s="333"/>
      <c r="S111" s="333"/>
      <c r="T111" s="333"/>
      <c r="U111" s="333"/>
      <c r="V111" s="333"/>
      <c r="W111" s="333"/>
      <c r="X111" s="333"/>
      <c r="Y111" s="333"/>
      <c r="Z111" s="333"/>
      <c r="AA111" s="333"/>
      <c r="AB111" s="333"/>
    </row>
    <row r="112" spans="2:28" ht="26.25" customHeight="1">
      <c r="B112" s="332"/>
      <c r="C112" s="333"/>
      <c r="D112" s="333"/>
      <c r="E112" s="333"/>
      <c r="F112" s="333"/>
      <c r="G112" s="333"/>
      <c r="H112" s="333"/>
      <c r="I112" s="333"/>
      <c r="J112" s="333"/>
      <c r="K112" s="333"/>
      <c r="L112" s="333"/>
      <c r="M112" s="333"/>
      <c r="N112" s="333"/>
      <c r="O112" s="333"/>
      <c r="P112" s="333"/>
      <c r="Q112" s="333"/>
      <c r="R112" s="333"/>
      <c r="S112" s="333"/>
      <c r="T112" s="333"/>
      <c r="U112" s="333"/>
      <c r="V112" s="333"/>
      <c r="W112" s="333"/>
      <c r="X112" s="333"/>
      <c r="Y112" s="333"/>
      <c r="Z112" s="333"/>
      <c r="AA112" s="333"/>
      <c r="AB112" s="333"/>
    </row>
    <row r="113" spans="2:28" ht="24" customHeight="1">
      <c r="B113" s="332"/>
      <c r="C113" s="333"/>
      <c r="D113" s="333"/>
      <c r="E113" s="333"/>
      <c r="F113" s="333"/>
      <c r="G113" s="333"/>
      <c r="H113" s="333"/>
      <c r="I113" s="333"/>
      <c r="J113" s="333"/>
      <c r="K113" s="333"/>
      <c r="L113" s="333"/>
      <c r="M113" s="333"/>
      <c r="N113" s="333"/>
      <c r="O113" s="333"/>
      <c r="P113" s="333"/>
      <c r="Q113" s="333"/>
      <c r="R113" s="333"/>
      <c r="S113" s="333"/>
      <c r="T113" s="333"/>
      <c r="U113" s="333"/>
      <c r="V113" s="333"/>
      <c r="W113" s="333"/>
      <c r="X113" s="333"/>
      <c r="Y113" s="333"/>
      <c r="Z113" s="333"/>
      <c r="AA113" s="333"/>
      <c r="AB113" s="333"/>
    </row>
    <row r="114" spans="2:28" ht="27" customHeight="1">
      <c r="B114" s="332"/>
      <c r="C114" s="333"/>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row>
    <row r="115" spans="2:28" ht="27.75" customHeight="1">
      <c r="B115" s="332"/>
      <c r="C115" s="333"/>
      <c r="D115" s="333"/>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333"/>
    </row>
    <row r="116" spans="2:28" ht="27.75" customHeight="1">
      <c r="B116" s="332"/>
      <c r="C116" s="333"/>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3"/>
      <c r="AA116" s="333"/>
      <c r="AB116" s="333"/>
    </row>
    <row r="117" spans="2:28" ht="15">
      <c r="B117" s="332"/>
      <c r="C117" s="333"/>
      <c r="D117" s="333"/>
      <c r="E117" s="333"/>
      <c r="F117" s="333"/>
      <c r="G117" s="333"/>
      <c r="H117" s="333"/>
      <c r="I117" s="333"/>
      <c r="J117" s="333"/>
      <c r="K117" s="333"/>
      <c r="L117" s="333"/>
      <c r="M117" s="333"/>
      <c r="N117" s="333"/>
      <c r="O117" s="333"/>
      <c r="P117" s="333"/>
      <c r="Q117" s="333"/>
      <c r="R117" s="333"/>
      <c r="S117" s="333"/>
      <c r="T117" s="333"/>
      <c r="U117" s="333"/>
      <c r="V117" s="333"/>
      <c r="W117" s="333"/>
      <c r="X117" s="333"/>
      <c r="Y117" s="333"/>
      <c r="Z117" s="333"/>
      <c r="AA117" s="333"/>
      <c r="AB117" s="333"/>
    </row>
    <row r="118" spans="2:28" ht="15" customHeight="1">
      <c r="B118" s="332"/>
      <c r="C118" s="333"/>
      <c r="D118" s="333"/>
      <c r="E118" s="333"/>
      <c r="F118" s="333"/>
      <c r="G118" s="333"/>
      <c r="H118" s="333"/>
      <c r="I118" s="333"/>
      <c r="J118" s="333"/>
      <c r="K118" s="333"/>
      <c r="L118" s="333"/>
      <c r="M118" s="333"/>
      <c r="N118" s="333"/>
      <c r="O118" s="333"/>
      <c r="P118" s="333"/>
      <c r="Q118" s="333"/>
      <c r="R118" s="333"/>
      <c r="S118" s="333"/>
      <c r="T118" s="333"/>
      <c r="U118" s="333"/>
      <c r="V118" s="333"/>
      <c r="W118" s="333"/>
      <c r="X118" s="333"/>
      <c r="Y118" s="333"/>
      <c r="Z118" s="333"/>
      <c r="AA118" s="333"/>
      <c r="AB118" s="333"/>
    </row>
    <row r="119" spans="2:28" ht="15" customHeight="1">
      <c r="B119" s="332"/>
      <c r="C119" s="333"/>
      <c r="D119" s="333"/>
      <c r="E119" s="333"/>
      <c r="F119" s="333"/>
      <c r="G119" s="333"/>
      <c r="H119" s="333"/>
      <c r="I119" s="333"/>
      <c r="J119" s="333"/>
      <c r="K119" s="333"/>
      <c r="L119" s="333"/>
      <c r="M119" s="333"/>
      <c r="N119" s="333"/>
      <c r="O119" s="333"/>
      <c r="P119" s="333"/>
      <c r="Q119" s="333"/>
      <c r="R119" s="333"/>
      <c r="S119" s="333"/>
      <c r="T119" s="333"/>
      <c r="U119" s="333"/>
      <c r="V119" s="333"/>
      <c r="W119" s="333"/>
      <c r="X119" s="333"/>
      <c r="Y119" s="333"/>
      <c r="Z119" s="333"/>
      <c r="AA119" s="333"/>
      <c r="AB119" s="333"/>
    </row>
    <row r="120" spans="2:28" ht="15" customHeight="1">
      <c r="B120" s="332"/>
      <c r="C120" s="333"/>
      <c r="D120" s="333"/>
      <c r="E120" s="333"/>
      <c r="F120" s="333"/>
      <c r="G120" s="333"/>
      <c r="H120" s="333"/>
      <c r="I120" s="333"/>
      <c r="J120" s="333"/>
      <c r="K120" s="333"/>
      <c r="L120" s="333"/>
      <c r="M120" s="333"/>
      <c r="N120" s="333"/>
      <c r="O120" s="333"/>
      <c r="P120" s="333"/>
      <c r="Q120" s="333"/>
      <c r="R120" s="333"/>
      <c r="S120" s="333"/>
      <c r="T120" s="333"/>
      <c r="U120" s="333"/>
      <c r="V120" s="333"/>
      <c r="W120" s="333"/>
      <c r="X120" s="333"/>
      <c r="Y120" s="333"/>
      <c r="Z120" s="333"/>
      <c r="AA120" s="333"/>
      <c r="AB120" s="333"/>
    </row>
    <row r="121" spans="2:28" ht="15" customHeight="1">
      <c r="B121" s="338"/>
      <c r="C121" s="338"/>
      <c r="D121" s="338"/>
      <c r="E121" s="338"/>
      <c r="F121" s="338"/>
      <c r="G121" s="338"/>
      <c r="H121" s="338"/>
      <c r="I121" s="338"/>
      <c r="J121" s="338"/>
      <c r="K121" s="338"/>
      <c r="L121" s="338"/>
      <c r="M121" s="338"/>
      <c r="N121" s="338"/>
      <c r="O121" s="338"/>
      <c r="P121" s="338"/>
      <c r="Q121" s="338"/>
      <c r="R121" s="338"/>
      <c r="S121" s="338"/>
      <c r="T121" s="338"/>
      <c r="U121" s="338"/>
      <c r="V121" s="338"/>
      <c r="W121" s="338"/>
      <c r="X121" s="338"/>
      <c r="Y121" s="338"/>
      <c r="Z121" s="338"/>
      <c r="AA121" s="338"/>
      <c r="AB121" s="338"/>
    </row>
  </sheetData>
  <sheetProtection/>
  <mergeCells count="30">
    <mergeCell ref="B117:AB117"/>
    <mergeCell ref="B113:AB113"/>
    <mergeCell ref="B120:AB120"/>
    <mergeCell ref="B121:AB121"/>
    <mergeCell ref="B119:AB119"/>
    <mergeCell ref="B118:AB118"/>
    <mergeCell ref="B114:AB114"/>
    <mergeCell ref="B115:AB115"/>
    <mergeCell ref="B116:AB116"/>
    <mergeCell ref="B112:AB112"/>
    <mergeCell ref="O10:P11"/>
    <mergeCell ref="B108:AB108"/>
    <mergeCell ref="C10:D11"/>
    <mergeCell ref="B109:AB109"/>
    <mergeCell ref="B110:AB110"/>
    <mergeCell ref="B111:AB111"/>
    <mergeCell ref="B106:C106"/>
    <mergeCell ref="Z10:AB11"/>
    <mergeCell ref="B5:AB5"/>
    <mergeCell ref="B6:AB6"/>
    <mergeCell ref="B7:AB7"/>
    <mergeCell ref="B8:AB8"/>
    <mergeCell ref="A10:A12"/>
    <mergeCell ref="R10:S11"/>
    <mergeCell ref="U10:V11"/>
    <mergeCell ref="X10:X11"/>
    <mergeCell ref="B10:B12"/>
    <mergeCell ref="F10:G11"/>
    <mergeCell ref="I10:J11"/>
    <mergeCell ref="L10:M11"/>
  </mergeCells>
  <printOptions horizontalCentered="1"/>
  <pageMargins left="0.23" right="0.24" top="0.3937007874015748" bottom="0.3" header="0" footer="0"/>
  <pageSetup horizontalDpi="300" verticalDpi="300" orientation="landscape" scale="85" r:id="rId2"/>
  <drawing r:id="rId1"/>
</worksheet>
</file>

<file path=xl/worksheets/sheet5.xml><?xml version="1.0" encoding="utf-8"?>
<worksheet xmlns="http://schemas.openxmlformats.org/spreadsheetml/2006/main" xmlns:r="http://schemas.openxmlformats.org/officeDocument/2006/relationships">
  <dimension ref="A1:U120"/>
  <sheetViews>
    <sheetView showGridLines="0" zoomScale="85" zoomScaleNormal="85" zoomScalePageLayoutView="0" workbookViewId="0" topLeftCell="A1">
      <pane xSplit="2" ySplit="12" topLeftCell="C100" activePane="bottomRight" state="frozen"/>
      <selection pane="topLeft" activeCell="C18" sqref="C18"/>
      <selection pane="topRight" activeCell="C18" sqref="C18"/>
      <selection pane="bottomLeft" activeCell="C18" sqref="C18"/>
      <selection pane="bottomRight" activeCell="A10" sqref="A10:A12"/>
    </sheetView>
  </sheetViews>
  <sheetFormatPr defaultColWidth="11.421875" defaultRowHeight="12.75"/>
  <cols>
    <col min="1" max="1" width="3.140625" style="195" bestFit="1" customWidth="1"/>
    <col min="2" max="2" width="31.7109375" style="192" customWidth="1"/>
    <col min="3" max="3" width="8.8515625" style="192" customWidth="1"/>
    <col min="4" max="4" width="8.140625" style="192" customWidth="1"/>
    <col min="5" max="5" width="2.28125" style="192" customWidth="1"/>
    <col min="6" max="6" width="8.8515625" style="192" bestFit="1" customWidth="1"/>
    <col min="7" max="7" width="9.00390625" style="192" bestFit="1" customWidth="1"/>
    <col min="8" max="8" width="1.8515625" style="192" customWidth="1"/>
    <col min="9" max="9" width="10.00390625" style="192" customWidth="1"/>
    <col min="10" max="10" width="7.140625" style="192" bestFit="1" customWidth="1"/>
    <col min="11" max="11" width="2.00390625" style="192" customWidth="1"/>
    <col min="12" max="12" width="14.421875" style="192" customWidth="1"/>
    <col min="13" max="13" width="10.140625" style="192" customWidth="1"/>
    <col min="14" max="14" width="2.00390625" style="192" customWidth="1"/>
    <col min="15" max="15" width="8.8515625" style="192" bestFit="1" customWidth="1"/>
    <col min="16" max="16" width="7.7109375" style="192" bestFit="1" customWidth="1"/>
    <col min="17" max="17" width="2.57421875" style="192" customWidth="1"/>
    <col min="18" max="18" width="8.7109375" style="192" customWidth="1"/>
    <col min="19" max="19" width="7.7109375" style="192" bestFit="1" customWidth="1"/>
    <col min="20" max="20" width="2.421875" style="192" customWidth="1"/>
    <col min="21" max="22" width="11.421875" style="192" customWidth="1"/>
    <col min="23" max="23" width="2.7109375" style="192" customWidth="1"/>
    <col min="24" max="16384" width="11.421875" style="192" customWidth="1"/>
  </cols>
  <sheetData>
    <row r="1" spans="2:13" ht="15">
      <c r="B1" s="135"/>
      <c r="C1" s="135"/>
      <c r="D1" s="135"/>
      <c r="E1" s="135"/>
      <c r="F1" s="135"/>
      <c r="G1" s="135"/>
      <c r="H1" s="135"/>
      <c r="I1" s="135"/>
      <c r="J1" s="135"/>
      <c r="K1" s="135"/>
      <c r="L1" s="135"/>
      <c r="M1" s="135"/>
    </row>
    <row r="2" spans="2:13" ht="15">
      <c r="B2" s="135"/>
      <c r="C2" s="135"/>
      <c r="D2" s="135"/>
      <c r="E2" s="135"/>
      <c r="F2" s="135"/>
      <c r="G2" s="135"/>
      <c r="H2" s="135"/>
      <c r="I2" s="135"/>
      <c r="J2" s="135"/>
      <c r="K2" s="135"/>
      <c r="L2" s="135"/>
      <c r="M2" s="135"/>
    </row>
    <row r="3" spans="2:13" ht="15">
      <c r="B3" s="135"/>
      <c r="C3" s="135"/>
      <c r="D3" s="135"/>
      <c r="E3" s="135"/>
      <c r="F3" s="135"/>
      <c r="G3" s="135"/>
      <c r="H3" s="135"/>
      <c r="I3" s="135"/>
      <c r="J3" s="135"/>
      <c r="K3" s="135"/>
      <c r="L3" s="135"/>
      <c r="M3" s="135"/>
    </row>
    <row r="4" spans="2:13" ht="15">
      <c r="B4" s="135"/>
      <c r="C4" s="135"/>
      <c r="D4" s="135"/>
      <c r="E4" s="135"/>
      <c r="F4" s="135"/>
      <c r="G4" s="135"/>
      <c r="H4" s="135"/>
      <c r="I4" s="135"/>
      <c r="J4" s="135"/>
      <c r="K4" s="135"/>
      <c r="L4" s="135"/>
      <c r="M4" s="135"/>
    </row>
    <row r="5" spans="2:13" ht="10.5" customHeight="1">
      <c r="B5" s="135"/>
      <c r="C5" s="135"/>
      <c r="D5" s="135"/>
      <c r="E5" s="135"/>
      <c r="F5" s="135"/>
      <c r="G5" s="135"/>
      <c r="H5" s="135"/>
      <c r="I5" s="135"/>
      <c r="J5" s="135"/>
      <c r="K5" s="135"/>
      <c r="L5" s="135"/>
      <c r="M5" s="135"/>
    </row>
    <row r="6" spans="2:19" ht="15.75" customHeight="1">
      <c r="B6" s="311" t="s">
        <v>193</v>
      </c>
      <c r="C6" s="311"/>
      <c r="D6" s="311"/>
      <c r="E6" s="311"/>
      <c r="F6" s="311"/>
      <c r="G6" s="311"/>
      <c r="H6" s="311"/>
      <c r="I6" s="311"/>
      <c r="J6" s="311"/>
      <c r="K6" s="311"/>
      <c r="L6" s="311"/>
      <c r="M6" s="311"/>
      <c r="N6" s="311"/>
      <c r="O6" s="311"/>
      <c r="P6" s="311"/>
      <c r="Q6" s="311"/>
      <c r="R6" s="311"/>
      <c r="S6" s="311"/>
    </row>
    <row r="7" spans="2:19" ht="15.75" customHeight="1">
      <c r="B7" s="311" t="s">
        <v>66</v>
      </c>
      <c r="C7" s="311"/>
      <c r="D7" s="311"/>
      <c r="E7" s="311"/>
      <c r="F7" s="311"/>
      <c r="G7" s="311"/>
      <c r="H7" s="311"/>
      <c r="I7" s="311"/>
      <c r="J7" s="311"/>
      <c r="K7" s="311"/>
      <c r="L7" s="311"/>
      <c r="M7" s="311"/>
      <c r="N7" s="311"/>
      <c r="O7" s="311"/>
      <c r="P7" s="311"/>
      <c r="Q7" s="311"/>
      <c r="R7" s="311"/>
      <c r="S7" s="311"/>
    </row>
    <row r="8" spans="2:19" ht="15.75">
      <c r="B8" s="311" t="s">
        <v>137</v>
      </c>
      <c r="C8" s="311"/>
      <c r="D8" s="311"/>
      <c r="E8" s="311"/>
      <c r="F8" s="311"/>
      <c r="G8" s="311"/>
      <c r="H8" s="311"/>
      <c r="I8" s="311"/>
      <c r="J8" s="311"/>
      <c r="K8" s="311"/>
      <c r="L8" s="311"/>
      <c r="M8" s="311"/>
      <c r="N8" s="311"/>
      <c r="O8" s="311"/>
      <c r="P8" s="311"/>
      <c r="Q8" s="311"/>
      <c r="R8" s="311"/>
      <c r="S8" s="311"/>
    </row>
    <row r="9" spans="2:20" ht="15.75">
      <c r="B9" s="311"/>
      <c r="C9" s="311"/>
      <c r="D9" s="311"/>
      <c r="E9" s="311"/>
      <c r="F9" s="311"/>
      <c r="G9" s="311"/>
      <c r="H9" s="311"/>
      <c r="I9" s="311"/>
      <c r="J9" s="311"/>
      <c r="K9" s="311"/>
      <c r="L9" s="311"/>
      <c r="M9" s="311"/>
      <c r="N9" s="311"/>
      <c r="O9" s="311"/>
      <c r="P9" s="311"/>
      <c r="Q9" s="311"/>
      <c r="R9" s="311"/>
      <c r="S9" s="311"/>
      <c r="T9" s="214"/>
    </row>
    <row r="10" spans="1:19" ht="15">
      <c r="A10" s="297" t="s">
        <v>219</v>
      </c>
      <c r="B10" s="215"/>
      <c r="C10" s="330" t="s">
        <v>129</v>
      </c>
      <c r="D10" s="330"/>
      <c r="E10" s="330"/>
      <c r="F10" s="330"/>
      <c r="G10" s="330"/>
      <c r="H10" s="330"/>
      <c r="I10" s="330"/>
      <c r="J10" s="330"/>
      <c r="K10" s="330"/>
      <c r="L10" s="330"/>
      <c r="M10" s="330"/>
      <c r="N10" s="330"/>
      <c r="O10" s="330"/>
      <c r="P10" s="330"/>
      <c r="Q10" s="330"/>
      <c r="R10" s="330"/>
      <c r="S10" s="330"/>
    </row>
    <row r="11" spans="1:20" ht="39.75" customHeight="1">
      <c r="A11" s="298"/>
      <c r="B11" s="238" t="s">
        <v>117</v>
      </c>
      <c r="C11" s="340" t="s">
        <v>91</v>
      </c>
      <c r="D11" s="340"/>
      <c r="E11" s="163"/>
      <c r="F11" s="343" t="s">
        <v>130</v>
      </c>
      <c r="G11" s="343"/>
      <c r="H11" s="218"/>
      <c r="I11" s="340" t="s">
        <v>194</v>
      </c>
      <c r="J11" s="340"/>
      <c r="K11" s="218"/>
      <c r="L11" s="340" t="s">
        <v>97</v>
      </c>
      <c r="M11" s="340"/>
      <c r="N11" s="217"/>
      <c r="O11" s="340" t="s">
        <v>195</v>
      </c>
      <c r="P11" s="340"/>
      <c r="Q11" s="217"/>
      <c r="R11" s="340" t="s">
        <v>131</v>
      </c>
      <c r="S11" s="340"/>
      <c r="T11" s="148"/>
    </row>
    <row r="12" spans="1:20" ht="15">
      <c r="A12" s="299"/>
      <c r="B12" s="239"/>
      <c r="C12" s="152" t="s">
        <v>93</v>
      </c>
      <c r="D12" s="147" t="s">
        <v>88</v>
      </c>
      <c r="E12" s="147"/>
      <c r="F12" s="152" t="s">
        <v>93</v>
      </c>
      <c r="G12" s="152" t="s">
        <v>88</v>
      </c>
      <c r="H12" s="149"/>
      <c r="I12" s="147" t="s">
        <v>93</v>
      </c>
      <c r="J12" s="147" t="s">
        <v>88</v>
      </c>
      <c r="K12" s="149"/>
      <c r="L12" s="147" t="s">
        <v>93</v>
      </c>
      <c r="M12" s="147" t="s">
        <v>88</v>
      </c>
      <c r="N12" s="149"/>
      <c r="O12" s="147" t="s">
        <v>93</v>
      </c>
      <c r="P12" s="147" t="s">
        <v>88</v>
      </c>
      <c r="Q12" s="149"/>
      <c r="R12" s="147" t="s">
        <v>93</v>
      </c>
      <c r="S12" s="147" t="s">
        <v>88</v>
      </c>
      <c r="T12" s="148"/>
    </row>
    <row r="13" spans="1:20" ht="15" hidden="1">
      <c r="A13" s="216"/>
      <c r="B13" s="238"/>
      <c r="C13" s="151"/>
      <c r="D13" s="148"/>
      <c r="E13" s="148"/>
      <c r="F13" s="151"/>
      <c r="G13" s="151"/>
      <c r="H13" s="150"/>
      <c r="I13" s="148"/>
      <c r="J13" s="148"/>
      <c r="K13" s="150"/>
      <c r="L13" s="148"/>
      <c r="M13" s="148"/>
      <c r="N13" s="150"/>
      <c r="O13" s="148"/>
      <c r="P13" s="148"/>
      <c r="Q13" s="150"/>
      <c r="R13" s="148"/>
      <c r="S13" s="148"/>
      <c r="T13" s="148"/>
    </row>
    <row r="14" spans="1:20" ht="12.75" customHeight="1" hidden="1">
      <c r="A14" s="216"/>
      <c r="B14" s="238"/>
      <c r="C14" s="155">
        <v>1018923</v>
      </c>
      <c r="D14" s="155">
        <v>1500</v>
      </c>
      <c r="E14" s="148"/>
      <c r="F14" s="155">
        <v>463114</v>
      </c>
      <c r="G14" s="155">
        <v>1500</v>
      </c>
      <c r="H14" s="148"/>
      <c r="I14" s="155">
        <v>2299</v>
      </c>
      <c r="J14" s="155">
        <v>1500</v>
      </c>
      <c r="K14" s="150"/>
      <c r="L14" s="155">
        <v>941</v>
      </c>
      <c r="M14" s="155">
        <v>1500</v>
      </c>
      <c r="N14" s="150"/>
      <c r="O14" s="155">
        <v>458652</v>
      </c>
      <c r="P14" s="155">
        <v>1500</v>
      </c>
      <c r="Q14" s="150"/>
      <c r="R14" s="155">
        <v>198812</v>
      </c>
      <c r="S14" s="155">
        <v>1500</v>
      </c>
      <c r="T14" s="148"/>
    </row>
    <row r="15" spans="1:20" ht="12" customHeight="1">
      <c r="A15" s="151"/>
      <c r="B15" s="160"/>
      <c r="C15" s="228"/>
      <c r="D15" s="162"/>
      <c r="E15" s="163"/>
      <c r="F15" s="219"/>
      <c r="G15" s="162"/>
      <c r="H15" s="159"/>
      <c r="I15" s="219"/>
      <c r="J15" s="162"/>
      <c r="K15" s="159"/>
      <c r="L15" s="160"/>
      <c r="M15" s="162"/>
      <c r="N15" s="159"/>
      <c r="O15" s="219"/>
      <c r="P15" s="162"/>
      <c r="Q15" s="159"/>
      <c r="R15" s="219"/>
      <c r="S15" s="162"/>
      <c r="T15" s="159"/>
    </row>
    <row r="16" spans="1:20" ht="36" customHeight="1">
      <c r="A16" s="168" t="s">
        <v>139</v>
      </c>
      <c r="B16" s="169" t="s">
        <v>12</v>
      </c>
      <c r="C16" s="170">
        <v>17862</v>
      </c>
      <c r="D16" s="171">
        <v>100</v>
      </c>
      <c r="E16" s="170"/>
      <c r="F16" s="170">
        <v>8994</v>
      </c>
      <c r="G16" s="171">
        <v>100</v>
      </c>
      <c r="H16" s="173"/>
      <c r="I16" s="240">
        <v>105</v>
      </c>
      <c r="J16" s="171">
        <v>100</v>
      </c>
      <c r="K16" s="173"/>
      <c r="L16" s="240">
        <v>47</v>
      </c>
      <c r="M16" s="171">
        <v>100</v>
      </c>
      <c r="N16" s="171"/>
      <c r="O16" s="174">
        <v>15152</v>
      </c>
      <c r="P16" s="171">
        <v>100</v>
      </c>
      <c r="Q16" s="173"/>
      <c r="R16" s="174">
        <v>7627</v>
      </c>
      <c r="S16" s="171">
        <v>100</v>
      </c>
      <c r="T16" s="159"/>
    </row>
    <row r="17" spans="1:20" ht="15">
      <c r="A17" s="168"/>
      <c r="B17" s="176"/>
      <c r="C17" s="183"/>
      <c r="D17" s="162"/>
      <c r="E17" s="185"/>
      <c r="F17" s="183"/>
      <c r="G17" s="162"/>
      <c r="H17" s="186"/>
      <c r="I17" s="241"/>
      <c r="J17" s="162"/>
      <c r="K17" s="186"/>
      <c r="L17" s="241"/>
      <c r="M17" s="162"/>
      <c r="N17" s="184"/>
      <c r="O17" s="183"/>
      <c r="P17" s="162"/>
      <c r="Q17" s="186"/>
      <c r="R17" s="183"/>
      <c r="S17" s="162"/>
      <c r="T17" s="159"/>
    </row>
    <row r="18" spans="1:21" ht="15">
      <c r="A18" s="168"/>
      <c r="B18" s="177" t="s">
        <v>120</v>
      </c>
      <c r="C18" s="178">
        <v>10943</v>
      </c>
      <c r="D18" s="179">
        <v>61.264136154965854</v>
      </c>
      <c r="E18" s="180"/>
      <c r="F18" s="178">
        <v>5267</v>
      </c>
      <c r="G18" s="179">
        <v>58.56126306426507</v>
      </c>
      <c r="H18" s="181"/>
      <c r="I18" s="242">
        <v>37</v>
      </c>
      <c r="J18" s="179">
        <v>35.23809523809524</v>
      </c>
      <c r="K18" s="181"/>
      <c r="L18" s="242">
        <v>15</v>
      </c>
      <c r="M18" s="179">
        <v>31.914893617021278</v>
      </c>
      <c r="N18" s="179"/>
      <c r="O18" s="178">
        <v>9426</v>
      </c>
      <c r="P18" s="179">
        <v>62.20960929250264</v>
      </c>
      <c r="Q18" s="181"/>
      <c r="R18" s="178">
        <v>4532</v>
      </c>
      <c r="S18" s="179">
        <v>59.420479874131374</v>
      </c>
      <c r="T18" s="159"/>
      <c r="U18" s="243"/>
    </row>
    <row r="19" spans="1:21" ht="15">
      <c r="A19" s="168"/>
      <c r="B19" s="176" t="s">
        <v>121</v>
      </c>
      <c r="C19" s="183">
        <v>4276</v>
      </c>
      <c r="D19" s="184">
        <v>23.93908856790953</v>
      </c>
      <c r="E19" s="185"/>
      <c r="F19" s="183">
        <v>2245</v>
      </c>
      <c r="G19" s="184">
        <v>24.961085167889703</v>
      </c>
      <c r="H19" s="186"/>
      <c r="I19" s="241">
        <v>44</v>
      </c>
      <c r="J19" s="184">
        <v>41.904761904761905</v>
      </c>
      <c r="K19" s="186"/>
      <c r="L19" s="241">
        <v>17</v>
      </c>
      <c r="M19" s="184">
        <v>36.17021276595745</v>
      </c>
      <c r="N19" s="184"/>
      <c r="O19" s="183">
        <v>3526</v>
      </c>
      <c r="P19" s="184">
        <v>23.270855332629356</v>
      </c>
      <c r="Q19" s="186"/>
      <c r="R19" s="183">
        <v>1818</v>
      </c>
      <c r="S19" s="184">
        <v>23.836370787990035</v>
      </c>
      <c r="T19" s="159"/>
      <c r="U19" s="243"/>
    </row>
    <row r="20" spans="1:21" ht="15">
      <c r="A20" s="168"/>
      <c r="B20" s="177" t="s">
        <v>174</v>
      </c>
      <c r="C20" s="178">
        <v>2643</v>
      </c>
      <c r="D20" s="179">
        <v>14.796775277124622</v>
      </c>
      <c r="E20" s="180"/>
      <c r="F20" s="178">
        <v>1482</v>
      </c>
      <c r="G20" s="179">
        <v>16.47765176784523</v>
      </c>
      <c r="H20" s="181"/>
      <c r="I20" s="242">
        <v>24</v>
      </c>
      <c r="J20" s="179">
        <v>22.857142857142858</v>
      </c>
      <c r="K20" s="181"/>
      <c r="L20" s="242">
        <v>15</v>
      </c>
      <c r="M20" s="179">
        <v>31.914893617021278</v>
      </c>
      <c r="N20" s="179"/>
      <c r="O20" s="178">
        <v>2200</v>
      </c>
      <c r="P20" s="179">
        <v>14.519535374868003</v>
      </c>
      <c r="Q20" s="181"/>
      <c r="R20" s="178">
        <v>1277</v>
      </c>
      <c r="S20" s="179">
        <v>16.743149337878588</v>
      </c>
      <c r="T20" s="159"/>
      <c r="U20" s="243"/>
    </row>
    <row r="21" spans="1:20" ht="15">
      <c r="A21" s="168"/>
      <c r="B21" s="176"/>
      <c r="C21" s="183"/>
      <c r="D21" s="184"/>
      <c r="E21" s="185"/>
      <c r="F21" s="183"/>
      <c r="G21" s="184"/>
      <c r="H21" s="186"/>
      <c r="I21" s="241"/>
      <c r="J21" s="184"/>
      <c r="K21" s="186"/>
      <c r="L21" s="241"/>
      <c r="M21" s="184"/>
      <c r="N21" s="184"/>
      <c r="O21" s="183"/>
      <c r="P21" s="184"/>
      <c r="Q21" s="186"/>
      <c r="R21" s="183"/>
      <c r="S21" s="184"/>
      <c r="T21" s="159"/>
    </row>
    <row r="22" spans="1:20" ht="20.25" customHeight="1">
      <c r="A22" s="168" t="s">
        <v>140</v>
      </c>
      <c r="B22" s="189" t="s">
        <v>13</v>
      </c>
      <c r="C22" s="170">
        <v>41531</v>
      </c>
      <c r="D22" s="171">
        <v>100</v>
      </c>
      <c r="E22" s="170"/>
      <c r="F22" s="170">
        <v>23918</v>
      </c>
      <c r="G22" s="171">
        <v>100</v>
      </c>
      <c r="H22" s="173"/>
      <c r="I22" s="240">
        <v>161</v>
      </c>
      <c r="J22" s="171">
        <v>100</v>
      </c>
      <c r="K22" s="173"/>
      <c r="L22" s="240">
        <v>74</v>
      </c>
      <c r="M22" s="171">
        <v>100</v>
      </c>
      <c r="N22" s="171"/>
      <c r="O22" s="174">
        <v>36567</v>
      </c>
      <c r="P22" s="171">
        <v>100</v>
      </c>
      <c r="Q22" s="173"/>
      <c r="R22" s="174">
        <v>21317</v>
      </c>
      <c r="S22" s="171">
        <v>100.00000000000001</v>
      </c>
      <c r="T22" s="159"/>
    </row>
    <row r="23" spans="1:20" ht="15">
      <c r="A23" s="168"/>
      <c r="B23" s="176"/>
      <c r="C23" s="183"/>
      <c r="D23" s="162"/>
      <c r="E23" s="185"/>
      <c r="F23" s="183"/>
      <c r="G23" s="162"/>
      <c r="H23" s="186"/>
      <c r="I23" s="241"/>
      <c r="J23" s="162"/>
      <c r="K23" s="186"/>
      <c r="L23" s="241"/>
      <c r="M23" s="162"/>
      <c r="N23" s="184"/>
      <c r="O23" s="183"/>
      <c r="P23" s="162"/>
      <c r="Q23" s="186"/>
      <c r="R23" s="183"/>
      <c r="S23" s="162"/>
      <c r="T23" s="159"/>
    </row>
    <row r="24" spans="1:21" ht="15">
      <c r="A24" s="168"/>
      <c r="B24" s="177" t="s">
        <v>120</v>
      </c>
      <c r="C24" s="178">
        <v>30750</v>
      </c>
      <c r="D24" s="179">
        <v>74.04107774915124</v>
      </c>
      <c r="E24" s="180"/>
      <c r="F24" s="178">
        <v>18056</v>
      </c>
      <c r="G24" s="179">
        <v>75.49126181118822</v>
      </c>
      <c r="H24" s="181"/>
      <c r="I24" s="242">
        <v>56</v>
      </c>
      <c r="J24" s="179">
        <v>34.78260869565217</v>
      </c>
      <c r="K24" s="181"/>
      <c r="L24" s="242">
        <v>31</v>
      </c>
      <c r="M24" s="179">
        <v>41.891891891891895</v>
      </c>
      <c r="N24" s="179"/>
      <c r="O24" s="178">
        <v>26970</v>
      </c>
      <c r="P24" s="179">
        <v>73.75502502256133</v>
      </c>
      <c r="Q24" s="181"/>
      <c r="R24" s="178">
        <v>16019</v>
      </c>
      <c r="S24" s="179">
        <v>75.14659661303186</v>
      </c>
      <c r="T24" s="159"/>
      <c r="U24" s="243"/>
    </row>
    <row r="25" spans="1:21" ht="15">
      <c r="A25" s="168"/>
      <c r="B25" s="176" t="s">
        <v>121</v>
      </c>
      <c r="C25" s="183">
        <v>7673</v>
      </c>
      <c r="D25" s="184">
        <v>18.475355758349185</v>
      </c>
      <c r="E25" s="185"/>
      <c r="F25" s="183">
        <v>4158</v>
      </c>
      <c r="G25" s="184">
        <v>17.384396688686348</v>
      </c>
      <c r="H25" s="186"/>
      <c r="I25" s="241">
        <v>72</v>
      </c>
      <c r="J25" s="184">
        <v>44.72049689440994</v>
      </c>
      <c r="K25" s="186"/>
      <c r="L25" s="241">
        <v>30</v>
      </c>
      <c r="M25" s="184">
        <v>40.54054054054054</v>
      </c>
      <c r="N25" s="184"/>
      <c r="O25" s="183">
        <v>6880</v>
      </c>
      <c r="P25" s="184">
        <v>18.81477835206607</v>
      </c>
      <c r="Q25" s="186"/>
      <c r="R25" s="183">
        <v>3804</v>
      </c>
      <c r="S25" s="184">
        <v>17.84491251114134</v>
      </c>
      <c r="T25" s="159"/>
      <c r="U25" s="243"/>
    </row>
    <row r="26" spans="1:21" ht="15">
      <c r="A26" s="168"/>
      <c r="B26" s="177" t="s">
        <v>174</v>
      </c>
      <c r="C26" s="178">
        <v>3108</v>
      </c>
      <c r="D26" s="179">
        <v>7.483566492499579</v>
      </c>
      <c r="E26" s="180"/>
      <c r="F26" s="178">
        <v>1704</v>
      </c>
      <c r="G26" s="179">
        <v>7.1243415001254276</v>
      </c>
      <c r="H26" s="181"/>
      <c r="I26" s="242">
        <v>33</v>
      </c>
      <c r="J26" s="179">
        <v>20.496894409937887</v>
      </c>
      <c r="K26" s="181"/>
      <c r="L26" s="242">
        <v>13</v>
      </c>
      <c r="M26" s="179">
        <v>17.56756756756757</v>
      </c>
      <c r="N26" s="179"/>
      <c r="O26" s="178">
        <v>2717</v>
      </c>
      <c r="P26" s="179">
        <v>7.430196625372604</v>
      </c>
      <c r="Q26" s="181"/>
      <c r="R26" s="178">
        <v>1494</v>
      </c>
      <c r="S26" s="179">
        <v>7.008490875826805</v>
      </c>
      <c r="T26" s="159"/>
      <c r="U26" s="243"/>
    </row>
    <row r="27" spans="1:20" ht="15">
      <c r="A27" s="168"/>
      <c r="B27" s="176"/>
      <c r="C27" s="183"/>
      <c r="D27" s="184"/>
      <c r="E27" s="185"/>
      <c r="F27" s="183"/>
      <c r="G27" s="184"/>
      <c r="H27" s="186"/>
      <c r="I27" s="241"/>
      <c r="J27" s="184"/>
      <c r="K27" s="186"/>
      <c r="L27" s="241"/>
      <c r="M27" s="184"/>
      <c r="N27" s="184"/>
      <c r="O27" s="183"/>
      <c r="P27" s="184"/>
      <c r="Q27" s="186"/>
      <c r="R27" s="183"/>
      <c r="S27" s="184"/>
      <c r="T27" s="159"/>
    </row>
    <row r="28" spans="1:20" ht="26.25">
      <c r="A28" s="168" t="s">
        <v>141</v>
      </c>
      <c r="B28" s="169" t="s">
        <v>175</v>
      </c>
      <c r="C28" s="174">
        <v>19277</v>
      </c>
      <c r="D28" s="171">
        <v>100</v>
      </c>
      <c r="E28" s="172"/>
      <c r="F28" s="174">
        <v>6568</v>
      </c>
      <c r="G28" s="171">
        <v>100</v>
      </c>
      <c r="H28" s="173"/>
      <c r="I28" s="240">
        <v>86</v>
      </c>
      <c r="J28" s="171">
        <v>100</v>
      </c>
      <c r="K28" s="173"/>
      <c r="L28" s="240">
        <v>40</v>
      </c>
      <c r="M28" s="171">
        <v>100</v>
      </c>
      <c r="N28" s="171"/>
      <c r="O28" s="174">
        <v>17452</v>
      </c>
      <c r="P28" s="171">
        <v>100</v>
      </c>
      <c r="Q28" s="173"/>
      <c r="R28" s="174">
        <v>6024</v>
      </c>
      <c r="S28" s="171">
        <v>99.99999999999999</v>
      </c>
      <c r="T28" s="159"/>
    </row>
    <row r="29" spans="1:20" ht="15">
      <c r="A29" s="168"/>
      <c r="B29" s="176"/>
      <c r="C29" s="183"/>
      <c r="D29" s="184"/>
      <c r="E29" s="185"/>
      <c r="F29" s="183"/>
      <c r="G29" s="184"/>
      <c r="H29" s="186"/>
      <c r="I29" s="241"/>
      <c r="J29" s="184"/>
      <c r="K29" s="186"/>
      <c r="L29" s="241"/>
      <c r="M29" s="184"/>
      <c r="N29" s="184"/>
      <c r="O29" s="183"/>
      <c r="P29" s="184"/>
      <c r="Q29" s="186"/>
      <c r="R29" s="183"/>
      <c r="S29" s="184"/>
      <c r="T29" s="159"/>
    </row>
    <row r="30" spans="1:21" ht="15">
      <c r="A30" s="168"/>
      <c r="B30" s="177" t="s">
        <v>120</v>
      </c>
      <c r="C30" s="178">
        <v>12862</v>
      </c>
      <c r="D30" s="179">
        <v>66.72200031125175</v>
      </c>
      <c r="E30" s="180"/>
      <c r="F30" s="178">
        <v>4538</v>
      </c>
      <c r="G30" s="179">
        <v>69.0925700365408</v>
      </c>
      <c r="H30" s="181"/>
      <c r="I30" s="242">
        <v>36</v>
      </c>
      <c r="J30" s="179">
        <v>41.86046511627907</v>
      </c>
      <c r="K30" s="181"/>
      <c r="L30" s="242">
        <v>19</v>
      </c>
      <c r="M30" s="179">
        <v>47.5</v>
      </c>
      <c r="N30" s="179"/>
      <c r="O30" s="178">
        <v>11539</v>
      </c>
      <c r="P30" s="179">
        <v>66.11849644739858</v>
      </c>
      <c r="Q30" s="181"/>
      <c r="R30" s="178">
        <v>4186</v>
      </c>
      <c r="S30" s="179">
        <v>69.48871181938911</v>
      </c>
      <c r="T30" s="159"/>
      <c r="U30" s="243"/>
    </row>
    <row r="31" spans="1:21" ht="15">
      <c r="A31" s="168"/>
      <c r="B31" s="176" t="s">
        <v>121</v>
      </c>
      <c r="C31" s="183">
        <v>4835</v>
      </c>
      <c r="D31" s="184">
        <v>25.081703584582666</v>
      </c>
      <c r="E31" s="185"/>
      <c r="F31" s="183">
        <v>1559</v>
      </c>
      <c r="G31" s="184">
        <v>23.736297198538367</v>
      </c>
      <c r="H31" s="186"/>
      <c r="I31" s="241">
        <v>47</v>
      </c>
      <c r="J31" s="184">
        <v>54.65116279069767</v>
      </c>
      <c r="K31" s="186"/>
      <c r="L31" s="241">
        <v>20</v>
      </c>
      <c r="M31" s="184">
        <v>50</v>
      </c>
      <c r="N31" s="184"/>
      <c r="O31" s="183">
        <v>4432</v>
      </c>
      <c r="P31" s="184">
        <v>25.39537015814806</v>
      </c>
      <c r="Q31" s="186"/>
      <c r="R31" s="183">
        <v>1422</v>
      </c>
      <c r="S31" s="184">
        <v>23.605577689243027</v>
      </c>
      <c r="T31" s="159"/>
      <c r="U31" s="243"/>
    </row>
    <row r="32" spans="1:21" ht="15">
      <c r="A32" s="168"/>
      <c r="B32" s="193" t="s">
        <v>176</v>
      </c>
      <c r="C32" s="183">
        <v>1580</v>
      </c>
      <c r="D32" s="184">
        <v>8.196296104165587</v>
      </c>
      <c r="E32" s="185"/>
      <c r="F32" s="183">
        <v>471</v>
      </c>
      <c r="G32" s="184">
        <v>7.171132764920827</v>
      </c>
      <c r="H32" s="186"/>
      <c r="I32" s="241">
        <v>3</v>
      </c>
      <c r="J32" s="184">
        <v>3.488372093023256</v>
      </c>
      <c r="K32" s="186"/>
      <c r="L32" s="241">
        <v>1</v>
      </c>
      <c r="M32" s="184">
        <v>2.5</v>
      </c>
      <c r="N32" s="184"/>
      <c r="O32" s="183">
        <v>1481</v>
      </c>
      <c r="P32" s="184">
        <v>8.486133394453358</v>
      </c>
      <c r="Q32" s="186"/>
      <c r="R32" s="183">
        <v>416</v>
      </c>
      <c r="S32" s="184">
        <v>6.905710491367861</v>
      </c>
      <c r="T32" s="159"/>
      <c r="U32" s="243"/>
    </row>
    <row r="33" spans="1:20" ht="15">
      <c r="A33" s="168"/>
      <c r="B33" s="176"/>
      <c r="C33" s="183"/>
      <c r="D33" s="184"/>
      <c r="E33" s="185"/>
      <c r="F33" s="183"/>
      <c r="G33" s="184"/>
      <c r="H33" s="186"/>
      <c r="I33" s="241"/>
      <c r="J33" s="184"/>
      <c r="K33" s="186"/>
      <c r="L33" s="241"/>
      <c r="M33" s="184"/>
      <c r="N33" s="184"/>
      <c r="O33" s="183"/>
      <c r="P33" s="184"/>
      <c r="Q33" s="186"/>
      <c r="R33" s="183"/>
      <c r="S33" s="184"/>
      <c r="T33" s="159"/>
    </row>
    <row r="34" spans="1:20" ht="15">
      <c r="A34" s="168" t="s">
        <v>143</v>
      </c>
      <c r="B34" s="169" t="s">
        <v>4</v>
      </c>
      <c r="C34" s="174">
        <v>7116</v>
      </c>
      <c r="D34" s="171">
        <v>100</v>
      </c>
      <c r="E34" s="172"/>
      <c r="F34" s="174">
        <v>4238</v>
      </c>
      <c r="G34" s="171">
        <v>100</v>
      </c>
      <c r="H34" s="173"/>
      <c r="I34" s="240">
        <v>44</v>
      </c>
      <c r="J34" s="171">
        <v>100</v>
      </c>
      <c r="K34" s="173"/>
      <c r="L34" s="240">
        <v>19</v>
      </c>
      <c r="M34" s="171">
        <v>99.99999999999999</v>
      </c>
      <c r="N34" s="171"/>
      <c r="O34" s="174">
        <v>6687</v>
      </c>
      <c r="P34" s="171">
        <v>100</v>
      </c>
      <c r="Q34" s="173"/>
      <c r="R34" s="174">
        <v>3938</v>
      </c>
      <c r="S34" s="171">
        <v>100</v>
      </c>
      <c r="T34" s="159"/>
    </row>
    <row r="35" spans="1:20" ht="15">
      <c r="A35" s="168"/>
      <c r="B35" s="176"/>
      <c r="C35" s="183"/>
      <c r="D35" s="184"/>
      <c r="E35" s="185"/>
      <c r="F35" s="183"/>
      <c r="G35" s="184"/>
      <c r="H35" s="186"/>
      <c r="I35" s="241"/>
      <c r="J35" s="184"/>
      <c r="K35" s="186"/>
      <c r="L35" s="241"/>
      <c r="M35" s="184"/>
      <c r="N35" s="184"/>
      <c r="O35" s="183"/>
      <c r="P35" s="184"/>
      <c r="Q35" s="186"/>
      <c r="R35" s="183"/>
      <c r="S35" s="184"/>
      <c r="T35" s="159"/>
    </row>
    <row r="36" spans="1:21" ht="15">
      <c r="A36" s="168"/>
      <c r="B36" s="177" t="s">
        <v>120</v>
      </c>
      <c r="C36" s="178">
        <v>3916</v>
      </c>
      <c r="D36" s="179">
        <v>55.03091624508151</v>
      </c>
      <c r="E36" s="180"/>
      <c r="F36" s="178">
        <v>2159</v>
      </c>
      <c r="G36" s="179">
        <v>50.94384143463898</v>
      </c>
      <c r="H36" s="181"/>
      <c r="I36" s="242">
        <v>7</v>
      </c>
      <c r="J36" s="179">
        <v>15.909090909090908</v>
      </c>
      <c r="K36" s="181"/>
      <c r="L36" s="242">
        <v>3</v>
      </c>
      <c r="M36" s="179">
        <v>15.789473684210526</v>
      </c>
      <c r="N36" s="179"/>
      <c r="O36" s="178">
        <v>3790</v>
      </c>
      <c r="P36" s="179">
        <v>56.67713473904591</v>
      </c>
      <c r="Q36" s="181"/>
      <c r="R36" s="178">
        <v>2068</v>
      </c>
      <c r="S36" s="179">
        <v>52.513966480446925</v>
      </c>
      <c r="T36" s="159"/>
      <c r="U36" s="243"/>
    </row>
    <row r="37" spans="1:21" ht="15">
      <c r="A37" s="168"/>
      <c r="B37" s="176" t="s">
        <v>121</v>
      </c>
      <c r="C37" s="183">
        <v>3013</v>
      </c>
      <c r="D37" s="184">
        <v>42.34120292299045</v>
      </c>
      <c r="E37" s="185"/>
      <c r="F37" s="183">
        <v>1952</v>
      </c>
      <c r="G37" s="184">
        <v>46.059462010382255</v>
      </c>
      <c r="H37" s="186"/>
      <c r="I37" s="241">
        <v>37</v>
      </c>
      <c r="J37" s="184">
        <v>84.0909090909091</v>
      </c>
      <c r="K37" s="186"/>
      <c r="L37" s="241">
        <v>16</v>
      </c>
      <c r="M37" s="184">
        <v>84.21052631578947</v>
      </c>
      <c r="N37" s="184"/>
      <c r="O37" s="183">
        <v>2750</v>
      </c>
      <c r="P37" s="184">
        <v>41.124570061312994</v>
      </c>
      <c r="Q37" s="186"/>
      <c r="R37" s="183">
        <v>1774</v>
      </c>
      <c r="S37" s="184">
        <v>45.04824784154393</v>
      </c>
      <c r="T37" s="159"/>
      <c r="U37" s="243"/>
    </row>
    <row r="38" spans="1:21" ht="15">
      <c r="A38" s="168"/>
      <c r="B38" s="193" t="s">
        <v>176</v>
      </c>
      <c r="C38" s="183">
        <v>187</v>
      </c>
      <c r="D38" s="184">
        <v>2.6278808319280493</v>
      </c>
      <c r="E38" s="185"/>
      <c r="F38" s="183">
        <v>127</v>
      </c>
      <c r="G38" s="184">
        <v>2.996696554978764</v>
      </c>
      <c r="H38" s="186"/>
      <c r="I38" s="241">
        <v>0</v>
      </c>
      <c r="J38" s="184">
        <v>0</v>
      </c>
      <c r="K38" s="186"/>
      <c r="L38" s="241">
        <v>0</v>
      </c>
      <c r="M38" s="184">
        <v>0</v>
      </c>
      <c r="N38" s="184"/>
      <c r="O38" s="183">
        <v>147</v>
      </c>
      <c r="P38" s="184">
        <v>2.1982951996410947</v>
      </c>
      <c r="Q38" s="186"/>
      <c r="R38" s="183">
        <v>96</v>
      </c>
      <c r="S38" s="184">
        <v>2.437785678009142</v>
      </c>
      <c r="T38" s="159"/>
      <c r="U38" s="243"/>
    </row>
    <row r="39" spans="1:20" ht="15">
      <c r="A39" s="168"/>
      <c r="B39" s="177"/>
      <c r="C39" s="178"/>
      <c r="D39" s="179"/>
      <c r="E39" s="180"/>
      <c r="F39" s="178"/>
      <c r="G39" s="179"/>
      <c r="H39" s="181"/>
      <c r="I39" s="242"/>
      <c r="J39" s="179"/>
      <c r="K39" s="181"/>
      <c r="L39" s="242"/>
      <c r="M39" s="179"/>
      <c r="N39" s="179"/>
      <c r="O39" s="178"/>
      <c r="P39" s="179"/>
      <c r="Q39" s="181"/>
      <c r="R39" s="178"/>
      <c r="S39" s="179"/>
      <c r="T39" s="159"/>
    </row>
    <row r="40" spans="1:20" ht="15">
      <c r="A40" s="168" t="s">
        <v>144</v>
      </c>
      <c r="B40" s="169" t="s">
        <v>0</v>
      </c>
      <c r="C40" s="174">
        <v>7779</v>
      </c>
      <c r="D40" s="171">
        <v>100</v>
      </c>
      <c r="E40" s="172"/>
      <c r="F40" s="174">
        <v>2250</v>
      </c>
      <c r="G40" s="171">
        <v>100</v>
      </c>
      <c r="H40" s="173"/>
      <c r="I40" s="240">
        <v>16</v>
      </c>
      <c r="J40" s="171">
        <v>100</v>
      </c>
      <c r="K40" s="173"/>
      <c r="L40" s="240">
        <v>10</v>
      </c>
      <c r="M40" s="171">
        <v>100</v>
      </c>
      <c r="N40" s="171"/>
      <c r="O40" s="174">
        <v>6781</v>
      </c>
      <c r="P40" s="171">
        <v>100</v>
      </c>
      <c r="Q40" s="173"/>
      <c r="R40" s="174">
        <v>1858</v>
      </c>
      <c r="S40" s="171">
        <v>100</v>
      </c>
      <c r="T40" s="159"/>
    </row>
    <row r="41" spans="1:20" ht="15">
      <c r="A41" s="168"/>
      <c r="B41" s="176"/>
      <c r="C41" s="183"/>
      <c r="D41" s="184"/>
      <c r="E41" s="185"/>
      <c r="F41" s="183"/>
      <c r="G41" s="184"/>
      <c r="H41" s="186"/>
      <c r="I41" s="241"/>
      <c r="J41" s="184"/>
      <c r="K41" s="186"/>
      <c r="L41" s="241"/>
      <c r="M41" s="184"/>
      <c r="N41" s="184"/>
      <c r="O41" s="183"/>
      <c r="P41" s="184"/>
      <c r="Q41" s="186"/>
      <c r="R41" s="183"/>
      <c r="S41" s="184"/>
      <c r="T41" s="159"/>
    </row>
    <row r="42" spans="1:21" ht="15">
      <c r="A42" s="168"/>
      <c r="B42" s="177" t="s">
        <v>120</v>
      </c>
      <c r="C42" s="178">
        <v>6323</v>
      </c>
      <c r="D42" s="179">
        <v>81.28294125208896</v>
      </c>
      <c r="E42" s="180"/>
      <c r="F42" s="178">
        <v>1908</v>
      </c>
      <c r="G42" s="179">
        <v>84.8</v>
      </c>
      <c r="H42" s="181"/>
      <c r="I42" s="242">
        <v>3</v>
      </c>
      <c r="J42" s="179">
        <v>18.75</v>
      </c>
      <c r="K42" s="181"/>
      <c r="L42" s="242">
        <v>1</v>
      </c>
      <c r="M42" s="179">
        <v>10</v>
      </c>
      <c r="N42" s="179"/>
      <c r="O42" s="178">
        <v>5449</v>
      </c>
      <c r="P42" s="179">
        <v>80.35687951629554</v>
      </c>
      <c r="Q42" s="181"/>
      <c r="R42" s="178">
        <v>1556</v>
      </c>
      <c r="S42" s="179">
        <v>83.745963401507</v>
      </c>
      <c r="T42" s="159"/>
      <c r="U42" s="243"/>
    </row>
    <row r="43" spans="1:21" ht="15">
      <c r="A43" s="168"/>
      <c r="B43" s="176" t="s">
        <v>121</v>
      </c>
      <c r="C43" s="183">
        <v>1246</v>
      </c>
      <c r="D43" s="184">
        <v>16.017482966962334</v>
      </c>
      <c r="E43" s="185"/>
      <c r="F43" s="183">
        <v>325</v>
      </c>
      <c r="G43" s="184">
        <v>14.444444444444443</v>
      </c>
      <c r="H43" s="186"/>
      <c r="I43" s="241">
        <v>9</v>
      </c>
      <c r="J43" s="184">
        <v>56.25</v>
      </c>
      <c r="K43" s="186"/>
      <c r="L43" s="241">
        <v>6</v>
      </c>
      <c r="M43" s="184">
        <v>60</v>
      </c>
      <c r="N43" s="184"/>
      <c r="O43" s="183">
        <v>1126</v>
      </c>
      <c r="P43" s="184">
        <v>16.60522046895738</v>
      </c>
      <c r="Q43" s="186"/>
      <c r="R43" s="183">
        <v>288</v>
      </c>
      <c r="S43" s="184">
        <v>15.500538213132401</v>
      </c>
      <c r="T43" s="159"/>
      <c r="U43" s="243"/>
    </row>
    <row r="44" spans="1:21" ht="15">
      <c r="A44" s="168"/>
      <c r="B44" s="193" t="s">
        <v>176</v>
      </c>
      <c r="C44" s="183">
        <v>210</v>
      </c>
      <c r="D44" s="184">
        <v>2.699575780948708</v>
      </c>
      <c r="E44" s="185"/>
      <c r="F44" s="183">
        <v>17</v>
      </c>
      <c r="G44" s="184">
        <v>0.7555555555555555</v>
      </c>
      <c r="H44" s="186"/>
      <c r="I44" s="241">
        <v>4</v>
      </c>
      <c r="J44" s="184">
        <v>25</v>
      </c>
      <c r="K44" s="186"/>
      <c r="L44" s="241">
        <v>3</v>
      </c>
      <c r="M44" s="184">
        <v>30</v>
      </c>
      <c r="N44" s="184"/>
      <c r="O44" s="183">
        <v>206</v>
      </c>
      <c r="P44" s="184">
        <v>3.0379000147470876</v>
      </c>
      <c r="Q44" s="186"/>
      <c r="R44" s="183">
        <v>14</v>
      </c>
      <c r="S44" s="184">
        <v>0.7534983853606028</v>
      </c>
      <c r="T44" s="159"/>
      <c r="U44" s="243"/>
    </row>
    <row r="45" spans="1:20" ht="15">
      <c r="A45" s="168"/>
      <c r="B45" s="177"/>
      <c r="C45" s="178"/>
      <c r="D45" s="179"/>
      <c r="E45" s="180"/>
      <c r="F45" s="178"/>
      <c r="G45" s="179"/>
      <c r="H45" s="181"/>
      <c r="I45" s="242"/>
      <c r="J45" s="179"/>
      <c r="K45" s="181"/>
      <c r="L45" s="242"/>
      <c r="M45" s="179"/>
      <c r="N45" s="179"/>
      <c r="O45" s="178"/>
      <c r="P45" s="179"/>
      <c r="Q45" s="181"/>
      <c r="R45" s="178"/>
      <c r="S45" s="179"/>
      <c r="T45" s="159"/>
    </row>
    <row r="46" spans="1:20" ht="15">
      <c r="A46" s="168" t="s">
        <v>5</v>
      </c>
      <c r="B46" s="169" t="s">
        <v>1</v>
      </c>
      <c r="C46" s="174">
        <v>38380</v>
      </c>
      <c r="D46" s="171">
        <v>99.99999999999999</v>
      </c>
      <c r="E46" s="172"/>
      <c r="F46" s="174">
        <v>14681</v>
      </c>
      <c r="G46" s="171">
        <v>100</v>
      </c>
      <c r="H46" s="173"/>
      <c r="I46" s="240">
        <v>50</v>
      </c>
      <c r="J46" s="171">
        <v>100</v>
      </c>
      <c r="K46" s="173"/>
      <c r="L46" s="240">
        <v>19</v>
      </c>
      <c r="M46" s="171">
        <v>99.99999999999999</v>
      </c>
      <c r="N46" s="171"/>
      <c r="O46" s="174">
        <v>35922</v>
      </c>
      <c r="P46" s="171">
        <v>100</v>
      </c>
      <c r="Q46" s="173"/>
      <c r="R46" s="174">
        <v>13853</v>
      </c>
      <c r="S46" s="171">
        <v>100</v>
      </c>
      <c r="T46" s="159"/>
    </row>
    <row r="47" spans="1:20" ht="15">
      <c r="A47" s="168"/>
      <c r="B47" s="176"/>
      <c r="C47" s="183"/>
      <c r="D47" s="184"/>
      <c r="E47" s="185"/>
      <c r="F47" s="183"/>
      <c r="G47" s="184"/>
      <c r="H47" s="186"/>
      <c r="I47" s="241"/>
      <c r="J47" s="184"/>
      <c r="K47" s="186"/>
      <c r="L47" s="241"/>
      <c r="M47" s="184"/>
      <c r="N47" s="184"/>
      <c r="O47" s="183"/>
      <c r="P47" s="184"/>
      <c r="Q47" s="186"/>
      <c r="R47" s="183"/>
      <c r="S47" s="184"/>
      <c r="T47" s="159"/>
    </row>
    <row r="48" spans="1:21" ht="15">
      <c r="A48" s="168"/>
      <c r="B48" s="177" t="s">
        <v>120</v>
      </c>
      <c r="C48" s="178">
        <v>27747</v>
      </c>
      <c r="D48" s="179">
        <v>72.29546638874413</v>
      </c>
      <c r="E48" s="180"/>
      <c r="F48" s="178">
        <v>11423</v>
      </c>
      <c r="G48" s="179">
        <v>77.80805122266875</v>
      </c>
      <c r="H48" s="181"/>
      <c r="I48" s="242">
        <v>21</v>
      </c>
      <c r="J48" s="179">
        <v>42</v>
      </c>
      <c r="K48" s="181"/>
      <c r="L48" s="242">
        <v>8</v>
      </c>
      <c r="M48" s="179">
        <v>42.10526315789473</v>
      </c>
      <c r="N48" s="179"/>
      <c r="O48" s="178">
        <v>26617</v>
      </c>
      <c r="P48" s="179">
        <v>74.0966538611436</v>
      </c>
      <c r="Q48" s="181"/>
      <c r="R48" s="178">
        <v>10902</v>
      </c>
      <c r="S48" s="179">
        <v>78.6977549989172</v>
      </c>
      <c r="T48" s="159"/>
      <c r="U48" s="243"/>
    </row>
    <row r="49" spans="1:21" ht="15">
      <c r="A49" s="168"/>
      <c r="B49" s="176" t="s">
        <v>121</v>
      </c>
      <c r="C49" s="183">
        <v>2490</v>
      </c>
      <c r="D49" s="184">
        <v>6.487754038561751</v>
      </c>
      <c r="E49" s="185"/>
      <c r="F49" s="183">
        <v>738</v>
      </c>
      <c r="G49" s="184">
        <v>5.026905524146857</v>
      </c>
      <c r="H49" s="186"/>
      <c r="I49" s="241">
        <v>26</v>
      </c>
      <c r="J49" s="184">
        <v>52</v>
      </c>
      <c r="K49" s="186"/>
      <c r="L49" s="241">
        <v>9</v>
      </c>
      <c r="M49" s="184">
        <v>47.368421052631575</v>
      </c>
      <c r="N49" s="184"/>
      <c r="O49" s="183">
        <v>1681</v>
      </c>
      <c r="P49" s="184">
        <v>4.679583542119035</v>
      </c>
      <c r="Q49" s="186"/>
      <c r="R49" s="183">
        <v>632</v>
      </c>
      <c r="S49" s="184">
        <v>4.562188695589403</v>
      </c>
      <c r="T49" s="159"/>
      <c r="U49" s="243"/>
    </row>
    <row r="50" spans="1:21" ht="15">
      <c r="A50" s="168"/>
      <c r="B50" s="193" t="s">
        <v>176</v>
      </c>
      <c r="C50" s="183">
        <v>8143</v>
      </c>
      <c r="D50" s="184">
        <v>21.21677957269411</v>
      </c>
      <c r="E50" s="185"/>
      <c r="F50" s="183">
        <v>2520</v>
      </c>
      <c r="G50" s="184">
        <v>17.165043253184386</v>
      </c>
      <c r="H50" s="186"/>
      <c r="I50" s="241">
        <v>3</v>
      </c>
      <c r="J50" s="184">
        <v>6</v>
      </c>
      <c r="K50" s="186"/>
      <c r="L50" s="241">
        <v>2</v>
      </c>
      <c r="M50" s="184">
        <v>10.526315789473683</v>
      </c>
      <c r="N50" s="184"/>
      <c r="O50" s="183">
        <v>7624</v>
      </c>
      <c r="P50" s="184">
        <v>21.223762596737377</v>
      </c>
      <c r="Q50" s="186"/>
      <c r="R50" s="183">
        <v>2319</v>
      </c>
      <c r="S50" s="184">
        <v>16.740056305493393</v>
      </c>
      <c r="T50" s="159"/>
      <c r="U50" s="243"/>
    </row>
    <row r="51" spans="1:20" ht="15">
      <c r="A51" s="168"/>
      <c r="B51" s="177"/>
      <c r="C51" s="178"/>
      <c r="D51" s="179"/>
      <c r="E51" s="180"/>
      <c r="F51" s="178"/>
      <c r="G51" s="179"/>
      <c r="H51" s="181"/>
      <c r="I51" s="242"/>
      <c r="J51" s="179"/>
      <c r="K51" s="181"/>
      <c r="L51" s="242"/>
      <c r="M51" s="179"/>
      <c r="N51" s="179"/>
      <c r="O51" s="178"/>
      <c r="P51" s="179"/>
      <c r="Q51" s="181"/>
      <c r="R51" s="178"/>
      <c r="S51" s="179"/>
      <c r="T51" s="159"/>
    </row>
    <row r="52" spans="1:20" ht="15">
      <c r="A52" s="168" t="s">
        <v>145</v>
      </c>
      <c r="B52" s="196" t="s">
        <v>177</v>
      </c>
      <c r="C52" s="197">
        <v>6095</v>
      </c>
      <c r="D52" s="198">
        <v>100</v>
      </c>
      <c r="E52" s="199"/>
      <c r="F52" s="197">
        <v>2400</v>
      </c>
      <c r="G52" s="198">
        <v>100</v>
      </c>
      <c r="H52" s="200"/>
      <c r="I52" s="244">
        <v>145</v>
      </c>
      <c r="J52" s="198">
        <v>100</v>
      </c>
      <c r="K52" s="200"/>
      <c r="L52" s="244">
        <v>64</v>
      </c>
      <c r="M52" s="198">
        <v>100</v>
      </c>
      <c r="N52" s="198"/>
      <c r="O52" s="197">
        <v>5492</v>
      </c>
      <c r="P52" s="198">
        <v>100</v>
      </c>
      <c r="Q52" s="200"/>
      <c r="R52" s="197">
        <v>2173</v>
      </c>
      <c r="S52" s="198">
        <v>100</v>
      </c>
      <c r="T52" s="159"/>
    </row>
    <row r="53" spans="1:20" ht="16.5" customHeight="1">
      <c r="A53" s="168"/>
      <c r="B53" s="177"/>
      <c r="C53" s="178"/>
      <c r="D53" s="179"/>
      <c r="E53" s="180"/>
      <c r="F53" s="178"/>
      <c r="G53" s="179"/>
      <c r="H53" s="181"/>
      <c r="I53" s="242"/>
      <c r="J53" s="179"/>
      <c r="K53" s="181"/>
      <c r="L53" s="242"/>
      <c r="M53" s="179"/>
      <c r="N53" s="179"/>
      <c r="O53" s="178"/>
      <c r="P53" s="179"/>
      <c r="Q53" s="181"/>
      <c r="R53" s="178"/>
      <c r="S53" s="179"/>
      <c r="T53" s="159"/>
    </row>
    <row r="54" spans="1:21" ht="15">
      <c r="A54" s="168"/>
      <c r="B54" s="176" t="s">
        <v>120</v>
      </c>
      <c r="C54" s="183">
        <v>2818</v>
      </c>
      <c r="D54" s="184">
        <v>46.23461853978671</v>
      </c>
      <c r="E54" s="185"/>
      <c r="F54" s="183">
        <v>1188</v>
      </c>
      <c r="G54" s="184">
        <v>49.5</v>
      </c>
      <c r="H54" s="186"/>
      <c r="I54" s="241">
        <v>45</v>
      </c>
      <c r="J54" s="184">
        <v>31.03448275862069</v>
      </c>
      <c r="K54" s="186"/>
      <c r="L54" s="241">
        <v>22</v>
      </c>
      <c r="M54" s="184">
        <v>34.375</v>
      </c>
      <c r="N54" s="184"/>
      <c r="O54" s="183">
        <v>2536</v>
      </c>
      <c r="P54" s="184">
        <v>46.176256372906046</v>
      </c>
      <c r="Q54" s="186"/>
      <c r="R54" s="183">
        <v>1068</v>
      </c>
      <c r="S54" s="184">
        <v>49.148642429820526</v>
      </c>
      <c r="T54" s="159"/>
      <c r="U54" s="243"/>
    </row>
    <row r="55" spans="1:21" ht="15">
      <c r="A55" s="168"/>
      <c r="B55" s="177" t="s">
        <v>121</v>
      </c>
      <c r="C55" s="178">
        <v>2407</v>
      </c>
      <c r="D55" s="179">
        <v>39.49138638228056</v>
      </c>
      <c r="E55" s="180"/>
      <c r="F55" s="178">
        <v>894</v>
      </c>
      <c r="G55" s="179">
        <v>37.25</v>
      </c>
      <c r="H55" s="181"/>
      <c r="I55" s="242">
        <v>67</v>
      </c>
      <c r="J55" s="179">
        <v>46.206896551724135</v>
      </c>
      <c r="K55" s="181"/>
      <c r="L55" s="242">
        <v>29</v>
      </c>
      <c r="M55" s="179">
        <v>45.3125</v>
      </c>
      <c r="N55" s="179"/>
      <c r="O55" s="178">
        <v>2148</v>
      </c>
      <c r="P55" s="179">
        <v>39.111434814275306</v>
      </c>
      <c r="Q55" s="181"/>
      <c r="R55" s="178">
        <v>819</v>
      </c>
      <c r="S55" s="179">
        <v>37.68982972848596</v>
      </c>
      <c r="T55" s="159"/>
      <c r="U55" s="243"/>
    </row>
    <row r="56" spans="1:21" ht="15">
      <c r="A56" s="168"/>
      <c r="B56" s="177" t="s">
        <v>174</v>
      </c>
      <c r="C56" s="178">
        <v>870</v>
      </c>
      <c r="D56" s="179">
        <v>14.273995077932733</v>
      </c>
      <c r="E56" s="180"/>
      <c r="F56" s="178">
        <v>318</v>
      </c>
      <c r="G56" s="179">
        <v>13.25</v>
      </c>
      <c r="H56" s="181"/>
      <c r="I56" s="242">
        <v>33</v>
      </c>
      <c r="J56" s="179">
        <v>22.758620689655174</v>
      </c>
      <c r="K56" s="181"/>
      <c r="L56" s="242">
        <v>13</v>
      </c>
      <c r="M56" s="179">
        <v>20.3125</v>
      </c>
      <c r="N56" s="179"/>
      <c r="O56" s="178">
        <v>808</v>
      </c>
      <c r="P56" s="179">
        <v>14.712308812818645</v>
      </c>
      <c r="Q56" s="181"/>
      <c r="R56" s="178">
        <v>286</v>
      </c>
      <c r="S56" s="179">
        <v>13.161527841693509</v>
      </c>
      <c r="T56" s="159"/>
      <c r="U56" s="243"/>
    </row>
    <row r="57" spans="1:20" ht="15">
      <c r="A57" s="168"/>
      <c r="B57" s="176"/>
      <c r="C57" s="183"/>
      <c r="D57" s="184"/>
      <c r="E57" s="185"/>
      <c r="F57" s="183"/>
      <c r="G57" s="184"/>
      <c r="H57" s="186"/>
      <c r="I57" s="241"/>
      <c r="J57" s="184"/>
      <c r="K57" s="186"/>
      <c r="L57" s="241"/>
      <c r="M57" s="184"/>
      <c r="N57" s="184"/>
      <c r="O57" s="183"/>
      <c r="P57" s="184"/>
      <c r="Q57" s="186"/>
      <c r="R57" s="183"/>
      <c r="S57" s="184"/>
      <c r="T57" s="159"/>
    </row>
    <row r="58" spans="1:20" ht="15">
      <c r="A58" s="168" t="s">
        <v>147</v>
      </c>
      <c r="B58" s="196" t="s">
        <v>2</v>
      </c>
      <c r="C58" s="197">
        <v>19674</v>
      </c>
      <c r="D58" s="198">
        <v>100</v>
      </c>
      <c r="E58" s="199"/>
      <c r="F58" s="197">
        <v>8737</v>
      </c>
      <c r="G58" s="198">
        <v>100</v>
      </c>
      <c r="H58" s="200"/>
      <c r="I58" s="244">
        <v>80</v>
      </c>
      <c r="J58" s="198">
        <v>100</v>
      </c>
      <c r="K58" s="200"/>
      <c r="L58" s="244">
        <v>20</v>
      </c>
      <c r="M58" s="198">
        <v>100</v>
      </c>
      <c r="N58" s="198"/>
      <c r="O58" s="197">
        <v>16127</v>
      </c>
      <c r="P58" s="198">
        <v>99.99999999999999</v>
      </c>
      <c r="Q58" s="200"/>
      <c r="R58" s="197">
        <v>6705</v>
      </c>
      <c r="S58" s="198">
        <v>100</v>
      </c>
      <c r="T58" s="159"/>
    </row>
    <row r="59" spans="1:20" ht="15">
      <c r="A59" s="168"/>
      <c r="B59" s="177"/>
      <c r="C59" s="178"/>
      <c r="D59" s="179"/>
      <c r="E59" s="180"/>
      <c r="F59" s="178"/>
      <c r="G59" s="179"/>
      <c r="H59" s="181"/>
      <c r="I59" s="242"/>
      <c r="J59" s="179"/>
      <c r="K59" s="181"/>
      <c r="L59" s="242"/>
      <c r="M59" s="179"/>
      <c r="N59" s="179"/>
      <c r="O59" s="178"/>
      <c r="P59" s="179"/>
      <c r="Q59" s="181"/>
      <c r="R59" s="178"/>
      <c r="S59" s="179"/>
      <c r="T59" s="159"/>
    </row>
    <row r="60" spans="1:21" ht="15">
      <c r="A60" s="168"/>
      <c r="B60" s="176" t="s">
        <v>120</v>
      </c>
      <c r="C60" s="183">
        <v>11736</v>
      </c>
      <c r="D60" s="184">
        <v>59.65233302836231</v>
      </c>
      <c r="E60" s="185"/>
      <c r="F60" s="183">
        <v>5531</v>
      </c>
      <c r="G60" s="184">
        <v>63.3054824310404</v>
      </c>
      <c r="H60" s="186"/>
      <c r="I60" s="241">
        <v>20</v>
      </c>
      <c r="J60" s="184">
        <v>25</v>
      </c>
      <c r="K60" s="186"/>
      <c r="L60" s="241">
        <v>6</v>
      </c>
      <c r="M60" s="184">
        <v>30</v>
      </c>
      <c r="N60" s="184"/>
      <c r="O60" s="183">
        <v>8793</v>
      </c>
      <c r="P60" s="184">
        <v>54.52346995721461</v>
      </c>
      <c r="Q60" s="186"/>
      <c r="R60" s="183">
        <v>3822</v>
      </c>
      <c r="S60" s="184">
        <v>57.002237136465325</v>
      </c>
      <c r="T60" s="159"/>
      <c r="U60" s="243"/>
    </row>
    <row r="61" spans="1:21" ht="15">
      <c r="A61" s="168"/>
      <c r="B61" s="177" t="s">
        <v>121</v>
      </c>
      <c r="C61" s="178">
        <v>6586</v>
      </c>
      <c r="D61" s="179">
        <v>33.475653146284436</v>
      </c>
      <c r="E61" s="180"/>
      <c r="F61" s="178">
        <v>2650</v>
      </c>
      <c r="G61" s="179">
        <v>30.330777154629736</v>
      </c>
      <c r="H61" s="181"/>
      <c r="I61" s="242">
        <v>53</v>
      </c>
      <c r="J61" s="179">
        <v>66.25</v>
      </c>
      <c r="K61" s="181"/>
      <c r="L61" s="242">
        <v>13</v>
      </c>
      <c r="M61" s="179">
        <v>65</v>
      </c>
      <c r="N61" s="179"/>
      <c r="O61" s="178">
        <v>6067</v>
      </c>
      <c r="P61" s="179">
        <v>37.620140137657344</v>
      </c>
      <c r="Q61" s="181"/>
      <c r="R61" s="178">
        <v>2375</v>
      </c>
      <c r="S61" s="179">
        <v>35.42132736763609</v>
      </c>
      <c r="T61" s="159"/>
      <c r="U61" s="243"/>
    </row>
    <row r="62" spans="1:21" ht="15">
      <c r="A62" s="168"/>
      <c r="B62" s="177" t="s">
        <v>174</v>
      </c>
      <c r="C62" s="178">
        <v>1352</v>
      </c>
      <c r="D62" s="179">
        <v>6.8720138253532586</v>
      </c>
      <c r="E62" s="180"/>
      <c r="F62" s="178">
        <v>556</v>
      </c>
      <c r="G62" s="179">
        <v>6.363740414329862</v>
      </c>
      <c r="H62" s="181"/>
      <c r="I62" s="242">
        <v>7</v>
      </c>
      <c r="J62" s="179">
        <v>8.75</v>
      </c>
      <c r="K62" s="181"/>
      <c r="L62" s="242">
        <v>1</v>
      </c>
      <c r="M62" s="179">
        <v>5</v>
      </c>
      <c r="N62" s="179"/>
      <c r="O62" s="178">
        <v>1267</v>
      </c>
      <c r="P62" s="179">
        <v>7.8563899051280455</v>
      </c>
      <c r="Q62" s="181"/>
      <c r="R62" s="178">
        <v>508</v>
      </c>
      <c r="S62" s="179">
        <v>7.576435495898583</v>
      </c>
      <c r="T62" s="159"/>
      <c r="U62" s="243"/>
    </row>
    <row r="63" spans="1:20" ht="15">
      <c r="A63" s="168"/>
      <c r="B63" s="176"/>
      <c r="C63" s="183"/>
      <c r="D63" s="184"/>
      <c r="E63" s="185"/>
      <c r="F63" s="183"/>
      <c r="G63" s="184"/>
      <c r="H63" s="186"/>
      <c r="I63" s="241"/>
      <c r="J63" s="184"/>
      <c r="K63" s="186"/>
      <c r="L63" s="241"/>
      <c r="M63" s="184"/>
      <c r="N63" s="184"/>
      <c r="O63" s="183"/>
      <c r="P63" s="184"/>
      <c r="Q63" s="186"/>
      <c r="R63" s="183"/>
      <c r="S63" s="184"/>
      <c r="T63" s="159"/>
    </row>
    <row r="64" spans="1:20" ht="15">
      <c r="A64" s="168" t="s">
        <v>148</v>
      </c>
      <c r="B64" s="196" t="s">
        <v>178</v>
      </c>
      <c r="C64" s="197">
        <v>605002</v>
      </c>
      <c r="D64" s="198">
        <v>100</v>
      </c>
      <c r="E64" s="199"/>
      <c r="F64" s="197">
        <v>251283</v>
      </c>
      <c r="G64" s="198">
        <v>100</v>
      </c>
      <c r="H64" s="200"/>
      <c r="I64" s="244">
        <v>500</v>
      </c>
      <c r="J64" s="198">
        <v>100</v>
      </c>
      <c r="K64" s="200"/>
      <c r="L64" s="244">
        <v>232</v>
      </c>
      <c r="M64" s="198">
        <v>100.00000000000001</v>
      </c>
      <c r="N64" s="198"/>
      <c r="O64" s="197">
        <v>135088</v>
      </c>
      <c r="P64" s="198">
        <v>100.00000000000001</v>
      </c>
      <c r="Q64" s="200"/>
      <c r="R64" s="197">
        <v>30582</v>
      </c>
      <c r="S64" s="198">
        <v>100</v>
      </c>
      <c r="T64" s="159"/>
    </row>
    <row r="65" spans="1:20" ht="16.5" customHeight="1">
      <c r="A65" s="168"/>
      <c r="B65" s="177"/>
      <c r="C65" s="178"/>
      <c r="D65" s="179"/>
      <c r="E65" s="180"/>
      <c r="F65" s="178"/>
      <c r="G65" s="179"/>
      <c r="H65" s="181"/>
      <c r="I65" s="242"/>
      <c r="J65" s="179"/>
      <c r="K65" s="181"/>
      <c r="L65" s="242"/>
      <c r="M65" s="179"/>
      <c r="N65" s="179"/>
      <c r="O65" s="178"/>
      <c r="P65" s="179"/>
      <c r="Q65" s="181"/>
      <c r="R65" s="178"/>
      <c r="S65" s="179"/>
      <c r="T65" s="159"/>
    </row>
    <row r="66" spans="1:21" ht="15">
      <c r="A66" s="168"/>
      <c r="B66" s="176" t="s">
        <v>120</v>
      </c>
      <c r="C66" s="183">
        <v>252702</v>
      </c>
      <c r="D66" s="184">
        <v>41.76878754119821</v>
      </c>
      <c r="E66" s="185"/>
      <c r="F66" s="183">
        <v>135873</v>
      </c>
      <c r="G66" s="184">
        <v>54.07170401499505</v>
      </c>
      <c r="H66" s="186"/>
      <c r="I66" s="241">
        <v>71</v>
      </c>
      <c r="J66" s="184">
        <v>14.2</v>
      </c>
      <c r="K66" s="186"/>
      <c r="L66" s="241">
        <v>38</v>
      </c>
      <c r="M66" s="184">
        <v>16.379310344827587</v>
      </c>
      <c r="N66" s="184"/>
      <c r="O66" s="183">
        <v>21965</v>
      </c>
      <c r="P66" s="184">
        <v>16.259771408267206</v>
      </c>
      <c r="Q66" s="186"/>
      <c r="R66" s="183">
        <v>9849</v>
      </c>
      <c r="S66" s="184">
        <v>32.20521875613106</v>
      </c>
      <c r="T66" s="159"/>
      <c r="U66" s="243"/>
    </row>
    <row r="67" spans="1:21" ht="15">
      <c r="A67" s="168"/>
      <c r="B67" s="177" t="s">
        <v>121</v>
      </c>
      <c r="C67" s="178">
        <v>286189</v>
      </c>
      <c r="D67" s="179">
        <v>47.303810565915484</v>
      </c>
      <c r="E67" s="180"/>
      <c r="F67" s="178">
        <v>89247</v>
      </c>
      <c r="G67" s="179">
        <v>35.51652917228782</v>
      </c>
      <c r="H67" s="181"/>
      <c r="I67" s="242">
        <v>414</v>
      </c>
      <c r="J67" s="179">
        <v>82.8</v>
      </c>
      <c r="K67" s="181"/>
      <c r="L67" s="242">
        <v>189</v>
      </c>
      <c r="M67" s="179">
        <v>81.46551724137932</v>
      </c>
      <c r="N67" s="179"/>
      <c r="O67" s="178">
        <v>94780</v>
      </c>
      <c r="P67" s="179">
        <v>70.1616723913301</v>
      </c>
      <c r="Q67" s="181"/>
      <c r="R67" s="178">
        <v>17268</v>
      </c>
      <c r="S67" s="179">
        <v>56.46458701196783</v>
      </c>
      <c r="T67" s="159"/>
      <c r="U67" s="243"/>
    </row>
    <row r="68" spans="1:21" ht="15">
      <c r="A68" s="168"/>
      <c r="B68" s="177" t="s">
        <v>174</v>
      </c>
      <c r="C68" s="178">
        <v>66111</v>
      </c>
      <c r="D68" s="179">
        <v>10.927401892886305</v>
      </c>
      <c r="E68" s="180"/>
      <c r="F68" s="178">
        <v>26163</v>
      </c>
      <c r="G68" s="179">
        <v>10.411766812717135</v>
      </c>
      <c r="H68" s="181"/>
      <c r="I68" s="242">
        <v>15</v>
      </c>
      <c r="J68" s="179">
        <v>3</v>
      </c>
      <c r="K68" s="181"/>
      <c r="L68" s="242">
        <v>5</v>
      </c>
      <c r="M68" s="179">
        <v>2.1551724137931036</v>
      </c>
      <c r="N68" s="179"/>
      <c r="O68" s="178">
        <v>18343</v>
      </c>
      <c r="P68" s="179">
        <v>13.5785562004027</v>
      </c>
      <c r="Q68" s="181"/>
      <c r="R68" s="178">
        <v>3465</v>
      </c>
      <c r="S68" s="179">
        <v>11.330194231901118</v>
      </c>
      <c r="T68" s="159"/>
      <c r="U68" s="243"/>
    </row>
    <row r="69" spans="1:20" ht="15">
      <c r="A69" s="168"/>
      <c r="B69" s="176"/>
      <c r="C69" s="183"/>
      <c r="D69" s="184"/>
      <c r="E69" s="185"/>
      <c r="F69" s="183"/>
      <c r="G69" s="184"/>
      <c r="H69" s="186"/>
      <c r="I69" s="241"/>
      <c r="J69" s="184"/>
      <c r="K69" s="186"/>
      <c r="L69" s="241"/>
      <c r="M69" s="184"/>
      <c r="N69" s="184"/>
      <c r="O69" s="183"/>
      <c r="P69" s="184"/>
      <c r="Q69" s="186"/>
      <c r="R69" s="183"/>
      <c r="S69" s="184"/>
      <c r="T69" s="159"/>
    </row>
    <row r="70" spans="1:20" ht="15">
      <c r="A70" s="168" t="s">
        <v>149</v>
      </c>
      <c r="B70" s="196" t="s">
        <v>6</v>
      </c>
      <c r="C70" s="197">
        <v>8812</v>
      </c>
      <c r="D70" s="198">
        <v>100.00000000000001</v>
      </c>
      <c r="E70" s="199"/>
      <c r="F70" s="197">
        <v>4332</v>
      </c>
      <c r="G70" s="198">
        <v>100.00000000000001</v>
      </c>
      <c r="H70" s="200"/>
      <c r="I70" s="244">
        <v>84</v>
      </c>
      <c r="J70" s="198">
        <v>100</v>
      </c>
      <c r="K70" s="200"/>
      <c r="L70" s="244">
        <v>32</v>
      </c>
      <c r="M70" s="198">
        <v>100</v>
      </c>
      <c r="N70" s="198"/>
      <c r="O70" s="197">
        <v>5247</v>
      </c>
      <c r="P70" s="198">
        <v>100</v>
      </c>
      <c r="Q70" s="200"/>
      <c r="R70" s="197">
        <v>2386</v>
      </c>
      <c r="S70" s="198">
        <v>100.00000000000001</v>
      </c>
      <c r="T70" s="159"/>
    </row>
    <row r="71" spans="1:20" ht="15">
      <c r="A71" s="168"/>
      <c r="B71" s="177"/>
      <c r="C71" s="178"/>
      <c r="D71" s="179"/>
      <c r="E71" s="180"/>
      <c r="F71" s="178"/>
      <c r="G71" s="179"/>
      <c r="H71" s="181"/>
      <c r="I71" s="242"/>
      <c r="J71" s="179"/>
      <c r="K71" s="181"/>
      <c r="L71" s="242"/>
      <c r="M71" s="179"/>
      <c r="N71" s="179"/>
      <c r="O71" s="178"/>
      <c r="P71" s="179"/>
      <c r="Q71" s="181"/>
      <c r="R71" s="178"/>
      <c r="S71" s="179"/>
      <c r="T71" s="159"/>
    </row>
    <row r="72" spans="1:21" ht="15">
      <c r="A72" s="168"/>
      <c r="B72" s="176" t="s">
        <v>120</v>
      </c>
      <c r="C72" s="183">
        <v>4838</v>
      </c>
      <c r="D72" s="184">
        <v>54.902405810258735</v>
      </c>
      <c r="E72" s="185"/>
      <c r="F72" s="183">
        <v>2158</v>
      </c>
      <c r="G72" s="184">
        <v>49.81532779316713</v>
      </c>
      <c r="H72" s="186"/>
      <c r="I72" s="241">
        <v>23</v>
      </c>
      <c r="J72" s="184">
        <v>27.380952380952383</v>
      </c>
      <c r="K72" s="186"/>
      <c r="L72" s="241">
        <v>9</v>
      </c>
      <c r="M72" s="184">
        <v>28.125</v>
      </c>
      <c r="N72" s="184"/>
      <c r="O72" s="183">
        <v>3436</v>
      </c>
      <c r="P72" s="184">
        <v>65.48503906994473</v>
      </c>
      <c r="Q72" s="186"/>
      <c r="R72" s="183">
        <v>1565</v>
      </c>
      <c r="S72" s="184">
        <v>65.59094719195306</v>
      </c>
      <c r="T72" s="159"/>
      <c r="U72" s="243"/>
    </row>
    <row r="73" spans="1:21" ht="15">
      <c r="A73" s="168"/>
      <c r="B73" s="177" t="s">
        <v>121</v>
      </c>
      <c r="C73" s="178">
        <v>3752</v>
      </c>
      <c r="D73" s="179">
        <v>42.57830231502497</v>
      </c>
      <c r="E73" s="180"/>
      <c r="F73" s="178">
        <v>2071</v>
      </c>
      <c r="G73" s="179">
        <v>47.80701754385965</v>
      </c>
      <c r="H73" s="181"/>
      <c r="I73" s="242">
        <v>60</v>
      </c>
      <c r="J73" s="179">
        <v>71.42857142857143</v>
      </c>
      <c r="K73" s="181"/>
      <c r="L73" s="242">
        <v>23</v>
      </c>
      <c r="M73" s="179">
        <v>71.875</v>
      </c>
      <c r="N73" s="179"/>
      <c r="O73" s="178">
        <v>1590</v>
      </c>
      <c r="P73" s="179">
        <v>30.303030303030305</v>
      </c>
      <c r="Q73" s="181"/>
      <c r="R73" s="178">
        <v>718</v>
      </c>
      <c r="S73" s="179">
        <v>30.092204526404025</v>
      </c>
      <c r="T73" s="159"/>
      <c r="U73" s="243"/>
    </row>
    <row r="74" spans="1:21" ht="15">
      <c r="A74" s="168"/>
      <c r="B74" s="177" t="s">
        <v>174</v>
      </c>
      <c r="C74" s="178">
        <v>222</v>
      </c>
      <c r="D74" s="179">
        <v>2.519291874716296</v>
      </c>
      <c r="E74" s="180"/>
      <c r="F74" s="178">
        <v>103</v>
      </c>
      <c r="G74" s="179">
        <v>2.3776546629732223</v>
      </c>
      <c r="H74" s="181"/>
      <c r="I74" s="242">
        <v>1</v>
      </c>
      <c r="J74" s="179">
        <v>1.1904761904761905</v>
      </c>
      <c r="K74" s="181"/>
      <c r="L74" s="242">
        <v>0</v>
      </c>
      <c r="M74" s="179">
        <v>0</v>
      </c>
      <c r="N74" s="179"/>
      <c r="O74" s="178">
        <v>221</v>
      </c>
      <c r="P74" s="179">
        <v>4.211930627024967</v>
      </c>
      <c r="Q74" s="181"/>
      <c r="R74" s="178">
        <v>103</v>
      </c>
      <c r="S74" s="179">
        <v>4.316848281642917</v>
      </c>
      <c r="T74" s="159"/>
      <c r="U74" s="243"/>
    </row>
    <row r="75" spans="1:20" ht="15">
      <c r="A75" s="168"/>
      <c r="B75" s="193"/>
      <c r="C75" s="183"/>
      <c r="D75" s="184"/>
      <c r="E75" s="185"/>
      <c r="F75" s="183"/>
      <c r="G75" s="184"/>
      <c r="H75" s="186"/>
      <c r="I75" s="241"/>
      <c r="J75" s="184"/>
      <c r="K75" s="186"/>
      <c r="L75" s="241"/>
      <c r="M75" s="184"/>
      <c r="N75" s="184"/>
      <c r="O75" s="183"/>
      <c r="P75" s="184"/>
      <c r="Q75" s="186"/>
      <c r="R75" s="183"/>
      <c r="S75" s="184"/>
      <c r="T75" s="159"/>
    </row>
    <row r="76" spans="1:20" ht="15">
      <c r="A76" s="168" t="s">
        <v>7</v>
      </c>
      <c r="B76" s="196" t="s">
        <v>179</v>
      </c>
      <c r="C76" s="197">
        <v>100724</v>
      </c>
      <c r="D76" s="198">
        <v>100</v>
      </c>
      <c r="E76" s="199"/>
      <c r="F76" s="197">
        <v>50239</v>
      </c>
      <c r="G76" s="198">
        <v>100</v>
      </c>
      <c r="H76" s="200"/>
      <c r="I76" s="244">
        <v>540</v>
      </c>
      <c r="J76" s="198">
        <v>100.00000000000001</v>
      </c>
      <c r="K76" s="200"/>
      <c r="L76" s="244">
        <v>203</v>
      </c>
      <c r="M76" s="198">
        <v>100</v>
      </c>
      <c r="N76" s="198"/>
      <c r="O76" s="197">
        <v>72912</v>
      </c>
      <c r="P76" s="198">
        <v>100.00000000000001</v>
      </c>
      <c r="Q76" s="200"/>
      <c r="R76" s="197">
        <v>36858</v>
      </c>
      <c r="S76" s="198">
        <v>100</v>
      </c>
      <c r="T76" s="159"/>
    </row>
    <row r="77" spans="1:20" ht="15">
      <c r="A77" s="168"/>
      <c r="B77" s="177"/>
      <c r="C77" s="178"/>
      <c r="D77" s="179"/>
      <c r="E77" s="180"/>
      <c r="F77" s="178"/>
      <c r="G77" s="179"/>
      <c r="H77" s="181"/>
      <c r="I77" s="242"/>
      <c r="J77" s="179"/>
      <c r="K77" s="181"/>
      <c r="L77" s="242"/>
      <c r="M77" s="179"/>
      <c r="N77" s="179"/>
      <c r="O77" s="178"/>
      <c r="P77" s="179"/>
      <c r="Q77" s="181"/>
      <c r="R77" s="178"/>
      <c r="S77" s="179"/>
      <c r="T77" s="159"/>
    </row>
    <row r="78" spans="1:21" ht="15">
      <c r="A78" s="168"/>
      <c r="B78" s="176" t="s">
        <v>120</v>
      </c>
      <c r="C78" s="183">
        <v>53654</v>
      </c>
      <c r="D78" s="184">
        <v>53.268337238394025</v>
      </c>
      <c r="E78" s="185"/>
      <c r="F78" s="183">
        <v>29751</v>
      </c>
      <c r="G78" s="184">
        <v>59.21893349788013</v>
      </c>
      <c r="H78" s="186"/>
      <c r="I78" s="241">
        <v>210</v>
      </c>
      <c r="J78" s="184">
        <v>38.88888888888889</v>
      </c>
      <c r="K78" s="186"/>
      <c r="L78" s="241">
        <v>86</v>
      </c>
      <c r="M78" s="184">
        <v>42.364532019704434</v>
      </c>
      <c r="N78" s="184"/>
      <c r="O78" s="183">
        <v>35000</v>
      </c>
      <c r="P78" s="184">
        <v>48.003072196620586</v>
      </c>
      <c r="Q78" s="186"/>
      <c r="R78" s="183">
        <v>19075</v>
      </c>
      <c r="S78" s="184">
        <v>51.752672418470894</v>
      </c>
      <c r="T78" s="159"/>
      <c r="U78" s="243"/>
    </row>
    <row r="79" spans="1:21" ht="15">
      <c r="A79" s="168"/>
      <c r="B79" s="177" t="s">
        <v>121</v>
      </c>
      <c r="C79" s="178">
        <v>21694</v>
      </c>
      <c r="D79" s="179">
        <v>21.53806441364521</v>
      </c>
      <c r="E79" s="180"/>
      <c r="F79" s="178">
        <v>8954</v>
      </c>
      <c r="G79" s="179">
        <v>17.822806982623064</v>
      </c>
      <c r="H79" s="181"/>
      <c r="I79" s="242">
        <v>290</v>
      </c>
      <c r="J79" s="179">
        <v>53.70370370370371</v>
      </c>
      <c r="K79" s="181"/>
      <c r="L79" s="242">
        <v>103</v>
      </c>
      <c r="M79" s="179">
        <v>50.73891625615764</v>
      </c>
      <c r="N79" s="179"/>
      <c r="O79" s="178">
        <v>13642</v>
      </c>
      <c r="P79" s="179">
        <v>18.71022602589423</v>
      </c>
      <c r="Q79" s="181"/>
      <c r="R79" s="178">
        <v>6339</v>
      </c>
      <c r="S79" s="179">
        <v>17.19843724564545</v>
      </c>
      <c r="T79" s="159"/>
      <c r="U79" s="243"/>
    </row>
    <row r="80" spans="1:21" ht="15">
      <c r="A80" s="168"/>
      <c r="B80" s="177" t="s">
        <v>174</v>
      </c>
      <c r="C80" s="178">
        <v>25376</v>
      </c>
      <c r="D80" s="179">
        <v>25.193598347960766</v>
      </c>
      <c r="E80" s="180"/>
      <c r="F80" s="178">
        <v>11534</v>
      </c>
      <c r="G80" s="179">
        <v>22.958259519496803</v>
      </c>
      <c r="H80" s="181"/>
      <c r="I80" s="242">
        <v>40</v>
      </c>
      <c r="J80" s="179">
        <v>7.4074074074074066</v>
      </c>
      <c r="K80" s="181"/>
      <c r="L80" s="242">
        <v>14</v>
      </c>
      <c r="M80" s="179">
        <v>6.896551724137931</v>
      </c>
      <c r="N80" s="179"/>
      <c r="O80" s="178">
        <v>24270</v>
      </c>
      <c r="P80" s="179">
        <v>33.28670177748519</v>
      </c>
      <c r="Q80" s="181"/>
      <c r="R80" s="178">
        <v>11444</v>
      </c>
      <c r="S80" s="179">
        <v>31.048890335883662</v>
      </c>
      <c r="T80" s="159"/>
      <c r="U80" s="243"/>
    </row>
    <row r="81" spans="1:20" ht="15">
      <c r="A81" s="168"/>
      <c r="B81" s="176"/>
      <c r="C81" s="183"/>
      <c r="D81" s="184"/>
      <c r="E81" s="185"/>
      <c r="F81" s="183"/>
      <c r="G81" s="184"/>
      <c r="H81" s="186"/>
      <c r="I81" s="241"/>
      <c r="J81" s="184"/>
      <c r="K81" s="186"/>
      <c r="L81" s="241"/>
      <c r="M81" s="184"/>
      <c r="N81" s="184"/>
      <c r="O81" s="183"/>
      <c r="P81" s="184"/>
      <c r="Q81" s="186"/>
      <c r="R81" s="183"/>
      <c r="S81" s="184"/>
      <c r="T81" s="159"/>
    </row>
    <row r="82" spans="1:20" ht="15">
      <c r="A82" s="168" t="s">
        <v>118</v>
      </c>
      <c r="B82" s="189" t="s">
        <v>3</v>
      </c>
      <c r="C82" s="170" t="s">
        <v>211</v>
      </c>
      <c r="D82" s="170" t="s">
        <v>211</v>
      </c>
      <c r="E82" s="172"/>
      <c r="F82" s="170" t="s">
        <v>211</v>
      </c>
      <c r="G82" s="170" t="s">
        <v>211</v>
      </c>
      <c r="H82" s="173"/>
      <c r="I82" s="170" t="s">
        <v>211</v>
      </c>
      <c r="J82" s="170" t="s">
        <v>211</v>
      </c>
      <c r="K82" s="173"/>
      <c r="L82" s="170" t="s">
        <v>211</v>
      </c>
      <c r="M82" s="170" t="s">
        <v>211</v>
      </c>
      <c r="N82" s="171"/>
      <c r="O82" s="170" t="s">
        <v>211</v>
      </c>
      <c r="P82" s="170" t="s">
        <v>211</v>
      </c>
      <c r="Q82" s="173"/>
      <c r="R82" s="170" t="s">
        <v>211</v>
      </c>
      <c r="S82" s="170" t="s">
        <v>211</v>
      </c>
      <c r="T82" s="159"/>
    </row>
    <row r="83" spans="1:20" ht="14.25" customHeight="1">
      <c r="A83" s="168"/>
      <c r="B83" s="176"/>
      <c r="C83" s="183"/>
      <c r="D83" s="183"/>
      <c r="E83" s="185"/>
      <c r="F83" s="183"/>
      <c r="G83" s="183"/>
      <c r="H83" s="186"/>
      <c r="I83" s="183"/>
      <c r="J83" s="183"/>
      <c r="K83" s="186"/>
      <c r="L83" s="183"/>
      <c r="M83" s="183"/>
      <c r="N83" s="184"/>
      <c r="O83" s="183"/>
      <c r="P83" s="183"/>
      <c r="Q83" s="186"/>
      <c r="R83" s="183"/>
      <c r="S83" s="183"/>
      <c r="T83" s="159"/>
    </row>
    <row r="84" spans="1:20" ht="15">
      <c r="A84" s="168"/>
      <c r="B84" s="177" t="s">
        <v>122</v>
      </c>
      <c r="C84" s="178" t="s">
        <v>211</v>
      </c>
      <c r="D84" s="178" t="s">
        <v>211</v>
      </c>
      <c r="E84" s="180"/>
      <c r="F84" s="178" t="s">
        <v>211</v>
      </c>
      <c r="G84" s="178" t="s">
        <v>211</v>
      </c>
      <c r="H84" s="181"/>
      <c r="I84" s="178" t="s">
        <v>211</v>
      </c>
      <c r="J84" s="178" t="s">
        <v>211</v>
      </c>
      <c r="K84" s="181"/>
      <c r="L84" s="178" t="s">
        <v>211</v>
      </c>
      <c r="M84" s="178" t="s">
        <v>211</v>
      </c>
      <c r="N84" s="179"/>
      <c r="O84" s="178" t="s">
        <v>211</v>
      </c>
      <c r="P84" s="178" t="s">
        <v>211</v>
      </c>
      <c r="Q84" s="181"/>
      <c r="R84" s="178" t="s">
        <v>211</v>
      </c>
      <c r="S84" s="178" t="s">
        <v>211</v>
      </c>
      <c r="T84" s="159"/>
    </row>
    <row r="85" spans="1:20" ht="15">
      <c r="A85" s="168"/>
      <c r="B85" s="193" t="s">
        <v>180</v>
      </c>
      <c r="C85" s="183" t="s">
        <v>211</v>
      </c>
      <c r="D85" s="183" t="s">
        <v>211</v>
      </c>
      <c r="E85" s="185"/>
      <c r="F85" s="183" t="s">
        <v>211</v>
      </c>
      <c r="G85" s="183" t="s">
        <v>211</v>
      </c>
      <c r="H85" s="186"/>
      <c r="I85" s="183" t="s">
        <v>211</v>
      </c>
      <c r="J85" s="183" t="s">
        <v>211</v>
      </c>
      <c r="K85" s="186"/>
      <c r="L85" s="183" t="s">
        <v>211</v>
      </c>
      <c r="M85" s="183" t="s">
        <v>211</v>
      </c>
      <c r="N85" s="184"/>
      <c r="O85" s="183" t="s">
        <v>211</v>
      </c>
      <c r="P85" s="183" t="s">
        <v>211</v>
      </c>
      <c r="Q85" s="186"/>
      <c r="R85" s="183" t="s">
        <v>211</v>
      </c>
      <c r="S85" s="183" t="s">
        <v>211</v>
      </c>
      <c r="T85" s="159"/>
    </row>
    <row r="86" spans="1:20" ht="15.75" customHeight="1">
      <c r="A86" s="168"/>
      <c r="B86" s="177"/>
      <c r="C86" s="178"/>
      <c r="D86" s="179"/>
      <c r="E86" s="180"/>
      <c r="F86" s="178"/>
      <c r="G86" s="179"/>
      <c r="H86" s="181"/>
      <c r="I86" s="242"/>
      <c r="J86" s="179"/>
      <c r="K86" s="181"/>
      <c r="L86" s="242"/>
      <c r="M86" s="179"/>
      <c r="N86" s="179"/>
      <c r="O86" s="178"/>
      <c r="P86" s="179"/>
      <c r="Q86" s="181"/>
      <c r="R86" s="178"/>
      <c r="S86" s="179"/>
      <c r="T86" s="159"/>
    </row>
    <row r="87" spans="1:20" ht="24">
      <c r="A87" s="168" t="s">
        <v>119</v>
      </c>
      <c r="B87" s="196" t="s">
        <v>124</v>
      </c>
      <c r="C87" s="197">
        <v>72601</v>
      </c>
      <c r="D87" s="198">
        <v>100</v>
      </c>
      <c r="E87" s="199"/>
      <c r="F87" s="197">
        <v>52190</v>
      </c>
      <c r="G87" s="198">
        <v>99.99999999999999</v>
      </c>
      <c r="H87" s="200"/>
      <c r="I87" s="244">
        <v>379</v>
      </c>
      <c r="J87" s="198">
        <v>100.00000000000001</v>
      </c>
      <c r="K87" s="200"/>
      <c r="L87" s="244">
        <v>143</v>
      </c>
      <c r="M87" s="198">
        <v>100</v>
      </c>
      <c r="N87" s="198"/>
      <c r="O87" s="197">
        <v>61614</v>
      </c>
      <c r="P87" s="198">
        <v>99.99999999999999</v>
      </c>
      <c r="Q87" s="200"/>
      <c r="R87" s="197">
        <v>44898</v>
      </c>
      <c r="S87" s="198">
        <v>99.99999999999999</v>
      </c>
      <c r="T87" s="159"/>
    </row>
    <row r="88" spans="1:20" ht="9.75" customHeight="1">
      <c r="A88" s="168"/>
      <c r="B88" s="177"/>
      <c r="C88" s="178"/>
      <c r="D88" s="179"/>
      <c r="E88" s="180"/>
      <c r="F88" s="178"/>
      <c r="G88" s="179"/>
      <c r="H88" s="181"/>
      <c r="I88" s="242"/>
      <c r="J88" s="179"/>
      <c r="K88" s="181"/>
      <c r="L88" s="242"/>
      <c r="M88" s="179"/>
      <c r="N88" s="179"/>
      <c r="O88" s="178"/>
      <c r="P88" s="179"/>
      <c r="Q88" s="181"/>
      <c r="R88" s="178"/>
      <c r="S88" s="179"/>
      <c r="T88" s="159"/>
    </row>
    <row r="89" spans="1:21" ht="15">
      <c r="A89" s="168"/>
      <c r="B89" s="176" t="s">
        <v>120</v>
      </c>
      <c r="C89" s="183">
        <v>36042</v>
      </c>
      <c r="D89" s="184">
        <v>49.6439442982879</v>
      </c>
      <c r="E89" s="185"/>
      <c r="F89" s="183">
        <v>26106</v>
      </c>
      <c r="G89" s="184">
        <v>50.021076834642656</v>
      </c>
      <c r="H89" s="186"/>
      <c r="I89" s="241">
        <v>163</v>
      </c>
      <c r="J89" s="184">
        <v>43.007915567282325</v>
      </c>
      <c r="K89" s="186"/>
      <c r="L89" s="241">
        <v>56</v>
      </c>
      <c r="M89" s="184">
        <v>39.16083916083916</v>
      </c>
      <c r="N89" s="184"/>
      <c r="O89" s="183">
        <v>30546</v>
      </c>
      <c r="P89" s="184">
        <v>49.57639497516798</v>
      </c>
      <c r="Q89" s="186"/>
      <c r="R89" s="183">
        <v>22134</v>
      </c>
      <c r="S89" s="184">
        <v>49.298409728718426</v>
      </c>
      <c r="T89" s="159"/>
      <c r="U89" s="243"/>
    </row>
    <row r="90" spans="1:21" ht="15">
      <c r="A90" s="168"/>
      <c r="B90" s="177" t="s">
        <v>121</v>
      </c>
      <c r="C90" s="178">
        <v>13550</v>
      </c>
      <c r="D90" s="179">
        <v>18.663654770595446</v>
      </c>
      <c r="E90" s="180"/>
      <c r="F90" s="178">
        <v>10044</v>
      </c>
      <c r="G90" s="179">
        <v>19.24506610461774</v>
      </c>
      <c r="H90" s="181"/>
      <c r="I90" s="242">
        <v>184</v>
      </c>
      <c r="J90" s="179">
        <v>48.54881266490765</v>
      </c>
      <c r="K90" s="181"/>
      <c r="L90" s="242">
        <v>70</v>
      </c>
      <c r="M90" s="179">
        <v>48.95104895104895</v>
      </c>
      <c r="N90" s="179"/>
      <c r="O90" s="178">
        <v>11635</v>
      </c>
      <c r="P90" s="179">
        <v>18.883695264063363</v>
      </c>
      <c r="Q90" s="181"/>
      <c r="R90" s="178">
        <v>8882</v>
      </c>
      <c r="S90" s="179">
        <v>19.782618379437835</v>
      </c>
      <c r="T90" s="159"/>
      <c r="U90" s="243"/>
    </row>
    <row r="91" spans="1:21" ht="15">
      <c r="A91" s="168"/>
      <c r="B91" s="176" t="s">
        <v>122</v>
      </c>
      <c r="C91" s="183">
        <v>19553</v>
      </c>
      <c r="D91" s="184">
        <v>26.932135920992824</v>
      </c>
      <c r="E91" s="185"/>
      <c r="F91" s="183">
        <v>13746</v>
      </c>
      <c r="G91" s="184">
        <v>26.33837899980839</v>
      </c>
      <c r="H91" s="186"/>
      <c r="I91" s="241">
        <v>10</v>
      </c>
      <c r="J91" s="184">
        <v>2.638522427440633</v>
      </c>
      <c r="K91" s="186"/>
      <c r="L91" s="241">
        <v>2</v>
      </c>
      <c r="M91" s="184">
        <v>1.3986013986013985</v>
      </c>
      <c r="N91" s="184"/>
      <c r="O91" s="183">
        <v>16526</v>
      </c>
      <c r="P91" s="184">
        <v>26.821826208329274</v>
      </c>
      <c r="Q91" s="186"/>
      <c r="R91" s="183">
        <v>11941</v>
      </c>
      <c r="S91" s="184">
        <v>26.595839458327763</v>
      </c>
      <c r="T91" s="159"/>
      <c r="U91" s="243"/>
    </row>
    <row r="92" spans="1:21" ht="15">
      <c r="A92" s="168"/>
      <c r="B92" s="177" t="s">
        <v>181</v>
      </c>
      <c r="C92" s="178">
        <v>3456</v>
      </c>
      <c r="D92" s="179">
        <v>4.7602650101238275</v>
      </c>
      <c r="E92" s="180"/>
      <c r="F92" s="178">
        <v>2294</v>
      </c>
      <c r="G92" s="179">
        <v>4.395478060931213</v>
      </c>
      <c r="H92" s="181"/>
      <c r="I92" s="242">
        <v>22</v>
      </c>
      <c r="J92" s="179">
        <v>5.804749340369393</v>
      </c>
      <c r="K92" s="181"/>
      <c r="L92" s="242">
        <v>15</v>
      </c>
      <c r="M92" s="179">
        <v>10.48951048951049</v>
      </c>
      <c r="N92" s="179"/>
      <c r="O92" s="178">
        <v>2907</v>
      </c>
      <c r="P92" s="179">
        <v>4.7180835524393805</v>
      </c>
      <c r="Q92" s="181"/>
      <c r="R92" s="178">
        <v>1941</v>
      </c>
      <c r="S92" s="179">
        <v>4.323132433515969</v>
      </c>
      <c r="T92" s="159"/>
      <c r="U92" s="243"/>
    </row>
    <row r="93" spans="1:20" ht="8.25" customHeight="1">
      <c r="A93" s="168"/>
      <c r="B93" s="176"/>
      <c r="C93" s="183"/>
      <c r="D93" s="184"/>
      <c r="E93" s="185"/>
      <c r="F93" s="183"/>
      <c r="G93" s="184"/>
      <c r="H93" s="186"/>
      <c r="I93" s="241"/>
      <c r="J93" s="184"/>
      <c r="K93" s="186"/>
      <c r="L93" s="241"/>
      <c r="M93" s="184"/>
      <c r="N93" s="184"/>
      <c r="O93" s="183"/>
      <c r="P93" s="184"/>
      <c r="Q93" s="186"/>
      <c r="R93" s="183"/>
      <c r="S93" s="184"/>
      <c r="T93" s="159"/>
    </row>
    <row r="94" spans="1:20" ht="25.5">
      <c r="A94" s="168" t="s">
        <v>150</v>
      </c>
      <c r="B94" s="196" t="s">
        <v>182</v>
      </c>
      <c r="C94" s="170">
        <v>3724</v>
      </c>
      <c r="D94" s="171">
        <v>100</v>
      </c>
      <c r="E94" s="172"/>
      <c r="F94" s="170">
        <v>1298</v>
      </c>
      <c r="G94" s="171">
        <v>99.99999999999999</v>
      </c>
      <c r="H94" s="173"/>
      <c r="I94" s="245">
        <v>15</v>
      </c>
      <c r="J94" s="171">
        <v>100</v>
      </c>
      <c r="K94" s="173"/>
      <c r="L94" s="245">
        <v>5</v>
      </c>
      <c r="M94" s="171">
        <v>100</v>
      </c>
      <c r="N94" s="171"/>
      <c r="O94" s="170">
        <v>3447</v>
      </c>
      <c r="P94" s="171">
        <v>100</v>
      </c>
      <c r="Q94" s="173"/>
      <c r="R94" s="170">
        <v>1165</v>
      </c>
      <c r="S94" s="171">
        <v>100.00000000000001</v>
      </c>
      <c r="T94" s="159"/>
    </row>
    <row r="95" spans="1:20" ht="8.25" customHeight="1">
      <c r="A95" s="168"/>
      <c r="B95" s="176"/>
      <c r="C95" s="183"/>
      <c r="D95" s="184"/>
      <c r="E95" s="185"/>
      <c r="F95" s="183"/>
      <c r="G95" s="184"/>
      <c r="H95" s="186"/>
      <c r="I95" s="241"/>
      <c r="J95" s="184"/>
      <c r="K95" s="186"/>
      <c r="L95" s="241"/>
      <c r="M95" s="184"/>
      <c r="N95" s="184"/>
      <c r="O95" s="183"/>
      <c r="P95" s="184"/>
      <c r="Q95" s="186"/>
      <c r="R95" s="183"/>
      <c r="S95" s="184"/>
      <c r="T95" s="159"/>
    </row>
    <row r="96" spans="1:21" ht="15">
      <c r="A96" s="168"/>
      <c r="B96" s="177" t="s">
        <v>120</v>
      </c>
      <c r="C96" s="178">
        <v>2851</v>
      </c>
      <c r="D96" s="179">
        <v>76.55746509129968</v>
      </c>
      <c r="E96" s="180"/>
      <c r="F96" s="178">
        <v>969</v>
      </c>
      <c r="G96" s="179">
        <v>74.653312788906</v>
      </c>
      <c r="H96" s="181"/>
      <c r="I96" s="242">
        <v>4</v>
      </c>
      <c r="J96" s="179">
        <v>26.666666666666668</v>
      </c>
      <c r="K96" s="181"/>
      <c r="L96" s="242">
        <v>3</v>
      </c>
      <c r="M96" s="179">
        <v>60</v>
      </c>
      <c r="N96" s="179"/>
      <c r="O96" s="178">
        <v>2622</v>
      </c>
      <c r="P96" s="179">
        <v>76.06614447345518</v>
      </c>
      <c r="Q96" s="181"/>
      <c r="R96" s="178">
        <v>853</v>
      </c>
      <c r="S96" s="179">
        <v>73.21888412017168</v>
      </c>
      <c r="T96" s="159"/>
      <c r="U96" s="243"/>
    </row>
    <row r="97" spans="1:21" ht="15">
      <c r="A97" s="168"/>
      <c r="B97" s="176" t="s">
        <v>121</v>
      </c>
      <c r="C97" s="183">
        <v>653</v>
      </c>
      <c r="D97" s="184">
        <v>17.534908700322234</v>
      </c>
      <c r="E97" s="185"/>
      <c r="F97" s="183">
        <v>246</v>
      </c>
      <c r="G97" s="184">
        <v>18.952234206471495</v>
      </c>
      <c r="H97" s="186"/>
      <c r="I97" s="241">
        <v>11</v>
      </c>
      <c r="J97" s="184">
        <v>73.33333333333333</v>
      </c>
      <c r="K97" s="186"/>
      <c r="L97" s="241">
        <v>2</v>
      </c>
      <c r="M97" s="184">
        <v>40</v>
      </c>
      <c r="N97" s="184"/>
      <c r="O97" s="183">
        <v>618</v>
      </c>
      <c r="P97" s="184">
        <v>17.92863359442994</v>
      </c>
      <c r="Q97" s="186"/>
      <c r="R97" s="183">
        <v>234</v>
      </c>
      <c r="S97" s="184">
        <v>20.085836909871244</v>
      </c>
      <c r="T97" s="159"/>
      <c r="U97" s="243"/>
    </row>
    <row r="98" spans="1:21" ht="15">
      <c r="A98" s="168"/>
      <c r="B98" s="193" t="s">
        <v>174</v>
      </c>
      <c r="C98" s="183">
        <v>220</v>
      </c>
      <c r="D98" s="184">
        <v>5.907626208378089</v>
      </c>
      <c r="E98" s="185"/>
      <c r="F98" s="183">
        <v>83</v>
      </c>
      <c r="G98" s="184">
        <v>6.3944530046224966</v>
      </c>
      <c r="H98" s="186"/>
      <c r="I98" s="241">
        <v>0</v>
      </c>
      <c r="J98" s="184">
        <v>0</v>
      </c>
      <c r="K98" s="186"/>
      <c r="L98" s="241">
        <v>0</v>
      </c>
      <c r="M98" s="184">
        <v>0</v>
      </c>
      <c r="N98" s="184"/>
      <c r="O98" s="183">
        <v>207</v>
      </c>
      <c r="P98" s="184">
        <v>6.005221932114883</v>
      </c>
      <c r="Q98" s="186"/>
      <c r="R98" s="183">
        <v>78</v>
      </c>
      <c r="S98" s="184">
        <v>6.695278969957082</v>
      </c>
      <c r="T98" s="159"/>
      <c r="U98" s="243"/>
    </row>
    <row r="99" spans="1:20" s="217" customFormat="1" ht="15">
      <c r="A99" s="205"/>
      <c r="B99" s="178"/>
      <c r="C99" s="178"/>
      <c r="D99" s="179"/>
      <c r="E99" s="180"/>
      <c r="F99" s="178"/>
      <c r="G99" s="179"/>
      <c r="H99" s="181"/>
      <c r="I99" s="242"/>
      <c r="J99" s="179"/>
      <c r="K99" s="181"/>
      <c r="L99" s="242"/>
      <c r="M99" s="179"/>
      <c r="N99" s="179"/>
      <c r="O99" s="178"/>
      <c r="P99" s="179"/>
      <c r="Q99" s="181"/>
      <c r="R99" s="178"/>
      <c r="S99" s="179"/>
      <c r="T99" s="159"/>
    </row>
    <row r="100" spans="1:20" ht="15">
      <c r="A100" s="168" t="s">
        <v>151</v>
      </c>
      <c r="B100" s="189" t="s">
        <v>183</v>
      </c>
      <c r="C100" s="170">
        <v>12720</v>
      </c>
      <c r="D100" s="171">
        <v>100</v>
      </c>
      <c r="E100" s="172"/>
      <c r="F100" s="170">
        <v>6503</v>
      </c>
      <c r="G100" s="171">
        <v>100</v>
      </c>
      <c r="H100" s="173"/>
      <c r="I100" s="245">
        <v>47</v>
      </c>
      <c r="J100" s="171">
        <v>100</v>
      </c>
      <c r="K100" s="173"/>
      <c r="L100" s="245">
        <v>12</v>
      </c>
      <c r="M100" s="171">
        <v>100</v>
      </c>
      <c r="N100" s="171"/>
      <c r="O100" s="170">
        <v>11104</v>
      </c>
      <c r="P100" s="171">
        <v>100</v>
      </c>
      <c r="Q100" s="173"/>
      <c r="R100" s="170">
        <v>5665</v>
      </c>
      <c r="S100" s="171">
        <v>100</v>
      </c>
      <c r="T100" s="159"/>
    </row>
    <row r="101" spans="1:20" ht="8.25" customHeight="1">
      <c r="A101" s="168"/>
      <c r="B101" s="176"/>
      <c r="C101" s="183"/>
      <c r="D101" s="184"/>
      <c r="E101" s="185"/>
      <c r="F101" s="183"/>
      <c r="G101" s="184"/>
      <c r="H101" s="186"/>
      <c r="I101" s="241"/>
      <c r="J101" s="184"/>
      <c r="K101" s="186"/>
      <c r="L101" s="241"/>
      <c r="M101" s="184"/>
      <c r="N101" s="184"/>
      <c r="O101" s="183"/>
      <c r="P101" s="184"/>
      <c r="Q101" s="186"/>
      <c r="R101" s="183"/>
      <c r="S101" s="184"/>
      <c r="T101" s="159"/>
    </row>
    <row r="102" spans="1:21" ht="15">
      <c r="A102" s="168"/>
      <c r="B102" s="177" t="s">
        <v>120</v>
      </c>
      <c r="C102" s="178">
        <v>6879</v>
      </c>
      <c r="D102" s="179">
        <v>54.080188679245275</v>
      </c>
      <c r="E102" s="180"/>
      <c r="F102" s="178">
        <v>3675</v>
      </c>
      <c r="G102" s="179">
        <v>56.512378902045214</v>
      </c>
      <c r="H102" s="181"/>
      <c r="I102" s="242">
        <v>17</v>
      </c>
      <c r="J102" s="179">
        <v>36.17021276595745</v>
      </c>
      <c r="K102" s="181"/>
      <c r="L102" s="242">
        <v>5</v>
      </c>
      <c r="M102" s="179">
        <v>41.66666666666667</v>
      </c>
      <c r="N102" s="179"/>
      <c r="O102" s="178">
        <v>6145</v>
      </c>
      <c r="P102" s="179">
        <v>55.34041786743516</v>
      </c>
      <c r="Q102" s="181"/>
      <c r="R102" s="178">
        <v>3275</v>
      </c>
      <c r="S102" s="179">
        <v>57.81112091791704</v>
      </c>
      <c r="T102" s="159"/>
      <c r="U102" s="243"/>
    </row>
    <row r="103" spans="1:21" ht="15">
      <c r="A103" s="168"/>
      <c r="B103" s="176" t="s">
        <v>121</v>
      </c>
      <c r="C103" s="183">
        <v>2753</v>
      </c>
      <c r="D103" s="184">
        <v>21.64308176100629</v>
      </c>
      <c r="E103" s="185"/>
      <c r="F103" s="183">
        <v>1361</v>
      </c>
      <c r="G103" s="184">
        <v>20.928802091342458</v>
      </c>
      <c r="H103" s="186"/>
      <c r="I103" s="241">
        <v>19</v>
      </c>
      <c r="J103" s="184">
        <v>40.42553191489361</v>
      </c>
      <c r="K103" s="186"/>
      <c r="L103" s="241">
        <v>5</v>
      </c>
      <c r="M103" s="184">
        <v>41.66666666666667</v>
      </c>
      <c r="N103" s="184"/>
      <c r="O103" s="183">
        <v>2013</v>
      </c>
      <c r="P103" s="184">
        <v>18.128602305475503</v>
      </c>
      <c r="Q103" s="186"/>
      <c r="R103" s="183">
        <v>1012</v>
      </c>
      <c r="S103" s="184">
        <v>17.864077669902912</v>
      </c>
      <c r="T103" s="159"/>
      <c r="U103" s="243"/>
    </row>
    <row r="104" spans="1:21" ht="15">
      <c r="A104" s="168"/>
      <c r="B104" s="193" t="s">
        <v>174</v>
      </c>
      <c r="C104" s="183">
        <v>3088</v>
      </c>
      <c r="D104" s="184">
        <v>24.27672955974843</v>
      </c>
      <c r="E104" s="185"/>
      <c r="F104" s="183">
        <v>1467</v>
      </c>
      <c r="G104" s="184">
        <v>22.55881900661233</v>
      </c>
      <c r="H104" s="186"/>
      <c r="I104" s="241">
        <v>11</v>
      </c>
      <c r="J104" s="184">
        <v>23.404255319148938</v>
      </c>
      <c r="K104" s="186"/>
      <c r="L104" s="241">
        <v>2</v>
      </c>
      <c r="M104" s="184">
        <v>16.666666666666664</v>
      </c>
      <c r="N104" s="184"/>
      <c r="O104" s="183">
        <v>2946</v>
      </c>
      <c r="P104" s="184">
        <v>26.530979827089336</v>
      </c>
      <c r="Q104" s="186"/>
      <c r="R104" s="183">
        <v>1378</v>
      </c>
      <c r="S104" s="184">
        <v>24.32480141218005</v>
      </c>
      <c r="T104" s="159"/>
      <c r="U104" s="243"/>
    </row>
    <row r="105" spans="1:20" ht="6" customHeight="1">
      <c r="A105" s="207"/>
      <c r="B105" s="208"/>
      <c r="C105" s="208"/>
      <c r="D105" s="209"/>
      <c r="E105" s="210"/>
      <c r="F105" s="208"/>
      <c r="G105" s="209"/>
      <c r="H105" s="211"/>
      <c r="I105" s="246"/>
      <c r="J105" s="209"/>
      <c r="K105" s="211"/>
      <c r="L105" s="246"/>
      <c r="M105" s="209"/>
      <c r="N105" s="209"/>
      <c r="O105" s="208"/>
      <c r="P105" s="209"/>
      <c r="Q105" s="211"/>
      <c r="R105" s="208"/>
      <c r="S105" s="209"/>
      <c r="T105" s="159"/>
    </row>
    <row r="106" spans="1:20" ht="9.75" customHeight="1">
      <c r="A106" s="247"/>
      <c r="B106" s="341" t="s">
        <v>100</v>
      </c>
      <c r="C106" s="341"/>
      <c r="D106" s="341"/>
      <c r="E106" s="341"/>
      <c r="F106" s="341"/>
      <c r="G106" s="341"/>
      <c r="H106" s="341"/>
      <c r="I106" s="341"/>
      <c r="J106" s="341"/>
      <c r="K106" s="341"/>
      <c r="L106" s="341"/>
      <c r="M106" s="341"/>
      <c r="N106" s="341"/>
      <c r="O106" s="341"/>
      <c r="P106" s="341"/>
      <c r="Q106" s="341"/>
      <c r="R106" s="341"/>
      <c r="S106" s="341"/>
      <c r="T106" s="195"/>
    </row>
    <row r="107" spans="2:19" ht="15">
      <c r="B107" s="342" t="s">
        <v>212</v>
      </c>
      <c r="C107" s="342"/>
      <c r="D107" s="342"/>
      <c r="E107" s="342"/>
      <c r="F107" s="342"/>
      <c r="G107" s="342"/>
      <c r="H107" s="342"/>
      <c r="I107" s="342"/>
      <c r="J107" s="342"/>
      <c r="K107" s="342"/>
      <c r="L107" s="342"/>
      <c r="M107" s="342"/>
      <c r="N107" s="342"/>
      <c r="O107" s="342"/>
      <c r="P107" s="342"/>
      <c r="Q107" s="342"/>
      <c r="R107" s="342"/>
      <c r="S107" s="342"/>
    </row>
    <row r="108" spans="2:19" ht="25.5" customHeight="1">
      <c r="B108" s="339" t="s">
        <v>217</v>
      </c>
      <c r="C108" s="339"/>
      <c r="D108" s="339"/>
      <c r="E108" s="339"/>
      <c r="F108" s="339"/>
      <c r="G108" s="339"/>
      <c r="H108" s="339"/>
      <c r="I108" s="339"/>
      <c r="J108" s="339"/>
      <c r="K108" s="339"/>
      <c r="L108" s="339"/>
      <c r="M108" s="339"/>
      <c r="N108" s="339"/>
      <c r="O108" s="339"/>
      <c r="P108" s="339"/>
      <c r="Q108" s="339"/>
      <c r="R108" s="339"/>
      <c r="S108" s="339"/>
    </row>
    <row r="109" spans="2:19" ht="24" customHeight="1">
      <c r="B109" s="339"/>
      <c r="C109" s="339"/>
      <c r="D109" s="339"/>
      <c r="E109" s="339"/>
      <c r="F109" s="339"/>
      <c r="G109" s="339"/>
      <c r="H109" s="339"/>
      <c r="I109" s="339"/>
      <c r="J109" s="339"/>
      <c r="K109" s="339"/>
      <c r="L109" s="339"/>
      <c r="M109" s="339"/>
      <c r="N109" s="339"/>
      <c r="O109" s="339"/>
      <c r="P109" s="339"/>
      <c r="Q109" s="339"/>
      <c r="R109" s="339"/>
      <c r="S109" s="339"/>
    </row>
    <row r="110" spans="2:19" ht="12" customHeight="1">
      <c r="B110" s="339"/>
      <c r="C110" s="339"/>
      <c r="D110" s="339"/>
      <c r="E110" s="339"/>
      <c r="F110" s="339"/>
      <c r="G110" s="339"/>
      <c r="H110" s="339"/>
      <c r="I110" s="339"/>
      <c r="J110" s="339"/>
      <c r="K110" s="339"/>
      <c r="L110" s="339"/>
      <c r="M110" s="339"/>
      <c r="N110" s="339"/>
      <c r="O110" s="339"/>
      <c r="P110" s="339"/>
      <c r="Q110" s="339"/>
      <c r="R110" s="339"/>
      <c r="S110" s="339"/>
    </row>
    <row r="111" spans="2:19" ht="20.25" customHeight="1">
      <c r="B111" s="339"/>
      <c r="C111" s="339"/>
      <c r="D111" s="339"/>
      <c r="E111" s="339"/>
      <c r="F111" s="339"/>
      <c r="G111" s="339"/>
      <c r="H111" s="339"/>
      <c r="I111" s="339"/>
      <c r="J111" s="339"/>
      <c r="K111" s="339"/>
      <c r="L111" s="339"/>
      <c r="M111" s="339"/>
      <c r="N111" s="339"/>
      <c r="O111" s="339"/>
      <c r="P111" s="339"/>
      <c r="Q111" s="339"/>
      <c r="R111" s="339"/>
      <c r="S111" s="339"/>
    </row>
    <row r="112" spans="2:19" ht="12" customHeight="1">
      <c r="B112" s="339"/>
      <c r="C112" s="339"/>
      <c r="D112" s="339"/>
      <c r="E112" s="339"/>
      <c r="F112" s="339"/>
      <c r="G112" s="339"/>
      <c r="H112" s="339"/>
      <c r="I112" s="339"/>
      <c r="J112" s="339"/>
      <c r="K112" s="339"/>
      <c r="L112" s="339"/>
      <c r="M112" s="339"/>
      <c r="N112" s="339"/>
      <c r="O112" s="339"/>
      <c r="P112" s="339"/>
      <c r="Q112" s="339"/>
      <c r="R112" s="339"/>
      <c r="S112" s="339"/>
    </row>
    <row r="113" spans="2:19" ht="21.75" customHeight="1">
      <c r="B113" s="339"/>
      <c r="C113" s="339"/>
      <c r="D113" s="339"/>
      <c r="E113" s="339"/>
      <c r="F113" s="339"/>
      <c r="G113" s="339"/>
      <c r="H113" s="339"/>
      <c r="I113" s="339"/>
      <c r="J113" s="339"/>
      <c r="K113" s="339"/>
      <c r="L113" s="339"/>
      <c r="M113" s="339"/>
      <c r="N113" s="339"/>
      <c r="O113" s="339"/>
      <c r="P113" s="339"/>
      <c r="Q113" s="339"/>
      <c r="R113" s="339"/>
      <c r="S113" s="339"/>
    </row>
    <row r="114" spans="2:19" ht="21.75" customHeight="1">
      <c r="B114" s="339"/>
      <c r="C114" s="339"/>
      <c r="D114" s="339"/>
      <c r="E114" s="339"/>
      <c r="F114" s="339"/>
      <c r="G114" s="339"/>
      <c r="H114" s="339"/>
      <c r="I114" s="339"/>
      <c r="J114" s="339"/>
      <c r="K114" s="339"/>
      <c r="L114" s="339"/>
      <c r="M114" s="339"/>
      <c r="N114" s="339"/>
      <c r="O114" s="339"/>
      <c r="P114" s="339"/>
      <c r="Q114" s="339"/>
      <c r="R114" s="339"/>
      <c r="S114" s="339"/>
    </row>
    <row r="115" spans="2:19" ht="21.75" customHeight="1">
      <c r="B115" s="339"/>
      <c r="C115" s="339"/>
      <c r="D115" s="339"/>
      <c r="E115" s="339"/>
      <c r="F115" s="339"/>
      <c r="G115" s="339"/>
      <c r="H115" s="339"/>
      <c r="I115" s="339"/>
      <c r="J115" s="339"/>
      <c r="K115" s="339"/>
      <c r="L115" s="339"/>
      <c r="M115" s="339"/>
      <c r="N115" s="339"/>
      <c r="O115" s="339"/>
      <c r="P115" s="339"/>
      <c r="Q115" s="339"/>
      <c r="R115" s="339"/>
      <c r="S115" s="339"/>
    </row>
    <row r="116" spans="2:19" ht="11.25" customHeight="1">
      <c r="B116" s="339"/>
      <c r="C116" s="339"/>
      <c r="D116" s="339"/>
      <c r="E116" s="339"/>
      <c r="F116" s="339"/>
      <c r="G116" s="339"/>
      <c r="H116" s="339"/>
      <c r="I116" s="339"/>
      <c r="J116" s="339"/>
      <c r="K116" s="339"/>
      <c r="L116" s="339"/>
      <c r="M116" s="339"/>
      <c r="N116" s="339"/>
      <c r="O116" s="339"/>
      <c r="P116" s="339"/>
      <c r="Q116" s="339"/>
      <c r="R116" s="339"/>
      <c r="S116" s="339"/>
    </row>
    <row r="117" spans="2:19" ht="14.25" customHeight="1">
      <c r="B117" s="339"/>
      <c r="C117" s="339"/>
      <c r="D117" s="339"/>
      <c r="E117" s="339"/>
      <c r="F117" s="339"/>
      <c r="G117" s="339"/>
      <c r="H117" s="339"/>
      <c r="I117" s="339"/>
      <c r="J117" s="339"/>
      <c r="K117" s="339"/>
      <c r="L117" s="339"/>
      <c r="M117" s="339"/>
      <c r="N117" s="339"/>
      <c r="O117" s="339"/>
      <c r="P117" s="339"/>
      <c r="Q117" s="339"/>
      <c r="R117" s="339"/>
      <c r="S117" s="339"/>
    </row>
    <row r="118" spans="2:19" ht="9.75" customHeight="1">
      <c r="B118" s="342"/>
      <c r="C118" s="342"/>
      <c r="D118" s="342"/>
      <c r="E118" s="342"/>
      <c r="F118" s="342"/>
      <c r="G118" s="342"/>
      <c r="H118" s="342"/>
      <c r="I118" s="342"/>
      <c r="J118" s="342"/>
      <c r="K118" s="342"/>
      <c r="L118" s="342"/>
      <c r="M118" s="342"/>
      <c r="N118" s="342"/>
      <c r="O118" s="342"/>
      <c r="P118" s="342"/>
      <c r="Q118" s="342"/>
      <c r="R118" s="342"/>
      <c r="S118" s="342"/>
    </row>
    <row r="119" spans="3:19" ht="15">
      <c r="C119" s="222"/>
      <c r="D119" s="222"/>
      <c r="E119" s="222"/>
      <c r="F119" s="222"/>
      <c r="G119" s="222"/>
      <c r="H119" s="222"/>
      <c r="I119" s="222"/>
      <c r="J119" s="222"/>
      <c r="K119" s="222"/>
      <c r="L119" s="222"/>
      <c r="M119" s="222"/>
      <c r="N119" s="222"/>
      <c r="O119" s="222"/>
      <c r="P119" s="222"/>
      <c r="Q119" s="222"/>
      <c r="R119" s="222"/>
      <c r="S119" s="222"/>
    </row>
    <row r="120" spans="3:19" ht="15">
      <c r="C120" s="222"/>
      <c r="D120" s="222"/>
      <c r="E120" s="222"/>
      <c r="F120" s="222"/>
      <c r="G120" s="222"/>
      <c r="H120" s="222"/>
      <c r="I120" s="222"/>
      <c r="J120" s="222"/>
      <c r="K120" s="222"/>
      <c r="L120" s="222"/>
      <c r="M120" s="222"/>
      <c r="N120" s="222"/>
      <c r="O120" s="222"/>
      <c r="P120" s="222"/>
      <c r="Q120" s="222"/>
      <c r="R120" s="222"/>
      <c r="S120" s="222"/>
    </row>
  </sheetData>
  <sheetProtection/>
  <mergeCells count="25">
    <mergeCell ref="B117:S117"/>
    <mergeCell ref="O11:P11"/>
    <mergeCell ref="B112:S112"/>
    <mergeCell ref="R11:S11"/>
    <mergeCell ref="F11:G11"/>
    <mergeCell ref="I11:J11"/>
    <mergeCell ref="L11:M11"/>
    <mergeCell ref="B118:S118"/>
    <mergeCell ref="B6:S6"/>
    <mergeCell ref="B7:S7"/>
    <mergeCell ref="B8:S8"/>
    <mergeCell ref="B9:S9"/>
    <mergeCell ref="B107:S107"/>
    <mergeCell ref="B109:S109"/>
    <mergeCell ref="B113:S113"/>
    <mergeCell ref="B114:S114"/>
    <mergeCell ref="B108:S108"/>
    <mergeCell ref="A10:A12"/>
    <mergeCell ref="B116:S116"/>
    <mergeCell ref="C10:S10"/>
    <mergeCell ref="C11:D11"/>
    <mergeCell ref="B110:S110"/>
    <mergeCell ref="B111:S111"/>
    <mergeCell ref="B106:S106"/>
    <mergeCell ref="B115:S115"/>
  </mergeCells>
  <printOptions horizontalCentered="1"/>
  <pageMargins left="0.4330708661417323" right="0.35433070866141736" top="0.55" bottom="0.35" header="0" footer="0"/>
  <pageSetup horizontalDpi="300" verticalDpi="300" orientation="landscape" scale="85"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F167"/>
  <sheetViews>
    <sheetView showGridLines="0" zoomScale="90" zoomScaleNormal="90" zoomScalePageLayoutView="0" workbookViewId="0" topLeftCell="A5">
      <pane xSplit="2" ySplit="10" topLeftCell="C102" activePane="bottomRight" state="frozen"/>
      <selection pane="topLeft" activeCell="A5" sqref="A5"/>
      <selection pane="topRight" activeCell="C5" sqref="C5"/>
      <selection pane="bottomLeft" activeCell="A14" sqref="A14"/>
      <selection pane="bottomRight" activeCell="A10" sqref="A10:A12"/>
    </sheetView>
  </sheetViews>
  <sheetFormatPr defaultColWidth="11.421875" defaultRowHeight="12.75"/>
  <cols>
    <col min="1" max="1" width="3.421875" style="63" customWidth="1"/>
    <col min="2" max="2" width="31.7109375" style="1" customWidth="1"/>
    <col min="3" max="3" width="8.140625" style="1" customWidth="1"/>
    <col min="4" max="4" width="7.57421875" style="1" customWidth="1"/>
    <col min="5" max="5" width="2.28125" style="1" customWidth="1"/>
    <col min="6" max="6" width="7.8515625" style="1" customWidth="1"/>
    <col min="7" max="7" width="6.421875" style="1" bestFit="1" customWidth="1"/>
    <col min="8" max="8" width="1.8515625" style="1" customWidth="1"/>
    <col min="9" max="9" width="8.421875" style="73" bestFit="1" customWidth="1"/>
    <col min="10" max="10" width="6.421875" style="73" bestFit="1" customWidth="1"/>
    <col min="11" max="11" width="2.00390625" style="73" customWidth="1"/>
    <col min="12" max="12" width="7.8515625" style="73" customWidth="1"/>
    <col min="13" max="13" width="6.421875" style="73" bestFit="1" customWidth="1"/>
    <col min="14" max="14" width="2.00390625" style="36" customWidth="1"/>
    <col min="15" max="15" width="7.8515625" style="36" customWidth="1"/>
    <col min="16" max="16" width="6.421875" style="36" bestFit="1" customWidth="1"/>
    <col min="17" max="17" width="2.00390625" style="36" customWidth="1"/>
    <col min="18" max="18" width="8.7109375" style="36" customWidth="1"/>
    <col min="19" max="19" width="6.421875" style="36" bestFit="1" customWidth="1"/>
    <col min="20" max="20" width="2.00390625" style="36" customWidth="1"/>
    <col min="21" max="21" width="7.8515625" style="1" customWidth="1"/>
    <col min="22" max="22" width="6.421875" style="1" bestFit="1" customWidth="1"/>
    <col min="23" max="23" width="2.57421875" style="1" customWidth="1"/>
    <col min="24" max="24" width="7.8515625" style="1" customWidth="1"/>
    <col min="25" max="25" width="7.28125" style="1" customWidth="1"/>
    <col min="26" max="26" width="2.421875" style="1" customWidth="1"/>
    <col min="27" max="27" width="7.421875" style="1" bestFit="1" customWidth="1"/>
    <col min="28" max="28" width="8.140625" style="1" customWidth="1"/>
    <col min="29" max="29" width="2.7109375" style="1" customWidth="1"/>
    <col min="30" max="30" width="7.421875" style="1" bestFit="1" customWidth="1"/>
    <col min="31" max="31" width="9.421875" style="1" customWidth="1"/>
    <col min="32" max="16384" width="11.421875" style="1" customWidth="1"/>
  </cols>
  <sheetData>
    <row r="1" spans="2:13" ht="15">
      <c r="B1" s="2"/>
      <c r="C1" s="2"/>
      <c r="D1" s="2"/>
      <c r="E1" s="2"/>
      <c r="F1" s="2"/>
      <c r="G1" s="2"/>
      <c r="H1" s="2"/>
      <c r="I1" s="2"/>
      <c r="J1" s="2"/>
      <c r="K1" s="2"/>
      <c r="L1" s="2"/>
      <c r="M1" s="2"/>
    </row>
    <row r="2" spans="2:13" ht="15">
      <c r="B2" s="2"/>
      <c r="C2" s="2"/>
      <c r="D2" s="2"/>
      <c r="E2" s="2"/>
      <c r="F2" s="2"/>
      <c r="G2" s="2"/>
      <c r="H2" s="2"/>
      <c r="I2" s="2"/>
      <c r="J2" s="2"/>
      <c r="K2" s="2"/>
      <c r="L2" s="2"/>
      <c r="M2" s="2"/>
    </row>
    <row r="3" spans="2:13" ht="15">
      <c r="B3" s="2"/>
      <c r="C3" s="2"/>
      <c r="D3" s="2"/>
      <c r="E3" s="2"/>
      <c r="F3" s="2"/>
      <c r="G3" s="2"/>
      <c r="H3" s="2"/>
      <c r="I3" s="2"/>
      <c r="J3" s="2"/>
      <c r="K3" s="2"/>
      <c r="L3" s="2"/>
      <c r="M3" s="2"/>
    </row>
    <row r="4" spans="2:13" ht="15">
      <c r="B4" s="2"/>
      <c r="C4" s="2"/>
      <c r="D4" s="2"/>
      <c r="E4" s="2"/>
      <c r="F4" s="2"/>
      <c r="G4" s="2"/>
      <c r="H4" s="2"/>
      <c r="I4" s="2"/>
      <c r="J4" s="2"/>
      <c r="K4" s="2"/>
      <c r="L4" s="2"/>
      <c r="M4" s="2"/>
    </row>
    <row r="5" spans="2:13" ht="15">
      <c r="B5" s="2"/>
      <c r="C5" s="2"/>
      <c r="D5" s="2"/>
      <c r="E5" s="2"/>
      <c r="F5" s="2"/>
      <c r="G5" s="2"/>
      <c r="H5" s="2"/>
      <c r="I5" s="2"/>
      <c r="J5" s="2"/>
      <c r="K5" s="2"/>
      <c r="L5" s="2"/>
      <c r="M5" s="2"/>
    </row>
    <row r="6" spans="2:31" ht="15.75" customHeight="1">
      <c r="B6" s="134" t="s">
        <v>65</v>
      </c>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row>
    <row r="7" spans="2:31" ht="15.75" customHeight="1">
      <c r="B7" s="134" t="s">
        <v>66</v>
      </c>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row>
    <row r="8" spans="2:32" ht="15.75">
      <c r="B8" s="134" t="str">
        <f>+'C1 Parte 1'!B7:Q7</f>
        <v>Total nacional 2008</v>
      </c>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row>
    <row r="9" spans="2:26" ht="15.75" customHeight="1">
      <c r="B9" s="24"/>
      <c r="C9" s="24"/>
      <c r="D9" s="24"/>
      <c r="E9" s="24"/>
      <c r="F9" s="24"/>
      <c r="G9" s="24"/>
      <c r="H9" s="24"/>
      <c r="I9" s="24"/>
      <c r="J9" s="24"/>
      <c r="K9" s="24"/>
      <c r="L9" s="24"/>
      <c r="M9" s="24"/>
      <c r="N9" s="24"/>
      <c r="O9" s="24"/>
      <c r="P9" s="24"/>
      <c r="Q9" s="24"/>
      <c r="R9" s="24"/>
      <c r="S9" s="24"/>
      <c r="T9" s="24"/>
      <c r="U9" s="24"/>
      <c r="V9" s="24"/>
      <c r="W9" s="24"/>
      <c r="X9" s="24"/>
      <c r="Y9" s="24"/>
      <c r="Z9" s="29" t="s">
        <v>127</v>
      </c>
    </row>
    <row r="10" spans="1:31" ht="15" customHeight="1">
      <c r="A10" s="348" t="s">
        <v>220</v>
      </c>
      <c r="B10" s="352" t="s">
        <v>117</v>
      </c>
      <c r="C10" s="347" t="s">
        <v>129</v>
      </c>
      <c r="D10" s="347"/>
      <c r="E10" s="347"/>
      <c r="F10" s="347"/>
      <c r="G10" s="347"/>
      <c r="H10" s="347"/>
      <c r="I10" s="347"/>
      <c r="J10" s="347"/>
      <c r="K10" s="347"/>
      <c r="L10" s="347"/>
      <c r="M10" s="347"/>
      <c r="N10" s="347"/>
      <c r="O10" s="347"/>
      <c r="P10" s="347"/>
      <c r="Q10" s="347"/>
      <c r="R10" s="347"/>
      <c r="S10" s="347"/>
      <c r="T10" s="115"/>
      <c r="U10" s="115"/>
      <c r="V10" s="115"/>
      <c r="W10" s="115"/>
      <c r="X10" s="115"/>
      <c r="Y10" s="115"/>
      <c r="Z10" s="115"/>
      <c r="AA10" s="114"/>
      <c r="AB10" s="114"/>
      <c r="AC10" s="114"/>
      <c r="AD10" s="114"/>
      <c r="AE10" s="114"/>
    </row>
    <row r="11" spans="1:26" ht="59.25" customHeight="1">
      <c r="A11" s="349"/>
      <c r="B11" s="353"/>
      <c r="C11" s="345" t="s">
        <v>15</v>
      </c>
      <c r="D11" s="345"/>
      <c r="E11" s="17"/>
      <c r="F11" s="345" t="s">
        <v>62</v>
      </c>
      <c r="G11" s="345"/>
      <c r="H11" s="19"/>
      <c r="I11" s="345" t="s">
        <v>16</v>
      </c>
      <c r="J11" s="345"/>
      <c r="K11" s="17"/>
      <c r="L11" s="345" t="s">
        <v>136</v>
      </c>
      <c r="M11" s="345"/>
      <c r="N11" s="78"/>
      <c r="O11" s="345" t="s">
        <v>17</v>
      </c>
      <c r="P11" s="345"/>
      <c r="Q11" s="17"/>
      <c r="R11" s="345" t="s">
        <v>135</v>
      </c>
      <c r="S11" s="345"/>
      <c r="T11" s="78"/>
      <c r="U11" s="345" t="s">
        <v>18</v>
      </c>
      <c r="V11" s="345"/>
      <c r="W11" s="17"/>
      <c r="X11" s="345" t="s">
        <v>63</v>
      </c>
      <c r="Y11" s="345"/>
      <c r="Z11" s="17"/>
    </row>
    <row r="12" spans="1:26" ht="21" customHeight="1">
      <c r="A12" s="350"/>
      <c r="B12" s="354"/>
      <c r="C12" s="21" t="s">
        <v>93</v>
      </c>
      <c r="D12" s="21" t="s">
        <v>88</v>
      </c>
      <c r="E12" s="21"/>
      <c r="F12" s="21" t="s">
        <v>93</v>
      </c>
      <c r="G12" s="21" t="s">
        <v>88</v>
      </c>
      <c r="H12" s="22"/>
      <c r="I12" s="74" t="s">
        <v>93</v>
      </c>
      <c r="J12" s="74" t="s">
        <v>88</v>
      </c>
      <c r="K12" s="75"/>
      <c r="L12" s="74" t="s">
        <v>93</v>
      </c>
      <c r="M12" s="74" t="s">
        <v>88</v>
      </c>
      <c r="N12" s="37"/>
      <c r="O12" s="79" t="s">
        <v>93</v>
      </c>
      <c r="P12" s="79" t="s">
        <v>88</v>
      </c>
      <c r="Q12" s="80"/>
      <c r="R12" s="79" t="s">
        <v>93</v>
      </c>
      <c r="S12" s="79" t="s">
        <v>88</v>
      </c>
      <c r="T12" s="37"/>
      <c r="U12" s="79" t="s">
        <v>93</v>
      </c>
      <c r="V12" s="79" t="s">
        <v>88</v>
      </c>
      <c r="W12" s="80"/>
      <c r="X12" s="79" t="s">
        <v>93</v>
      </c>
      <c r="Y12" s="79" t="s">
        <v>88</v>
      </c>
      <c r="Z12" s="79"/>
    </row>
    <row r="13" spans="1:26" ht="21" customHeight="1" hidden="1">
      <c r="A13" s="86"/>
      <c r="B13" s="17"/>
      <c r="C13" s="17"/>
      <c r="D13" s="17"/>
      <c r="E13" s="17"/>
      <c r="F13" s="17"/>
      <c r="G13" s="17"/>
      <c r="H13" s="23"/>
      <c r="I13" s="122"/>
      <c r="J13" s="122"/>
      <c r="K13" s="123"/>
      <c r="L13" s="122"/>
      <c r="M13" s="122"/>
      <c r="N13" s="124"/>
      <c r="O13" s="90"/>
      <c r="P13" s="90"/>
      <c r="Q13" s="91"/>
      <c r="R13" s="90"/>
      <c r="S13" s="90"/>
      <c r="T13" s="124"/>
      <c r="U13" s="90"/>
      <c r="V13" s="90"/>
      <c r="W13" s="91"/>
      <c r="X13" s="90"/>
      <c r="Y13" s="90"/>
      <c r="Z13" s="90"/>
    </row>
    <row r="14" spans="1:26" ht="9.75" customHeight="1" hidden="1">
      <c r="A14" s="86"/>
      <c r="B14" s="17"/>
      <c r="C14" s="101" t="e">
        <f>+C16+C22+C28+C40++C46+C52+C58+C64+C76+C82+C87+C94+C100+C34+C70</f>
        <v>#VALUE!</v>
      </c>
      <c r="D14" s="101" t="e">
        <f>+D16+D22+D28+D40++D46+D52+D58+D64+D76+D82+D87+D94+D100+D34+D70</f>
        <v>#VALUE!</v>
      </c>
      <c r="E14" s="17"/>
      <c r="F14" s="101" t="e">
        <f>+F16+F22+F28+F40++F46+F52+F58+F64+F76+F82+F87+F94+F100+F34+F70</f>
        <v>#VALUE!</v>
      </c>
      <c r="G14" s="101" t="e">
        <f>+G16+G22+G28+G40++G46+G52+G58+G64+G76+G82+G87+G94+G100+G34+G70</f>
        <v>#VALUE!</v>
      </c>
      <c r="H14" s="17"/>
      <c r="I14" s="101" t="e">
        <f>+I16+I22+I28+I40++I46+I52+I58+I64+I76+I82+I87+I94+I100+I34+I70</f>
        <v>#VALUE!</v>
      </c>
      <c r="J14" s="101" t="e">
        <f>+J16+J22+J28+J40++J46+J52+J58+J64+J76+J82+J87+J94+J100+J34+J70</f>
        <v>#VALUE!</v>
      </c>
      <c r="K14" s="23"/>
      <c r="L14" s="101" t="e">
        <f>+L16+L22+L28+L40++L46+L52+L58+L64+L76+L82+L87+L94+L100+L34+L70</f>
        <v>#VALUE!</v>
      </c>
      <c r="M14" s="101" t="e">
        <f>+M16+M22+M28+M40++M46+M52+M58+M64+M76+M82+M87+M94+M100+M34+M70</f>
        <v>#VALUE!</v>
      </c>
      <c r="N14" s="23"/>
      <c r="O14" s="101" t="e">
        <f>+O16+O22+O28+O40++O46+O52+O58+O64+O76+O82+O87+O94+O100+O34+O70</f>
        <v>#VALUE!</v>
      </c>
      <c r="P14" s="101" t="e">
        <f>+P16+P22+P28+P40++P46+P52+P58+P64+P76+P82+P87+P94+P100+P34+P70</f>
        <v>#VALUE!</v>
      </c>
      <c r="Q14" s="91"/>
      <c r="R14" s="101" t="e">
        <f>+R16+R22+R28+R40++R46+R52+R58+R64+R76+R82+R87+R94+R100+R34+R70</f>
        <v>#VALUE!</v>
      </c>
      <c r="S14" s="101" t="e">
        <f>+S16+S22+S28+S40++S46+S52+S58+S64+S76+S82+S87+S94+S100+S34+S70</f>
        <v>#VALUE!</v>
      </c>
      <c r="T14" s="23"/>
      <c r="U14" s="101" t="e">
        <f>+U16+U22+U28+U40++U46+U52+U58+U64+U76+U82+U87+U94+U100+U34+U70</f>
        <v>#VALUE!</v>
      </c>
      <c r="V14" s="101" t="e">
        <f>+V16+V22+V28+V40++V46+V52+V58+V64+V76+V82+V87+V94+V100+V34+V70</f>
        <v>#VALUE!</v>
      </c>
      <c r="W14" s="91"/>
      <c r="X14" s="101" t="e">
        <f>+X16+X22+X28+X40++X46+X52+X58+X64+X76+X82+X87+X94+X100+X34+X70</f>
        <v>#VALUE!</v>
      </c>
      <c r="Y14" s="101" t="e">
        <f>+Y16+Y22+Y28+Y40++Y46+Y52+Y58+Y64+Y76+Y82+Y87+Y94+Y100+Y34+Y70</f>
        <v>#VALUE!</v>
      </c>
      <c r="Z14" s="90"/>
    </row>
    <row r="15" spans="1:26" ht="10.5" customHeight="1">
      <c r="A15" s="61"/>
      <c r="B15" s="3"/>
      <c r="C15" s="9"/>
      <c r="D15" s="11"/>
      <c r="E15" s="4"/>
      <c r="F15" s="5"/>
      <c r="G15" s="11"/>
      <c r="H15" s="7"/>
      <c r="I15" s="5"/>
      <c r="J15" s="11"/>
      <c r="K15" s="7"/>
      <c r="L15" s="5"/>
      <c r="M15" s="11"/>
      <c r="N15" s="38"/>
      <c r="O15" s="5"/>
      <c r="P15" s="11"/>
      <c r="Q15" s="7"/>
      <c r="R15" s="5"/>
      <c r="S15" s="11"/>
      <c r="T15" s="38"/>
      <c r="U15" s="5"/>
      <c r="V15" s="11"/>
      <c r="W15" s="7"/>
      <c r="X15" s="5"/>
      <c r="Y15" s="11"/>
      <c r="Z15" s="7"/>
    </row>
    <row r="16" spans="1:26" ht="36">
      <c r="A16" s="44" t="s">
        <v>139</v>
      </c>
      <c r="B16" s="68" t="s">
        <v>12</v>
      </c>
      <c r="C16" s="53">
        <v>2036</v>
      </c>
      <c r="D16" s="51">
        <f>SUM(D18:D20)</f>
        <v>100</v>
      </c>
      <c r="E16" s="52"/>
      <c r="F16" s="53">
        <v>1012</v>
      </c>
      <c r="G16" s="51">
        <f>SUM(G18:G20)</f>
        <v>100</v>
      </c>
      <c r="H16" s="54"/>
      <c r="I16" s="50" t="s">
        <v>197</v>
      </c>
      <c r="J16" s="51" t="s">
        <v>197</v>
      </c>
      <c r="K16" s="54"/>
      <c r="L16" s="50" t="s">
        <v>197</v>
      </c>
      <c r="M16" s="51" t="s">
        <v>197</v>
      </c>
      <c r="N16" s="51"/>
      <c r="O16" s="53">
        <v>569</v>
      </c>
      <c r="P16" s="51">
        <f>SUM(P18:P20)</f>
        <v>100</v>
      </c>
      <c r="Q16" s="72"/>
      <c r="R16" s="53">
        <v>308</v>
      </c>
      <c r="S16" s="51">
        <f>SUM(S18:S20)</f>
        <v>99.99999999999999</v>
      </c>
      <c r="T16" s="51"/>
      <c r="U16" s="53">
        <v>4960</v>
      </c>
      <c r="V16" s="51">
        <f>SUM(V18:V20)</f>
        <v>100</v>
      </c>
      <c r="W16" s="54"/>
      <c r="X16" s="53">
        <v>2311</v>
      </c>
      <c r="Y16" s="51">
        <f>SUM(Y18:Y20)</f>
        <v>100.00000000000001</v>
      </c>
      <c r="Z16" s="54"/>
    </row>
    <row r="17" spans="1:26" ht="12" customHeight="1">
      <c r="A17" s="44"/>
      <c r="B17" s="39"/>
      <c r="C17" s="41"/>
      <c r="D17" s="11"/>
      <c r="E17" s="40"/>
      <c r="F17" s="41"/>
      <c r="G17" s="11"/>
      <c r="H17" s="43"/>
      <c r="I17" s="41"/>
      <c r="J17" s="11"/>
      <c r="K17" s="43"/>
      <c r="L17" s="41"/>
      <c r="M17" s="11"/>
      <c r="N17" s="30"/>
      <c r="O17" s="41"/>
      <c r="P17" s="11"/>
      <c r="Q17" s="41"/>
      <c r="R17" s="41"/>
      <c r="S17" s="11"/>
      <c r="T17" s="30"/>
      <c r="U17" s="41"/>
      <c r="V17" s="11"/>
      <c r="W17" s="43"/>
      <c r="X17" s="41"/>
      <c r="Y17" s="11"/>
      <c r="Z17" s="43"/>
    </row>
    <row r="18" spans="1:26" ht="15">
      <c r="A18" s="44"/>
      <c r="B18" s="67" t="s">
        <v>120</v>
      </c>
      <c r="C18" s="13">
        <v>1090</v>
      </c>
      <c r="D18" s="10">
        <f>+C18/C$16*100</f>
        <v>53.53634577603144</v>
      </c>
      <c r="E18" s="6"/>
      <c r="F18" s="13">
        <v>528</v>
      </c>
      <c r="G18" s="10">
        <f>+F18/F$16*100</f>
        <v>52.17391304347826</v>
      </c>
      <c r="H18" s="12"/>
      <c r="I18" s="13" t="s">
        <v>197</v>
      </c>
      <c r="J18" s="10" t="s">
        <v>197</v>
      </c>
      <c r="K18" s="12"/>
      <c r="L18" s="13" t="s">
        <v>197</v>
      </c>
      <c r="M18" s="10" t="s">
        <v>197</v>
      </c>
      <c r="N18" s="10"/>
      <c r="O18" s="13">
        <v>390</v>
      </c>
      <c r="P18" s="10">
        <f>+O18/O$16*100</f>
        <v>68.54130052724078</v>
      </c>
      <c r="Q18" s="13"/>
      <c r="R18" s="13">
        <v>192</v>
      </c>
      <c r="S18" s="10">
        <f>+R18/R$16*100</f>
        <v>62.33766233766234</v>
      </c>
      <c r="T18" s="10"/>
      <c r="U18" s="13">
        <v>3732</v>
      </c>
      <c r="V18" s="10">
        <f>+U18/U$16*100</f>
        <v>75.24193548387098</v>
      </c>
      <c r="W18" s="12"/>
      <c r="X18" s="13">
        <v>1662</v>
      </c>
      <c r="Y18" s="10">
        <f>+X18/X$16*100</f>
        <v>71.9169190826482</v>
      </c>
      <c r="Z18" s="12"/>
    </row>
    <row r="19" spans="1:26" ht="15">
      <c r="A19" s="44"/>
      <c r="B19" s="39" t="s">
        <v>121</v>
      </c>
      <c r="C19" s="41">
        <v>579</v>
      </c>
      <c r="D19" s="30">
        <f>+C19/C$16*100</f>
        <v>28.43811394891945</v>
      </c>
      <c r="E19" s="40"/>
      <c r="F19" s="41">
        <v>330</v>
      </c>
      <c r="G19" s="30">
        <f>+F19/F$16*100</f>
        <v>32.608695652173914</v>
      </c>
      <c r="H19" s="43"/>
      <c r="I19" s="41" t="s">
        <v>197</v>
      </c>
      <c r="J19" s="30" t="s">
        <v>197</v>
      </c>
      <c r="K19" s="43"/>
      <c r="L19" s="41" t="s">
        <v>197</v>
      </c>
      <c r="M19" s="30" t="s">
        <v>197</v>
      </c>
      <c r="N19" s="30"/>
      <c r="O19" s="41">
        <v>127</v>
      </c>
      <c r="P19" s="30">
        <f>+O19/O$16*100</f>
        <v>22.319859402460455</v>
      </c>
      <c r="Q19" s="41"/>
      <c r="R19" s="41">
        <v>80</v>
      </c>
      <c r="S19" s="30">
        <f>+R19/R$16*100</f>
        <v>25.97402597402597</v>
      </c>
      <c r="T19" s="30"/>
      <c r="U19" s="41">
        <v>455</v>
      </c>
      <c r="V19" s="30">
        <f>+U19/U$16*100</f>
        <v>9.173387096774194</v>
      </c>
      <c r="W19" s="43"/>
      <c r="X19" s="41">
        <v>235</v>
      </c>
      <c r="Y19" s="30">
        <f>+X19/X$16*100</f>
        <v>10.168758113370835</v>
      </c>
      <c r="Z19" s="43"/>
    </row>
    <row r="20" spans="1:26" s="31" customFormat="1" ht="15">
      <c r="A20" s="44"/>
      <c r="B20" s="67" t="s">
        <v>128</v>
      </c>
      <c r="C20" s="13">
        <v>367</v>
      </c>
      <c r="D20" s="10">
        <f>+C20/C$16*100</f>
        <v>18.025540275049114</v>
      </c>
      <c r="E20" s="6"/>
      <c r="F20" s="13">
        <v>154</v>
      </c>
      <c r="G20" s="10">
        <f>+F20/F$16*100</f>
        <v>15.217391304347828</v>
      </c>
      <c r="H20" s="12"/>
      <c r="I20" s="13" t="s">
        <v>197</v>
      </c>
      <c r="J20" s="10" t="s">
        <v>197</v>
      </c>
      <c r="K20" s="12"/>
      <c r="L20" s="13" t="s">
        <v>197</v>
      </c>
      <c r="M20" s="10" t="s">
        <v>197</v>
      </c>
      <c r="N20" s="10"/>
      <c r="O20" s="13">
        <v>52</v>
      </c>
      <c r="P20" s="10">
        <f>+O20/O$16*100</f>
        <v>9.13884007029877</v>
      </c>
      <c r="Q20" s="13"/>
      <c r="R20" s="13">
        <v>36</v>
      </c>
      <c r="S20" s="10">
        <f>+R20/R$16*100</f>
        <v>11.688311688311687</v>
      </c>
      <c r="T20" s="10"/>
      <c r="U20" s="13">
        <v>773</v>
      </c>
      <c r="V20" s="10">
        <f>+U20/U$16*100</f>
        <v>15.58467741935484</v>
      </c>
      <c r="W20" s="12"/>
      <c r="X20" s="13">
        <v>414</v>
      </c>
      <c r="Y20" s="10">
        <f>+X20/X$16*100</f>
        <v>17.914322803980962</v>
      </c>
      <c r="Z20" s="12"/>
    </row>
    <row r="21" spans="1:26" s="31" customFormat="1" ht="9" customHeight="1">
      <c r="A21" s="44"/>
      <c r="B21" s="39"/>
      <c r="C21" s="41"/>
      <c r="D21" s="30"/>
      <c r="E21" s="40"/>
      <c r="F21" s="41"/>
      <c r="G21" s="30"/>
      <c r="H21" s="43"/>
      <c r="I21" s="41"/>
      <c r="J21" s="30"/>
      <c r="K21" s="43"/>
      <c r="L21" s="41"/>
      <c r="M21" s="30"/>
      <c r="N21" s="30"/>
      <c r="O21" s="41"/>
      <c r="P21" s="30"/>
      <c r="Q21" s="41"/>
      <c r="R21" s="41"/>
      <c r="S21" s="30"/>
      <c r="T21" s="30"/>
      <c r="U21" s="41"/>
      <c r="V21" s="30"/>
      <c r="W21" s="43"/>
      <c r="X21" s="41"/>
      <c r="Y21" s="30"/>
      <c r="Z21" s="43"/>
    </row>
    <row r="22" spans="1:26" ht="15">
      <c r="A22" s="44" t="s">
        <v>140</v>
      </c>
      <c r="B22" s="66" t="s">
        <v>13</v>
      </c>
      <c r="C22" s="53">
        <v>3845</v>
      </c>
      <c r="D22" s="51">
        <f>SUM(D24:D26)</f>
        <v>100</v>
      </c>
      <c r="E22" s="52"/>
      <c r="F22" s="53">
        <v>2007</v>
      </c>
      <c r="G22" s="51">
        <f>SUM(G24:G26)</f>
        <v>100.00000000000001</v>
      </c>
      <c r="H22" s="54"/>
      <c r="I22" s="50" t="s">
        <v>197</v>
      </c>
      <c r="J22" s="51" t="s">
        <v>197</v>
      </c>
      <c r="K22" s="54"/>
      <c r="L22" s="50" t="s">
        <v>197</v>
      </c>
      <c r="M22" s="51" t="s">
        <v>197</v>
      </c>
      <c r="N22" s="51"/>
      <c r="O22" s="53">
        <v>958</v>
      </c>
      <c r="P22" s="51">
        <f>SUM(P24:P26)</f>
        <v>100</v>
      </c>
      <c r="Q22" s="72"/>
      <c r="R22" s="53">
        <v>520</v>
      </c>
      <c r="S22" s="51">
        <f>SUM(S24:S26)</f>
        <v>99.99999999999999</v>
      </c>
      <c r="T22" s="51"/>
      <c r="U22" s="53">
        <v>6616</v>
      </c>
      <c r="V22" s="51">
        <f>SUM(V24:V26)</f>
        <v>100</v>
      </c>
      <c r="W22" s="54"/>
      <c r="X22" s="53">
        <v>3475</v>
      </c>
      <c r="Y22" s="51">
        <f>SUM(Y24:Y26)</f>
        <v>99.99999999999999</v>
      </c>
      <c r="Z22" s="54"/>
    </row>
    <row r="23" spans="1:26" ht="12" customHeight="1">
      <c r="A23" s="44"/>
      <c r="B23" s="39"/>
      <c r="C23" s="41"/>
      <c r="D23" s="11"/>
      <c r="E23" s="40"/>
      <c r="F23" s="41"/>
      <c r="G23" s="11"/>
      <c r="H23" s="43"/>
      <c r="I23" s="41"/>
      <c r="J23" s="11"/>
      <c r="K23" s="43"/>
      <c r="L23" s="41"/>
      <c r="M23" s="11"/>
      <c r="N23" s="30"/>
      <c r="O23" s="41"/>
      <c r="P23" s="11"/>
      <c r="Q23" s="41"/>
      <c r="R23" s="41"/>
      <c r="S23" s="11"/>
      <c r="T23" s="30"/>
      <c r="U23" s="41"/>
      <c r="V23" s="11"/>
      <c r="W23" s="43"/>
      <c r="X23" s="41"/>
      <c r="Y23" s="11"/>
      <c r="Z23" s="43"/>
    </row>
    <row r="24" spans="1:26" ht="15">
      <c r="A24" s="44"/>
      <c r="B24" s="67" t="s">
        <v>120</v>
      </c>
      <c r="C24" s="13">
        <v>2990</v>
      </c>
      <c r="D24" s="10">
        <f>+C24/C$22*100</f>
        <v>77.7633289986996</v>
      </c>
      <c r="E24" s="6"/>
      <c r="F24" s="13">
        <v>1608</v>
      </c>
      <c r="G24" s="10">
        <f>+F24/F$22*100</f>
        <v>80.11958146487295</v>
      </c>
      <c r="H24" s="12"/>
      <c r="I24" s="13" t="s">
        <v>197</v>
      </c>
      <c r="J24" s="10" t="s">
        <v>197</v>
      </c>
      <c r="K24" s="12"/>
      <c r="L24" s="13" t="s">
        <v>197</v>
      </c>
      <c r="M24" s="10" t="s">
        <v>197</v>
      </c>
      <c r="N24" s="10"/>
      <c r="O24" s="13">
        <v>734</v>
      </c>
      <c r="P24" s="10">
        <f>+O24/O$22*100</f>
        <v>76.61795407098121</v>
      </c>
      <c r="Q24" s="13"/>
      <c r="R24" s="13">
        <v>398</v>
      </c>
      <c r="S24" s="10">
        <f>+R24/R$22*100</f>
        <v>76.53846153846153</v>
      </c>
      <c r="T24" s="10"/>
      <c r="U24" s="13">
        <v>3434</v>
      </c>
      <c r="V24" s="10">
        <f>+U24/U$22*100</f>
        <v>51.904474002418375</v>
      </c>
      <c r="W24" s="12"/>
      <c r="X24" s="13">
        <v>2003</v>
      </c>
      <c r="Y24" s="10">
        <f>+X24/X$22*100</f>
        <v>57.64028776978417</v>
      </c>
      <c r="Z24" s="12"/>
    </row>
    <row r="25" spans="1:26" ht="15">
      <c r="A25" s="44"/>
      <c r="B25" s="39" t="s">
        <v>121</v>
      </c>
      <c r="C25" s="41">
        <v>575</v>
      </c>
      <c r="D25" s="30">
        <f>+C25/C$22*100</f>
        <v>14.954486345903772</v>
      </c>
      <c r="E25" s="40"/>
      <c r="F25" s="41">
        <v>253</v>
      </c>
      <c r="G25" s="30">
        <f>+F25/F$22*100</f>
        <v>12.60587942202292</v>
      </c>
      <c r="H25" s="43"/>
      <c r="I25" s="41" t="s">
        <v>197</v>
      </c>
      <c r="J25" s="30" t="s">
        <v>197</v>
      </c>
      <c r="K25" s="43"/>
      <c r="L25" s="41" t="s">
        <v>197</v>
      </c>
      <c r="M25" s="30" t="s">
        <v>197</v>
      </c>
      <c r="N25" s="30"/>
      <c r="O25" s="41">
        <v>146</v>
      </c>
      <c r="P25" s="30">
        <f>+O25/O$22*100</f>
        <v>15.24008350730689</v>
      </c>
      <c r="Q25" s="41"/>
      <c r="R25" s="41">
        <v>71</v>
      </c>
      <c r="S25" s="30">
        <f>+R25/R$22*100</f>
        <v>13.653846153846153</v>
      </c>
      <c r="T25" s="30"/>
      <c r="U25" s="41">
        <v>2638</v>
      </c>
      <c r="V25" s="30">
        <f>+U25/U$22*100</f>
        <v>39.873035066505444</v>
      </c>
      <c r="W25" s="43"/>
      <c r="X25" s="41">
        <v>1145</v>
      </c>
      <c r="Y25" s="30">
        <f>+X25/X$22*100</f>
        <v>32.94964028776978</v>
      </c>
      <c r="Z25" s="43"/>
    </row>
    <row r="26" spans="1:26" s="31" customFormat="1" ht="15">
      <c r="A26" s="44"/>
      <c r="B26" s="67" t="s">
        <v>128</v>
      </c>
      <c r="C26" s="13">
        <v>280</v>
      </c>
      <c r="D26" s="10">
        <f>+C26/C$22*100</f>
        <v>7.282184655396619</v>
      </c>
      <c r="E26" s="6"/>
      <c r="F26" s="13">
        <v>146</v>
      </c>
      <c r="G26" s="10">
        <f>+F26/F$22*100</f>
        <v>7.274539113104135</v>
      </c>
      <c r="H26" s="12"/>
      <c r="I26" s="13" t="s">
        <v>197</v>
      </c>
      <c r="J26" s="10" t="s">
        <v>197</v>
      </c>
      <c r="K26" s="12"/>
      <c r="L26" s="13" t="s">
        <v>197</v>
      </c>
      <c r="M26" s="10" t="s">
        <v>197</v>
      </c>
      <c r="N26" s="10"/>
      <c r="O26" s="13">
        <v>78</v>
      </c>
      <c r="P26" s="10">
        <f>+O26/O$22*100</f>
        <v>8.1419624217119</v>
      </c>
      <c r="Q26" s="13"/>
      <c r="R26" s="13">
        <v>51</v>
      </c>
      <c r="S26" s="10">
        <f>+R26/R$22*100</f>
        <v>9.807692307692308</v>
      </c>
      <c r="T26" s="10"/>
      <c r="U26" s="13">
        <v>544</v>
      </c>
      <c r="V26" s="10">
        <f>+U26/U$22*100</f>
        <v>8.222490931076178</v>
      </c>
      <c r="W26" s="12"/>
      <c r="X26" s="13">
        <v>327</v>
      </c>
      <c r="Y26" s="10">
        <f>+X26/X$22*100</f>
        <v>9.410071942446043</v>
      </c>
      <c r="Z26" s="12"/>
    </row>
    <row r="27" spans="1:26" s="31" customFormat="1" ht="9" customHeight="1">
      <c r="A27" s="44"/>
      <c r="B27" s="39"/>
      <c r="C27" s="41"/>
      <c r="D27" s="30"/>
      <c r="E27" s="40"/>
      <c r="F27" s="41"/>
      <c r="G27" s="30"/>
      <c r="H27" s="43"/>
      <c r="I27" s="41"/>
      <c r="J27" s="30"/>
      <c r="K27" s="43"/>
      <c r="L27" s="41"/>
      <c r="M27" s="30"/>
      <c r="N27" s="30"/>
      <c r="O27" s="41"/>
      <c r="P27" s="30"/>
      <c r="Q27" s="41"/>
      <c r="R27" s="41"/>
      <c r="S27" s="30"/>
      <c r="T27" s="30"/>
      <c r="U27" s="41"/>
      <c r="V27" s="30"/>
      <c r="W27" s="43"/>
      <c r="X27" s="41"/>
      <c r="Y27" s="30"/>
      <c r="Z27" s="43"/>
    </row>
    <row r="28" spans="1:26" s="31" customFormat="1" ht="24.75" customHeight="1">
      <c r="A28" s="44" t="s">
        <v>141</v>
      </c>
      <c r="B28" s="68" t="s">
        <v>142</v>
      </c>
      <c r="C28" s="53">
        <v>1117</v>
      </c>
      <c r="D28" s="51">
        <f>SUM(D30:D32)</f>
        <v>100.00000000000001</v>
      </c>
      <c r="E28" s="52"/>
      <c r="F28" s="53">
        <v>186</v>
      </c>
      <c r="G28" s="51">
        <f>SUM(G30:G32)</f>
        <v>100</v>
      </c>
      <c r="H28" s="54"/>
      <c r="I28" s="50" t="s">
        <v>197</v>
      </c>
      <c r="J28" s="51" t="s">
        <v>197</v>
      </c>
      <c r="K28" s="50"/>
      <c r="L28" s="50" t="s">
        <v>197</v>
      </c>
      <c r="M28" s="51" t="s">
        <v>197</v>
      </c>
      <c r="N28" s="51"/>
      <c r="O28" s="53">
        <v>622</v>
      </c>
      <c r="P28" s="51">
        <f>SUM(P30:P32)</f>
        <v>100</v>
      </c>
      <c r="Q28" s="72"/>
      <c r="R28" s="53">
        <v>318</v>
      </c>
      <c r="S28" s="51">
        <f>SUM(S30:S32)</f>
        <v>100</v>
      </c>
      <c r="T28" s="51"/>
      <c r="U28" s="53">
        <v>8174</v>
      </c>
      <c r="V28" s="51">
        <f>SUM(V30:V32)</f>
        <v>100</v>
      </c>
      <c r="W28" s="54"/>
      <c r="X28" s="53">
        <v>3046</v>
      </c>
      <c r="Y28" s="51">
        <f>SUM(Y30:Y32)</f>
        <v>100</v>
      </c>
      <c r="Z28" s="54"/>
    </row>
    <row r="29" spans="1:26" s="31" customFormat="1" ht="9.75" customHeight="1">
      <c r="A29" s="44"/>
      <c r="B29" s="39"/>
      <c r="C29" s="41"/>
      <c r="D29" s="30"/>
      <c r="E29" s="40"/>
      <c r="F29" s="41"/>
      <c r="G29" s="30"/>
      <c r="H29" s="43"/>
      <c r="I29" s="41"/>
      <c r="J29" s="30"/>
      <c r="K29" s="43"/>
      <c r="L29" s="41"/>
      <c r="M29" s="30"/>
      <c r="N29" s="30"/>
      <c r="O29" s="41"/>
      <c r="P29" s="30"/>
      <c r="Q29" s="41"/>
      <c r="R29" s="41"/>
      <c r="S29" s="30"/>
      <c r="T29" s="30"/>
      <c r="U29" s="41"/>
      <c r="V29" s="30"/>
      <c r="W29" s="43"/>
      <c r="X29" s="41"/>
      <c r="Y29" s="30"/>
      <c r="Z29" s="43"/>
    </row>
    <row r="30" spans="1:26" s="31" customFormat="1" ht="15">
      <c r="A30" s="44"/>
      <c r="B30" s="67" t="s">
        <v>120</v>
      </c>
      <c r="C30" s="13">
        <v>835</v>
      </c>
      <c r="D30" s="10">
        <f>+C30/C$28*100</f>
        <v>74.7538048343778</v>
      </c>
      <c r="E30" s="6"/>
      <c r="F30" s="13">
        <v>102</v>
      </c>
      <c r="G30" s="10">
        <f>+F30/F$28*100</f>
        <v>54.83870967741935</v>
      </c>
      <c r="H30" s="12"/>
      <c r="I30" s="13" t="s">
        <v>197</v>
      </c>
      <c r="J30" s="10" t="s">
        <v>197</v>
      </c>
      <c r="K30" s="12"/>
      <c r="L30" s="13" t="s">
        <v>197</v>
      </c>
      <c r="M30" s="10" t="s">
        <v>197</v>
      </c>
      <c r="N30" s="10"/>
      <c r="O30" s="13">
        <v>452</v>
      </c>
      <c r="P30" s="10">
        <f>+O30/O$28*100</f>
        <v>72.66881028938906</v>
      </c>
      <c r="Q30" s="13"/>
      <c r="R30" s="13">
        <v>231</v>
      </c>
      <c r="S30" s="10">
        <f>+R30/R$28*100</f>
        <v>72.64150943396226</v>
      </c>
      <c r="T30" s="10"/>
      <c r="U30" s="13">
        <v>5631</v>
      </c>
      <c r="V30" s="10">
        <f>+U30/U$28*100</f>
        <v>68.889160753609</v>
      </c>
      <c r="W30" s="12"/>
      <c r="X30" s="13">
        <v>1857</v>
      </c>
      <c r="Y30" s="10">
        <f>+X30/X$28*100</f>
        <v>60.96520026263953</v>
      </c>
      <c r="Z30" s="12"/>
    </row>
    <row r="31" spans="1:26" s="31" customFormat="1" ht="15">
      <c r="A31" s="44"/>
      <c r="B31" s="39" t="s">
        <v>121</v>
      </c>
      <c r="C31" s="41">
        <v>218</v>
      </c>
      <c r="D31" s="30">
        <f>+C31/C$28*100</f>
        <v>19.516562220232768</v>
      </c>
      <c r="E31" s="40"/>
      <c r="F31" s="41">
        <v>51</v>
      </c>
      <c r="G31" s="30">
        <f>+F31/F$28*100</f>
        <v>27.419354838709676</v>
      </c>
      <c r="H31" s="43"/>
      <c r="I31" s="41" t="s">
        <v>197</v>
      </c>
      <c r="J31" s="30" t="s">
        <v>197</v>
      </c>
      <c r="K31" s="43"/>
      <c r="L31" s="41" t="s">
        <v>197</v>
      </c>
      <c r="M31" s="30" t="s">
        <v>197</v>
      </c>
      <c r="N31" s="30"/>
      <c r="O31" s="41">
        <v>138</v>
      </c>
      <c r="P31" s="30">
        <f>+O31/O$28*100</f>
        <v>22.186495176848876</v>
      </c>
      <c r="Q31" s="41"/>
      <c r="R31" s="41">
        <v>66</v>
      </c>
      <c r="S31" s="30">
        <f>+R31/R$28*100</f>
        <v>20.754716981132077</v>
      </c>
      <c r="T31" s="30"/>
      <c r="U31" s="41">
        <v>1306</v>
      </c>
      <c r="V31" s="30">
        <f>+U31/U$28*100</f>
        <v>15.977489601174454</v>
      </c>
      <c r="W31" s="43"/>
      <c r="X31" s="41">
        <v>572</v>
      </c>
      <c r="Y31" s="30">
        <f>+X31/X$28*100</f>
        <v>18.778726198292844</v>
      </c>
      <c r="Z31" s="43"/>
    </row>
    <row r="32" spans="1:26" s="31" customFormat="1" ht="15">
      <c r="A32" s="44"/>
      <c r="B32" s="70" t="s">
        <v>132</v>
      </c>
      <c r="C32" s="41">
        <v>64</v>
      </c>
      <c r="D32" s="30">
        <f>+C32/C$28*100</f>
        <v>5.729632945389436</v>
      </c>
      <c r="E32" s="40"/>
      <c r="F32" s="41">
        <v>33</v>
      </c>
      <c r="G32" s="30">
        <f>+F32/F$28*100</f>
        <v>17.741935483870968</v>
      </c>
      <c r="H32" s="43"/>
      <c r="I32" s="41" t="s">
        <v>197</v>
      </c>
      <c r="J32" s="30" t="s">
        <v>197</v>
      </c>
      <c r="K32" s="43"/>
      <c r="L32" s="41" t="s">
        <v>197</v>
      </c>
      <c r="M32" s="10" t="s">
        <v>197</v>
      </c>
      <c r="N32" s="30"/>
      <c r="O32" s="41">
        <v>32</v>
      </c>
      <c r="P32" s="30">
        <f>+O32/O$28*100</f>
        <v>5.144694533762058</v>
      </c>
      <c r="Q32" s="41"/>
      <c r="R32" s="41">
        <v>21</v>
      </c>
      <c r="S32" s="30">
        <f>+R32/R$28*100</f>
        <v>6.60377358490566</v>
      </c>
      <c r="T32" s="30"/>
      <c r="U32" s="41">
        <v>1237</v>
      </c>
      <c r="V32" s="30">
        <f>+U32/U$28*100</f>
        <v>15.13334964521654</v>
      </c>
      <c r="W32" s="43"/>
      <c r="X32" s="41">
        <v>617</v>
      </c>
      <c r="Y32" s="30">
        <f>+X32/X$28*100</f>
        <v>20.25607353906763</v>
      </c>
      <c r="Z32" s="43"/>
    </row>
    <row r="33" spans="1:26" s="31" customFormat="1" ht="9" customHeight="1">
      <c r="A33" s="44"/>
      <c r="B33" s="39"/>
      <c r="C33" s="41"/>
      <c r="D33" s="30"/>
      <c r="E33" s="40"/>
      <c r="F33" s="41"/>
      <c r="G33" s="30"/>
      <c r="H33" s="43"/>
      <c r="I33" s="41"/>
      <c r="J33" s="30"/>
      <c r="K33" s="43"/>
      <c r="L33" s="41"/>
      <c r="M33" s="30"/>
      <c r="N33" s="30"/>
      <c r="O33" s="41"/>
      <c r="P33" s="30"/>
      <c r="Q33" s="41"/>
      <c r="R33" s="41"/>
      <c r="S33" s="30"/>
      <c r="T33" s="30"/>
      <c r="U33" s="41"/>
      <c r="V33" s="30"/>
      <c r="W33" s="43"/>
      <c r="X33" s="41"/>
      <c r="Y33" s="30"/>
      <c r="Z33" s="43"/>
    </row>
    <row r="34" spans="1:26" s="31" customFormat="1" ht="24.75" customHeight="1">
      <c r="A34" s="44" t="s">
        <v>143</v>
      </c>
      <c r="B34" s="68" t="s">
        <v>4</v>
      </c>
      <c r="C34" s="53">
        <v>157</v>
      </c>
      <c r="D34" s="51">
        <f>SUM(D36:D38)</f>
        <v>100</v>
      </c>
      <c r="E34" s="52"/>
      <c r="F34" s="53">
        <v>109</v>
      </c>
      <c r="G34" s="51">
        <f>SUM(G36:G38)</f>
        <v>100</v>
      </c>
      <c r="H34" s="54"/>
      <c r="I34" s="50" t="s">
        <v>197</v>
      </c>
      <c r="J34" s="51" t="s">
        <v>197</v>
      </c>
      <c r="K34" s="50"/>
      <c r="L34" s="50" t="s">
        <v>197</v>
      </c>
      <c r="M34" s="51" t="s">
        <v>197</v>
      </c>
      <c r="N34" s="51"/>
      <c r="O34" s="53">
        <v>228</v>
      </c>
      <c r="P34" s="51">
        <f>SUM(P36:P38)</f>
        <v>100</v>
      </c>
      <c r="Q34" s="72"/>
      <c r="R34" s="53">
        <v>172</v>
      </c>
      <c r="S34" s="51">
        <f>SUM(S36:S38)</f>
        <v>100</v>
      </c>
      <c r="T34" s="51"/>
      <c r="U34" s="53">
        <v>124</v>
      </c>
      <c r="V34" s="51">
        <f>SUM(V36:V38)</f>
        <v>100</v>
      </c>
      <c r="W34" s="54"/>
      <c r="X34" s="53">
        <v>75</v>
      </c>
      <c r="Y34" s="51">
        <f>SUM(Y36:Y38)</f>
        <v>99.99999999999999</v>
      </c>
      <c r="Z34" s="54"/>
    </row>
    <row r="35" spans="1:26" s="31" customFormat="1" ht="9.75" customHeight="1">
      <c r="A35" s="44"/>
      <c r="B35" s="39"/>
      <c r="C35" s="41"/>
      <c r="D35" s="30"/>
      <c r="E35" s="40"/>
      <c r="F35" s="41"/>
      <c r="G35" s="30"/>
      <c r="H35" s="43"/>
      <c r="I35" s="41"/>
      <c r="J35" s="30"/>
      <c r="K35" s="43"/>
      <c r="L35" s="41"/>
      <c r="M35" s="30"/>
      <c r="N35" s="30"/>
      <c r="O35" s="41"/>
      <c r="P35" s="30"/>
      <c r="Q35" s="41"/>
      <c r="R35" s="41"/>
      <c r="S35" s="30"/>
      <c r="T35" s="30"/>
      <c r="U35" s="41"/>
      <c r="V35" s="30"/>
      <c r="W35" s="43"/>
      <c r="X35" s="41"/>
      <c r="Y35" s="30"/>
      <c r="Z35" s="43"/>
    </row>
    <row r="36" spans="1:26" s="31" customFormat="1" ht="15">
      <c r="A36" s="44"/>
      <c r="B36" s="67" t="s">
        <v>120</v>
      </c>
      <c r="C36" s="13">
        <v>0</v>
      </c>
      <c r="D36" s="10">
        <f>+C36/C$34*100</f>
        <v>0</v>
      </c>
      <c r="E36" s="6"/>
      <c r="F36" s="13">
        <v>0</v>
      </c>
      <c r="G36" s="10">
        <f>+F36/F$34*100</f>
        <v>0</v>
      </c>
      <c r="H36" s="12"/>
      <c r="I36" s="13" t="s">
        <v>197</v>
      </c>
      <c r="J36" s="10" t="s">
        <v>197</v>
      </c>
      <c r="K36" s="12"/>
      <c r="L36" s="13" t="s">
        <v>197</v>
      </c>
      <c r="M36" s="10" t="s">
        <v>197</v>
      </c>
      <c r="N36" s="10"/>
      <c r="O36" s="13">
        <v>119</v>
      </c>
      <c r="P36" s="10">
        <f>+O36/O$34*100</f>
        <v>52.19298245614035</v>
      </c>
      <c r="Q36" s="13"/>
      <c r="R36" s="13">
        <v>88</v>
      </c>
      <c r="S36" s="10">
        <f>+R36/R$34*100</f>
        <v>51.162790697674424</v>
      </c>
      <c r="T36" s="10"/>
      <c r="U36" s="13">
        <v>31</v>
      </c>
      <c r="V36" s="10">
        <f>+U36/U$34*100</f>
        <v>25</v>
      </c>
      <c r="W36" s="12"/>
      <c r="X36" s="13">
        <v>17</v>
      </c>
      <c r="Y36" s="10">
        <f>+X36/X$34*100</f>
        <v>22.666666666666664</v>
      </c>
      <c r="Z36" s="12"/>
    </row>
    <row r="37" spans="1:26" s="31" customFormat="1" ht="15">
      <c r="A37" s="44"/>
      <c r="B37" s="39" t="s">
        <v>121</v>
      </c>
      <c r="C37" s="41">
        <v>121</v>
      </c>
      <c r="D37" s="30">
        <f>+C37/C$34*100</f>
        <v>77.07006369426752</v>
      </c>
      <c r="E37" s="40"/>
      <c r="F37" s="41">
        <v>81</v>
      </c>
      <c r="G37" s="30">
        <f>+F37/F$34*100</f>
        <v>74.31192660550458</v>
      </c>
      <c r="H37" s="43"/>
      <c r="I37" s="41" t="s">
        <v>197</v>
      </c>
      <c r="J37" s="30" t="s">
        <v>197</v>
      </c>
      <c r="K37" s="43"/>
      <c r="L37" s="41" t="s">
        <v>197</v>
      </c>
      <c r="M37" s="30" t="s">
        <v>197</v>
      </c>
      <c r="N37" s="30"/>
      <c r="O37" s="41">
        <v>105</v>
      </c>
      <c r="P37" s="30">
        <f>+O37/O$34*100</f>
        <v>46.05263157894737</v>
      </c>
      <c r="Q37" s="41"/>
      <c r="R37" s="41">
        <v>81</v>
      </c>
      <c r="S37" s="30">
        <f>+R37/R$34*100</f>
        <v>47.093023255813954</v>
      </c>
      <c r="T37" s="30"/>
      <c r="U37" s="41">
        <v>57</v>
      </c>
      <c r="V37" s="30">
        <f>+U37/U$34*100</f>
        <v>45.96774193548387</v>
      </c>
      <c r="W37" s="43"/>
      <c r="X37" s="41">
        <v>33</v>
      </c>
      <c r="Y37" s="30">
        <f>+X37/X$34*100</f>
        <v>44</v>
      </c>
      <c r="Z37" s="43"/>
    </row>
    <row r="38" spans="1:26" s="31" customFormat="1" ht="15">
      <c r="A38" s="44"/>
      <c r="B38" s="70" t="s">
        <v>132</v>
      </c>
      <c r="C38" s="41">
        <v>36</v>
      </c>
      <c r="D38" s="30">
        <f>+C38/C$34*100</f>
        <v>22.929936305732486</v>
      </c>
      <c r="E38" s="40"/>
      <c r="F38" s="41">
        <v>28</v>
      </c>
      <c r="G38" s="30">
        <f>+F38/F$34*100</f>
        <v>25.688073394495415</v>
      </c>
      <c r="H38" s="43"/>
      <c r="I38" s="41" t="s">
        <v>197</v>
      </c>
      <c r="J38" s="30" t="s">
        <v>197</v>
      </c>
      <c r="K38" s="43"/>
      <c r="L38" s="41" t="s">
        <v>197</v>
      </c>
      <c r="M38" s="10" t="s">
        <v>197</v>
      </c>
      <c r="N38" s="30"/>
      <c r="O38" s="41">
        <v>4</v>
      </c>
      <c r="P38" s="30">
        <f>+O38/O$34*100</f>
        <v>1.7543859649122806</v>
      </c>
      <c r="Q38" s="41"/>
      <c r="R38" s="41">
        <v>3</v>
      </c>
      <c r="S38" s="30">
        <f>+R38/R$34*100</f>
        <v>1.744186046511628</v>
      </c>
      <c r="T38" s="30"/>
      <c r="U38" s="41">
        <v>36</v>
      </c>
      <c r="V38" s="30">
        <f>+U38/U$34*100</f>
        <v>29.03225806451613</v>
      </c>
      <c r="W38" s="43"/>
      <c r="X38" s="41">
        <v>25</v>
      </c>
      <c r="Y38" s="30">
        <f>+X38/X$34*100</f>
        <v>33.33333333333333</v>
      </c>
      <c r="Z38" s="43"/>
    </row>
    <row r="39" spans="1:26" s="31" customFormat="1" ht="10.5" customHeight="1">
      <c r="A39" s="44"/>
      <c r="B39" s="67"/>
      <c r="C39" s="13"/>
      <c r="D39" s="10"/>
      <c r="E39" s="6"/>
      <c r="F39" s="13"/>
      <c r="G39" s="10"/>
      <c r="H39" s="12"/>
      <c r="I39" s="13"/>
      <c r="J39" s="10"/>
      <c r="K39" s="12"/>
      <c r="L39" s="13"/>
      <c r="M39" s="10"/>
      <c r="N39" s="10"/>
      <c r="O39" s="13"/>
      <c r="P39" s="10"/>
      <c r="Q39" s="13"/>
      <c r="R39" s="13"/>
      <c r="S39" s="10"/>
      <c r="T39" s="10"/>
      <c r="U39" s="13"/>
      <c r="V39" s="10"/>
      <c r="W39" s="12"/>
      <c r="X39" s="13"/>
      <c r="Y39" s="10"/>
      <c r="Z39" s="12"/>
    </row>
    <row r="40" spans="1:26" s="31" customFormat="1" ht="24.75" customHeight="1">
      <c r="A40" s="44" t="s">
        <v>144</v>
      </c>
      <c r="B40" s="68" t="s">
        <v>0</v>
      </c>
      <c r="C40" s="53">
        <v>867</v>
      </c>
      <c r="D40" s="51">
        <f>SUM(D42:D44)</f>
        <v>100</v>
      </c>
      <c r="E40" s="52"/>
      <c r="F40" s="53">
        <v>301</v>
      </c>
      <c r="G40" s="51">
        <f>SUM(G42:G44)</f>
        <v>100</v>
      </c>
      <c r="H40" s="54"/>
      <c r="I40" s="50" t="s">
        <v>197</v>
      </c>
      <c r="J40" s="51" t="s">
        <v>197</v>
      </c>
      <c r="K40" s="50"/>
      <c r="L40" s="50" t="s">
        <v>197</v>
      </c>
      <c r="M40" s="51" t="s">
        <v>197</v>
      </c>
      <c r="N40" s="51"/>
      <c r="O40" s="53">
        <v>136</v>
      </c>
      <c r="P40" s="51">
        <f>SUM(P42:P44)</f>
        <v>100</v>
      </c>
      <c r="Q40" s="72"/>
      <c r="R40" s="53">
        <v>81</v>
      </c>
      <c r="S40" s="51">
        <f>SUM(S42:S44)</f>
        <v>100</v>
      </c>
      <c r="T40" s="51"/>
      <c r="U40" s="53">
        <v>8867</v>
      </c>
      <c r="V40" s="51">
        <f>SUM(V42:V44)</f>
        <v>100</v>
      </c>
      <c r="W40" s="54"/>
      <c r="X40" s="53">
        <v>3455</v>
      </c>
      <c r="Y40" s="51">
        <f>SUM(Y42:Y44)</f>
        <v>100</v>
      </c>
      <c r="Z40" s="54"/>
    </row>
    <row r="41" spans="1:26" s="31" customFormat="1" ht="9.75" customHeight="1">
      <c r="A41" s="44"/>
      <c r="B41" s="39"/>
      <c r="C41" s="41"/>
      <c r="D41" s="30"/>
      <c r="E41" s="40"/>
      <c r="F41" s="41"/>
      <c r="G41" s="30"/>
      <c r="H41" s="43"/>
      <c r="I41" s="41"/>
      <c r="J41" s="30"/>
      <c r="K41" s="43"/>
      <c r="L41" s="41"/>
      <c r="M41" s="30"/>
      <c r="N41" s="30"/>
      <c r="O41" s="41"/>
      <c r="P41" s="30"/>
      <c r="Q41" s="41"/>
      <c r="R41" s="41"/>
      <c r="S41" s="30"/>
      <c r="T41" s="30"/>
      <c r="U41" s="41"/>
      <c r="V41" s="30"/>
      <c r="W41" s="43"/>
      <c r="X41" s="41"/>
      <c r="Y41" s="30"/>
      <c r="Z41" s="43"/>
    </row>
    <row r="42" spans="1:26" s="31" customFormat="1" ht="15">
      <c r="A42" s="44"/>
      <c r="B42" s="67" t="s">
        <v>120</v>
      </c>
      <c r="C42" s="13">
        <v>753</v>
      </c>
      <c r="D42" s="10">
        <f>+C42/C$40*100</f>
        <v>86.85121107266436</v>
      </c>
      <c r="E42" s="6"/>
      <c r="F42" s="13">
        <v>280</v>
      </c>
      <c r="G42" s="10">
        <f>+F42/F$40*100</f>
        <v>93.02325581395348</v>
      </c>
      <c r="H42" s="12"/>
      <c r="I42" s="13" t="s">
        <v>197</v>
      </c>
      <c r="J42" s="10" t="s">
        <v>197</v>
      </c>
      <c r="K42" s="12"/>
      <c r="L42" s="13" t="s">
        <v>197</v>
      </c>
      <c r="M42" s="10" t="s">
        <v>197</v>
      </c>
      <c r="N42" s="10"/>
      <c r="O42" s="13">
        <v>118</v>
      </c>
      <c r="P42" s="10">
        <f>+O42/O$40*100</f>
        <v>86.76470588235294</v>
      </c>
      <c r="Q42" s="13"/>
      <c r="R42" s="13">
        <v>71</v>
      </c>
      <c r="S42" s="10">
        <f>+R42/R$40*100</f>
        <v>87.65432098765432</v>
      </c>
      <c r="T42" s="10"/>
      <c r="U42" s="13">
        <v>8400</v>
      </c>
      <c r="V42" s="10">
        <f>+U42/U$40*100</f>
        <v>94.73328070373294</v>
      </c>
      <c r="W42" s="12"/>
      <c r="X42" s="13">
        <v>3285</v>
      </c>
      <c r="Y42" s="10">
        <f>+X42/X$40*100</f>
        <v>95.07959479015919</v>
      </c>
      <c r="Z42" s="12"/>
    </row>
    <row r="43" spans="1:26" s="31" customFormat="1" ht="15">
      <c r="A43" s="44"/>
      <c r="B43" s="39" t="s">
        <v>121</v>
      </c>
      <c r="C43" s="41">
        <v>114</v>
      </c>
      <c r="D43" s="30">
        <f>+C43/C$40*100</f>
        <v>13.148788927335639</v>
      </c>
      <c r="E43" s="40"/>
      <c r="F43" s="41">
        <v>21</v>
      </c>
      <c r="G43" s="30">
        <f>+F43/F$40*100</f>
        <v>6.976744186046512</v>
      </c>
      <c r="H43" s="43"/>
      <c r="I43" s="41" t="s">
        <v>197</v>
      </c>
      <c r="J43" s="30" t="s">
        <v>197</v>
      </c>
      <c r="K43" s="43"/>
      <c r="L43" s="41" t="s">
        <v>197</v>
      </c>
      <c r="M43" s="30" t="s">
        <v>197</v>
      </c>
      <c r="N43" s="30"/>
      <c r="O43" s="41">
        <v>18</v>
      </c>
      <c r="P43" s="30">
        <f>+O43/O$40*100</f>
        <v>13.23529411764706</v>
      </c>
      <c r="Q43" s="41"/>
      <c r="R43" s="41">
        <v>10</v>
      </c>
      <c r="S43" s="30">
        <f>+R43/R$40*100</f>
        <v>12.345679012345679</v>
      </c>
      <c r="T43" s="30"/>
      <c r="U43" s="41">
        <v>467</v>
      </c>
      <c r="V43" s="30">
        <f>+U43/U$40*100</f>
        <v>5.266719296267057</v>
      </c>
      <c r="W43" s="43"/>
      <c r="X43" s="41">
        <v>170</v>
      </c>
      <c r="Y43" s="30">
        <f>+X43/X$40*100</f>
        <v>4.92040520984081</v>
      </c>
      <c r="Z43" s="43"/>
    </row>
    <row r="44" spans="1:26" s="31" customFormat="1" ht="15">
      <c r="A44" s="44"/>
      <c r="B44" s="70" t="s">
        <v>132</v>
      </c>
      <c r="C44" s="41">
        <v>0</v>
      </c>
      <c r="D44" s="30">
        <f>+C44/C$40*100</f>
        <v>0</v>
      </c>
      <c r="E44" s="40"/>
      <c r="F44" s="41">
        <v>0</v>
      </c>
      <c r="G44" s="30">
        <f>+F44/F$40*100</f>
        <v>0</v>
      </c>
      <c r="H44" s="43"/>
      <c r="I44" s="41" t="s">
        <v>197</v>
      </c>
      <c r="J44" s="30" t="s">
        <v>197</v>
      </c>
      <c r="K44" s="43"/>
      <c r="L44" s="41" t="s">
        <v>197</v>
      </c>
      <c r="M44" s="10" t="s">
        <v>197</v>
      </c>
      <c r="N44" s="30"/>
      <c r="O44" s="41">
        <v>0</v>
      </c>
      <c r="P44" s="30">
        <f>+O44/O$40*100</f>
        <v>0</v>
      </c>
      <c r="Q44" s="41"/>
      <c r="R44" s="41">
        <v>0</v>
      </c>
      <c r="S44" s="30">
        <f>+R44/R$40*100</f>
        <v>0</v>
      </c>
      <c r="T44" s="30"/>
      <c r="U44" s="41">
        <v>0</v>
      </c>
      <c r="V44" s="30">
        <f>+U44/U$40*100</f>
        <v>0</v>
      </c>
      <c r="W44" s="43"/>
      <c r="X44" s="41">
        <v>0</v>
      </c>
      <c r="Y44" s="30">
        <f>+X44/X$40*100</f>
        <v>0</v>
      </c>
      <c r="Z44" s="43"/>
    </row>
    <row r="45" spans="1:26" s="31" customFormat="1" ht="10.5" customHeight="1">
      <c r="A45" s="44"/>
      <c r="B45" s="67"/>
      <c r="C45" s="13"/>
      <c r="D45" s="10"/>
      <c r="E45" s="6"/>
      <c r="F45" s="13"/>
      <c r="G45" s="10"/>
      <c r="H45" s="12"/>
      <c r="I45" s="13"/>
      <c r="J45" s="10"/>
      <c r="K45" s="12"/>
      <c r="L45" s="13"/>
      <c r="M45" s="10"/>
      <c r="N45" s="10"/>
      <c r="O45" s="13"/>
      <c r="P45" s="10"/>
      <c r="Q45" s="13"/>
      <c r="R45" s="13"/>
      <c r="S45" s="10"/>
      <c r="T45" s="10"/>
      <c r="U45" s="13"/>
      <c r="V45" s="10"/>
      <c r="W45" s="12"/>
      <c r="X45" s="13"/>
      <c r="Y45" s="10"/>
      <c r="Z45" s="12"/>
    </row>
    <row r="46" spans="1:26" s="31" customFormat="1" ht="24.75" customHeight="1">
      <c r="A46" s="44" t="s">
        <v>5</v>
      </c>
      <c r="B46" s="68" t="s">
        <v>1</v>
      </c>
      <c r="C46" s="53">
        <v>1067</v>
      </c>
      <c r="D46" s="51">
        <f>SUM(D48:D50)</f>
        <v>100</v>
      </c>
      <c r="E46" s="52"/>
      <c r="F46" s="53">
        <v>175</v>
      </c>
      <c r="G46" s="51">
        <f>SUM(G48:G50)</f>
        <v>100</v>
      </c>
      <c r="H46" s="54"/>
      <c r="I46" s="50" t="s">
        <v>197</v>
      </c>
      <c r="J46" s="51" t="s">
        <v>197</v>
      </c>
      <c r="K46" s="50"/>
      <c r="L46" s="50" t="s">
        <v>197</v>
      </c>
      <c r="M46" s="51" t="s">
        <v>197</v>
      </c>
      <c r="N46" s="51"/>
      <c r="O46" s="53">
        <v>1341</v>
      </c>
      <c r="P46" s="51">
        <f>SUM(P48:P50)</f>
        <v>100</v>
      </c>
      <c r="Q46" s="72"/>
      <c r="R46" s="53">
        <v>634</v>
      </c>
      <c r="S46" s="51">
        <f>SUM(S48:S50)</f>
        <v>100</v>
      </c>
      <c r="T46" s="51"/>
      <c r="U46" s="53">
        <v>10568</v>
      </c>
      <c r="V46" s="51">
        <f>SUM(V48:V50)</f>
        <v>100</v>
      </c>
      <c r="W46" s="54"/>
      <c r="X46" s="53">
        <v>4806</v>
      </c>
      <c r="Y46" s="51">
        <f>SUM(Y48:Y50)</f>
        <v>100</v>
      </c>
      <c r="Z46" s="54"/>
    </row>
    <row r="47" spans="1:26" s="31" customFormat="1" ht="9.75" customHeight="1">
      <c r="A47" s="44"/>
      <c r="B47" s="39"/>
      <c r="C47" s="41"/>
      <c r="D47" s="30"/>
      <c r="E47" s="40"/>
      <c r="F47" s="41"/>
      <c r="G47" s="30"/>
      <c r="H47" s="43"/>
      <c r="I47" s="41"/>
      <c r="J47" s="30"/>
      <c r="K47" s="43"/>
      <c r="L47" s="41"/>
      <c r="M47" s="30"/>
      <c r="N47" s="30"/>
      <c r="O47" s="41"/>
      <c r="P47" s="30"/>
      <c r="Q47" s="41"/>
      <c r="R47" s="41"/>
      <c r="S47" s="30"/>
      <c r="T47" s="30"/>
      <c r="U47" s="41"/>
      <c r="V47" s="30"/>
      <c r="W47" s="43"/>
      <c r="X47" s="41"/>
      <c r="Y47" s="30"/>
      <c r="Z47" s="43"/>
    </row>
    <row r="48" spans="1:26" s="31" customFormat="1" ht="15">
      <c r="A48" s="44"/>
      <c r="B48" s="67" t="s">
        <v>120</v>
      </c>
      <c r="C48" s="13">
        <v>277</v>
      </c>
      <c r="D48" s="10">
        <f>+C48/C$46*100</f>
        <v>25.960637300843487</v>
      </c>
      <c r="E48" s="6"/>
      <c r="F48" s="13">
        <v>78</v>
      </c>
      <c r="G48" s="10">
        <f>+F48/F$46*100</f>
        <v>44.57142857142857</v>
      </c>
      <c r="H48" s="12"/>
      <c r="I48" s="13" t="s">
        <v>197</v>
      </c>
      <c r="J48" s="10" t="s">
        <v>197</v>
      </c>
      <c r="K48" s="12"/>
      <c r="L48" s="13" t="s">
        <v>197</v>
      </c>
      <c r="M48" s="10" t="s">
        <v>197</v>
      </c>
      <c r="N48" s="10"/>
      <c r="O48" s="13">
        <v>832</v>
      </c>
      <c r="P48" s="10">
        <f>+O48/O$46*100</f>
        <v>62.043251304996275</v>
      </c>
      <c r="Q48" s="13"/>
      <c r="R48" s="13">
        <v>435</v>
      </c>
      <c r="S48" s="10">
        <f>+R48/R$46*100</f>
        <v>68.61198738170347</v>
      </c>
      <c r="T48" s="10"/>
      <c r="U48" s="13">
        <v>8558</v>
      </c>
      <c r="V48" s="10">
        <f>+U48/U$46*100</f>
        <v>80.98031794095382</v>
      </c>
      <c r="W48" s="12"/>
      <c r="X48" s="13">
        <v>3736</v>
      </c>
      <c r="Y48" s="10">
        <f>+X48/X$46*100</f>
        <v>77.73616312942156</v>
      </c>
      <c r="Z48" s="12"/>
    </row>
    <row r="49" spans="1:26" s="31" customFormat="1" ht="15">
      <c r="A49" s="44"/>
      <c r="B49" s="39" t="s">
        <v>121</v>
      </c>
      <c r="C49" s="41">
        <v>712</v>
      </c>
      <c r="D49" s="30">
        <f>+C49/C$46*100</f>
        <v>66.72914714151827</v>
      </c>
      <c r="E49" s="40"/>
      <c r="F49" s="41">
        <v>71</v>
      </c>
      <c r="G49" s="30">
        <f>+F49/F$46*100</f>
        <v>40.57142857142857</v>
      </c>
      <c r="H49" s="43"/>
      <c r="I49" s="41" t="s">
        <v>197</v>
      </c>
      <c r="J49" s="30" t="s">
        <v>197</v>
      </c>
      <c r="K49" s="43"/>
      <c r="L49" s="41" t="s">
        <v>197</v>
      </c>
      <c r="M49" s="30" t="s">
        <v>197</v>
      </c>
      <c r="N49" s="30"/>
      <c r="O49" s="41">
        <v>71</v>
      </c>
      <c r="P49" s="30">
        <f>+O49/O$46*100</f>
        <v>5.29455630126771</v>
      </c>
      <c r="Q49" s="41"/>
      <c r="R49" s="41">
        <v>26</v>
      </c>
      <c r="S49" s="30">
        <f>+R49/R$46*100</f>
        <v>4.100946372239748</v>
      </c>
      <c r="T49" s="30"/>
      <c r="U49" s="41">
        <v>409</v>
      </c>
      <c r="V49" s="30">
        <f>+U49/U$46*100</f>
        <v>3.8701741105223313</v>
      </c>
      <c r="W49" s="43"/>
      <c r="X49" s="41">
        <v>213</v>
      </c>
      <c r="Y49" s="30">
        <f>+X49/X$46*100</f>
        <v>4.431960049937578</v>
      </c>
      <c r="Z49" s="43"/>
    </row>
    <row r="50" spans="1:26" s="31" customFormat="1" ht="15">
      <c r="A50" s="44"/>
      <c r="B50" s="70" t="s">
        <v>132</v>
      </c>
      <c r="C50" s="41">
        <v>78</v>
      </c>
      <c r="D50" s="30">
        <f>+C50/C$46*100</f>
        <v>7.310215557638237</v>
      </c>
      <c r="E50" s="40"/>
      <c r="F50" s="41">
        <v>26</v>
      </c>
      <c r="G50" s="30">
        <f>+F50/F$46*100</f>
        <v>14.857142857142858</v>
      </c>
      <c r="H50" s="43"/>
      <c r="I50" s="41" t="s">
        <v>197</v>
      </c>
      <c r="J50" s="30" t="s">
        <v>197</v>
      </c>
      <c r="K50" s="43"/>
      <c r="L50" s="41" t="s">
        <v>197</v>
      </c>
      <c r="M50" s="10" t="s">
        <v>197</v>
      </c>
      <c r="N50" s="30"/>
      <c r="O50" s="41">
        <v>438</v>
      </c>
      <c r="P50" s="30">
        <f>+O50/O$46*100</f>
        <v>32.662192393736014</v>
      </c>
      <c r="Q50" s="41"/>
      <c r="R50" s="41">
        <v>173</v>
      </c>
      <c r="S50" s="30">
        <f>+R50/R$46*100</f>
        <v>27.287066246056785</v>
      </c>
      <c r="T50" s="30"/>
      <c r="U50" s="41">
        <v>1601</v>
      </c>
      <c r="V50" s="30">
        <f>+U50/U$46*100</f>
        <v>15.149507948523846</v>
      </c>
      <c r="W50" s="43"/>
      <c r="X50" s="41">
        <v>857</v>
      </c>
      <c r="Y50" s="30">
        <f>+X50/X$46*100</f>
        <v>17.831876820640865</v>
      </c>
      <c r="Z50" s="43"/>
    </row>
    <row r="51" spans="1:26" s="31" customFormat="1" ht="10.5" customHeight="1">
      <c r="A51" s="44"/>
      <c r="B51" s="67"/>
      <c r="C51" s="13"/>
      <c r="D51" s="10"/>
      <c r="E51" s="6"/>
      <c r="F51" s="13"/>
      <c r="G51" s="10"/>
      <c r="H51" s="12"/>
      <c r="I51" s="13"/>
      <c r="J51" s="10"/>
      <c r="K51" s="12"/>
      <c r="L51" s="13"/>
      <c r="M51" s="10"/>
      <c r="N51" s="10"/>
      <c r="O51" s="13"/>
      <c r="P51" s="10"/>
      <c r="Q51" s="13"/>
      <c r="R51" s="13"/>
      <c r="S51" s="10"/>
      <c r="T51" s="10"/>
      <c r="U51" s="13"/>
      <c r="V51" s="10"/>
      <c r="W51" s="12"/>
      <c r="X51" s="13"/>
      <c r="Y51" s="10"/>
      <c r="Z51" s="12"/>
    </row>
    <row r="52" spans="1:26" s="31" customFormat="1" ht="15">
      <c r="A52" s="44" t="s">
        <v>145</v>
      </c>
      <c r="B52" s="76" t="s">
        <v>146</v>
      </c>
      <c r="C52" s="56">
        <v>352</v>
      </c>
      <c r="D52" s="57">
        <f>SUM(D54:D56)</f>
        <v>99.99999999999999</v>
      </c>
      <c r="E52" s="58"/>
      <c r="F52" s="56">
        <v>98</v>
      </c>
      <c r="G52" s="57">
        <f>SUM(G54:G56)</f>
        <v>100</v>
      </c>
      <c r="H52" s="60"/>
      <c r="I52" s="56" t="s">
        <v>197</v>
      </c>
      <c r="J52" s="57" t="s">
        <v>197</v>
      </c>
      <c r="K52" s="60"/>
      <c r="L52" s="56" t="s">
        <v>197</v>
      </c>
      <c r="M52" s="57" t="s">
        <v>197</v>
      </c>
      <c r="N52" s="57"/>
      <c r="O52" s="59">
        <v>106</v>
      </c>
      <c r="P52" s="57">
        <f>SUM(P54:P56)</f>
        <v>100</v>
      </c>
      <c r="Q52" s="56"/>
      <c r="R52" s="59">
        <v>65</v>
      </c>
      <c r="S52" s="57">
        <f>SUM(S54:S56)</f>
        <v>100</v>
      </c>
      <c r="T52" s="57"/>
      <c r="U52" s="56">
        <v>603</v>
      </c>
      <c r="V52" s="57">
        <f>SUM(V54:V56)</f>
        <v>100</v>
      </c>
      <c r="W52" s="60"/>
      <c r="X52" s="56">
        <v>283</v>
      </c>
      <c r="Y52" s="57">
        <f>SUM(Y54:Y56)</f>
        <v>100</v>
      </c>
      <c r="Z52" s="60"/>
    </row>
    <row r="53" spans="1:26" s="31" customFormat="1" ht="15">
      <c r="A53" s="44"/>
      <c r="B53" s="67"/>
      <c r="C53" s="13"/>
      <c r="D53" s="10"/>
      <c r="E53" s="6"/>
      <c r="F53" s="13"/>
      <c r="G53" s="10"/>
      <c r="H53" s="12"/>
      <c r="I53" s="13"/>
      <c r="J53" s="10"/>
      <c r="K53" s="12"/>
      <c r="L53" s="13"/>
      <c r="M53" s="10"/>
      <c r="N53" s="10"/>
      <c r="O53" s="13"/>
      <c r="P53" s="10"/>
      <c r="Q53" s="13"/>
      <c r="R53" s="13"/>
      <c r="S53" s="10"/>
      <c r="T53" s="10"/>
      <c r="U53" s="13"/>
      <c r="V53" s="10"/>
      <c r="W53" s="12"/>
      <c r="X53" s="13"/>
      <c r="Y53" s="10"/>
      <c r="Z53" s="12"/>
    </row>
    <row r="54" spans="1:26" s="31" customFormat="1" ht="15">
      <c r="A54" s="44"/>
      <c r="B54" s="39" t="s">
        <v>120</v>
      </c>
      <c r="C54" s="41">
        <v>176</v>
      </c>
      <c r="D54" s="30">
        <f>+C54/C$52*100</f>
        <v>50</v>
      </c>
      <c r="E54" s="40"/>
      <c r="F54" s="41">
        <v>61</v>
      </c>
      <c r="G54" s="30">
        <f>+F54/F$52*100</f>
        <v>62.244897959183675</v>
      </c>
      <c r="H54" s="43"/>
      <c r="I54" s="41" t="s">
        <v>197</v>
      </c>
      <c r="J54" s="30" t="s">
        <v>197</v>
      </c>
      <c r="K54" s="43"/>
      <c r="L54" s="41" t="s">
        <v>197</v>
      </c>
      <c r="M54" s="30" t="s">
        <v>197</v>
      </c>
      <c r="N54" s="30"/>
      <c r="O54" s="41">
        <v>61</v>
      </c>
      <c r="P54" s="30">
        <f>+O54/O$52*100</f>
        <v>57.54716981132076</v>
      </c>
      <c r="Q54" s="41"/>
      <c r="R54" s="41">
        <v>37</v>
      </c>
      <c r="S54" s="30">
        <f>+R54/R$52*100</f>
        <v>56.92307692307692</v>
      </c>
      <c r="T54" s="30"/>
      <c r="U54" s="41">
        <v>337</v>
      </c>
      <c r="V54" s="30">
        <f>+U54/U$52*100</f>
        <v>55.88723051409619</v>
      </c>
      <c r="W54" s="43"/>
      <c r="X54" s="41">
        <v>121</v>
      </c>
      <c r="Y54" s="30">
        <f>+X54/X$52*100</f>
        <v>42.75618374558304</v>
      </c>
      <c r="Z54" s="43"/>
    </row>
    <row r="55" spans="1:26" s="31" customFormat="1" ht="15">
      <c r="A55" s="44"/>
      <c r="B55" s="67" t="s">
        <v>121</v>
      </c>
      <c r="C55" s="13">
        <v>168</v>
      </c>
      <c r="D55" s="10">
        <f>+C55/C$52*100</f>
        <v>47.72727272727273</v>
      </c>
      <c r="E55" s="6"/>
      <c r="F55" s="13">
        <v>32</v>
      </c>
      <c r="G55" s="10">
        <f>+F55/F$52*100</f>
        <v>32.6530612244898</v>
      </c>
      <c r="H55" s="12"/>
      <c r="I55" s="13" t="s">
        <v>197</v>
      </c>
      <c r="J55" s="10" t="s">
        <v>197</v>
      </c>
      <c r="K55" s="12"/>
      <c r="L55" s="13" t="s">
        <v>197</v>
      </c>
      <c r="M55" s="10" t="s">
        <v>197</v>
      </c>
      <c r="N55" s="10"/>
      <c r="O55" s="13">
        <v>24</v>
      </c>
      <c r="P55" s="10">
        <f>+O55/O$52*100</f>
        <v>22.641509433962266</v>
      </c>
      <c r="Q55" s="13"/>
      <c r="R55" s="13">
        <v>14</v>
      </c>
      <c r="S55" s="10">
        <f>+R55/R$52*100</f>
        <v>21.53846153846154</v>
      </c>
      <c r="T55" s="10"/>
      <c r="U55" s="13">
        <v>29</v>
      </c>
      <c r="V55" s="10">
        <f>+U55/U$52*100</f>
        <v>4.809286898839138</v>
      </c>
      <c r="W55" s="12"/>
      <c r="X55" s="13">
        <v>12</v>
      </c>
      <c r="Y55" s="10">
        <f>+X55/X$52*100</f>
        <v>4.240282685512367</v>
      </c>
      <c r="Z55" s="12"/>
    </row>
    <row r="56" spans="1:26" s="31" customFormat="1" ht="15">
      <c r="A56" s="44"/>
      <c r="B56" s="67" t="s">
        <v>128</v>
      </c>
      <c r="C56" s="13">
        <v>8</v>
      </c>
      <c r="D56" s="10">
        <f>+C56/C$52*100</f>
        <v>2.272727272727273</v>
      </c>
      <c r="E56" s="6"/>
      <c r="F56" s="13">
        <v>5</v>
      </c>
      <c r="G56" s="10">
        <f>+F56/F$52*100</f>
        <v>5.1020408163265305</v>
      </c>
      <c r="H56" s="12"/>
      <c r="I56" s="13" t="s">
        <v>197</v>
      </c>
      <c r="J56" s="10" t="s">
        <v>197</v>
      </c>
      <c r="K56" s="12"/>
      <c r="L56" s="13" t="s">
        <v>197</v>
      </c>
      <c r="M56" s="10" t="s">
        <v>197</v>
      </c>
      <c r="N56" s="10"/>
      <c r="O56" s="13">
        <v>21</v>
      </c>
      <c r="P56" s="10">
        <f>+O56/O$52*100</f>
        <v>19.81132075471698</v>
      </c>
      <c r="Q56" s="13"/>
      <c r="R56" s="13">
        <v>14</v>
      </c>
      <c r="S56" s="10">
        <f>+R56/R$52*100</f>
        <v>21.53846153846154</v>
      </c>
      <c r="T56" s="10"/>
      <c r="U56" s="13">
        <v>237</v>
      </c>
      <c r="V56" s="10">
        <f>+U56/U$52*100</f>
        <v>39.30348258706468</v>
      </c>
      <c r="W56" s="12"/>
      <c r="X56" s="13">
        <v>150</v>
      </c>
      <c r="Y56" s="10">
        <f>+X56/X$52*100</f>
        <v>53.003533568904594</v>
      </c>
      <c r="Z56" s="12"/>
    </row>
    <row r="57" spans="1:26" s="31" customFormat="1" ht="9.75" customHeight="1">
      <c r="A57" s="44"/>
      <c r="B57" s="39"/>
      <c r="C57" s="41"/>
      <c r="D57" s="30"/>
      <c r="E57" s="40"/>
      <c r="F57" s="41"/>
      <c r="G57" s="30"/>
      <c r="H57" s="43"/>
      <c r="I57" s="41"/>
      <c r="J57" s="30"/>
      <c r="K57" s="43"/>
      <c r="L57" s="41"/>
      <c r="M57" s="30"/>
      <c r="N57" s="30"/>
      <c r="O57" s="41"/>
      <c r="P57" s="30"/>
      <c r="Q57" s="41"/>
      <c r="R57" s="41"/>
      <c r="S57" s="30"/>
      <c r="T57" s="30"/>
      <c r="U57" s="41"/>
      <c r="V57" s="30"/>
      <c r="W57" s="43"/>
      <c r="X57" s="41"/>
      <c r="Y57" s="30"/>
      <c r="Z57" s="43"/>
    </row>
    <row r="58" spans="1:26" s="31" customFormat="1" ht="15">
      <c r="A58" s="44" t="s">
        <v>147</v>
      </c>
      <c r="B58" s="76" t="s">
        <v>2</v>
      </c>
      <c r="C58" s="56">
        <v>3000</v>
      </c>
      <c r="D58" s="57">
        <f>SUM(D60:D62)</f>
        <v>100</v>
      </c>
      <c r="E58" s="58"/>
      <c r="F58" s="56">
        <v>1752</v>
      </c>
      <c r="G58" s="57">
        <f>SUM(G60:G62)</f>
        <v>100</v>
      </c>
      <c r="H58" s="60"/>
      <c r="I58" s="56" t="s">
        <v>197</v>
      </c>
      <c r="J58" s="57" t="s">
        <v>197</v>
      </c>
      <c r="K58" s="60"/>
      <c r="L58" s="56" t="s">
        <v>197</v>
      </c>
      <c r="M58" s="57" t="s">
        <v>197</v>
      </c>
      <c r="N58" s="57"/>
      <c r="O58" s="59">
        <v>467</v>
      </c>
      <c r="P58" s="57">
        <f>SUM(P60:P62)</f>
        <v>100</v>
      </c>
      <c r="Q58" s="56"/>
      <c r="R58" s="59">
        <v>260</v>
      </c>
      <c r="S58" s="57">
        <f>SUM(S60:S62)</f>
        <v>100</v>
      </c>
      <c r="T58" s="57"/>
      <c r="U58" s="56">
        <v>2409</v>
      </c>
      <c r="V58" s="57">
        <f>SUM(V60:V62)</f>
        <v>100</v>
      </c>
      <c r="W58" s="60"/>
      <c r="X58" s="56">
        <v>1118</v>
      </c>
      <c r="Y58" s="57">
        <f>SUM(Y60:Y62)</f>
        <v>100</v>
      </c>
      <c r="Z58" s="60"/>
    </row>
    <row r="59" spans="1:26" s="31" customFormat="1" ht="15">
      <c r="A59" s="44"/>
      <c r="B59" s="67"/>
      <c r="C59" s="13"/>
      <c r="D59" s="10"/>
      <c r="E59" s="6"/>
      <c r="F59" s="13"/>
      <c r="G59" s="10"/>
      <c r="H59" s="12"/>
      <c r="I59" s="13"/>
      <c r="J59" s="10"/>
      <c r="K59" s="12"/>
      <c r="L59" s="13"/>
      <c r="M59" s="10"/>
      <c r="N59" s="10"/>
      <c r="O59" s="13"/>
      <c r="P59" s="10"/>
      <c r="Q59" s="13"/>
      <c r="R59" s="13"/>
      <c r="S59" s="10"/>
      <c r="T59" s="10"/>
      <c r="U59" s="13"/>
      <c r="V59" s="10"/>
      <c r="W59" s="12"/>
      <c r="X59" s="13"/>
      <c r="Y59" s="10"/>
      <c r="Z59" s="12"/>
    </row>
    <row r="60" spans="1:26" s="31" customFormat="1" ht="15">
      <c r="A60" s="44"/>
      <c r="B60" s="39" t="s">
        <v>120</v>
      </c>
      <c r="C60" s="41">
        <v>2594</v>
      </c>
      <c r="D60" s="30">
        <f>+C60/C$58*100</f>
        <v>86.46666666666667</v>
      </c>
      <c r="E60" s="40"/>
      <c r="F60" s="41">
        <v>1522</v>
      </c>
      <c r="G60" s="30">
        <f>+F60/F$58*100</f>
        <v>86.87214611872146</v>
      </c>
      <c r="H60" s="43"/>
      <c r="I60" s="41" t="s">
        <v>197</v>
      </c>
      <c r="J60" s="30" t="s">
        <v>197</v>
      </c>
      <c r="K60" s="43"/>
      <c r="L60" s="41" t="s">
        <v>197</v>
      </c>
      <c r="M60" s="30" t="s">
        <v>197</v>
      </c>
      <c r="N60" s="30"/>
      <c r="O60" s="41">
        <v>329</v>
      </c>
      <c r="P60" s="30">
        <f>+O60/O$58*100</f>
        <v>70.44967880085653</v>
      </c>
      <c r="Q60" s="41"/>
      <c r="R60" s="41">
        <v>181</v>
      </c>
      <c r="S60" s="30">
        <f>+R60/R$58*100</f>
        <v>69.61538461538461</v>
      </c>
      <c r="T60" s="30"/>
      <c r="U60" s="41">
        <v>1241</v>
      </c>
      <c r="V60" s="30">
        <f>+U60/U$58*100</f>
        <v>51.515151515151516</v>
      </c>
      <c r="W60" s="43"/>
      <c r="X60" s="41">
        <v>666</v>
      </c>
      <c r="Y60" s="30">
        <f>+X60/X$58*100</f>
        <v>59.570661896243294</v>
      </c>
      <c r="Z60" s="43"/>
    </row>
    <row r="61" spans="1:26" s="31" customFormat="1" ht="15">
      <c r="A61" s="44"/>
      <c r="B61" s="67" t="s">
        <v>121</v>
      </c>
      <c r="C61" s="13">
        <v>348</v>
      </c>
      <c r="D61" s="10">
        <f>+C61/C$58*100</f>
        <v>11.600000000000001</v>
      </c>
      <c r="E61" s="6"/>
      <c r="F61" s="13">
        <v>193</v>
      </c>
      <c r="G61" s="10">
        <f>+F61/F$58*100</f>
        <v>11.015981735159817</v>
      </c>
      <c r="H61" s="12"/>
      <c r="I61" s="13" t="s">
        <v>197</v>
      </c>
      <c r="J61" s="10" t="s">
        <v>197</v>
      </c>
      <c r="K61" s="12"/>
      <c r="L61" s="13" t="s">
        <v>197</v>
      </c>
      <c r="M61" s="10" t="s">
        <v>197</v>
      </c>
      <c r="N61" s="10"/>
      <c r="O61" s="13">
        <v>118</v>
      </c>
      <c r="P61" s="10">
        <f>+O61/O$58*100</f>
        <v>25.267665952890795</v>
      </c>
      <c r="Q61" s="13"/>
      <c r="R61" s="13">
        <v>69</v>
      </c>
      <c r="S61" s="10">
        <f>+R61/R$58*100</f>
        <v>26.53846153846154</v>
      </c>
      <c r="T61" s="10"/>
      <c r="U61" s="13">
        <v>977</v>
      </c>
      <c r="V61" s="10">
        <f>+U61/U$58*100</f>
        <v>40.55624740556247</v>
      </c>
      <c r="W61" s="12"/>
      <c r="X61" s="13">
        <v>346</v>
      </c>
      <c r="Y61" s="10">
        <f>+X61/X$58*100</f>
        <v>30.94812164579606</v>
      </c>
      <c r="Z61" s="12"/>
    </row>
    <row r="62" spans="1:26" s="31" customFormat="1" ht="15">
      <c r="A62" s="44"/>
      <c r="B62" s="67" t="s">
        <v>128</v>
      </c>
      <c r="C62" s="13">
        <v>58</v>
      </c>
      <c r="D62" s="10">
        <f>+C62/C$58*100</f>
        <v>1.9333333333333333</v>
      </c>
      <c r="E62" s="6"/>
      <c r="F62" s="13">
        <v>37</v>
      </c>
      <c r="G62" s="10">
        <f>+F62/F$58*100</f>
        <v>2.1118721461187215</v>
      </c>
      <c r="H62" s="12"/>
      <c r="I62" s="13" t="s">
        <v>197</v>
      </c>
      <c r="J62" s="10" t="s">
        <v>197</v>
      </c>
      <c r="K62" s="12"/>
      <c r="L62" s="13" t="s">
        <v>197</v>
      </c>
      <c r="M62" s="10" t="s">
        <v>197</v>
      </c>
      <c r="N62" s="10"/>
      <c r="O62" s="13">
        <v>20</v>
      </c>
      <c r="P62" s="10">
        <f>+O62/O$58*100</f>
        <v>4.282655246252676</v>
      </c>
      <c r="Q62" s="13"/>
      <c r="R62" s="13">
        <v>10</v>
      </c>
      <c r="S62" s="10">
        <f>+R62/R$58*100</f>
        <v>3.8461538461538463</v>
      </c>
      <c r="T62" s="10"/>
      <c r="U62" s="13">
        <v>191</v>
      </c>
      <c r="V62" s="10">
        <f>+U62/U$58*100</f>
        <v>7.92860107928601</v>
      </c>
      <c r="W62" s="12"/>
      <c r="X62" s="13">
        <v>106</v>
      </c>
      <c r="Y62" s="10">
        <f>+X62/X$58*100</f>
        <v>9.481216457960643</v>
      </c>
      <c r="Z62" s="12"/>
    </row>
    <row r="63" spans="1:26" s="31" customFormat="1" ht="9.75" customHeight="1">
      <c r="A63" s="44"/>
      <c r="B63" s="39"/>
      <c r="C63" s="41"/>
      <c r="D63" s="30"/>
      <c r="E63" s="40"/>
      <c r="F63" s="41"/>
      <c r="G63" s="30"/>
      <c r="H63" s="43"/>
      <c r="I63" s="41"/>
      <c r="J63" s="30"/>
      <c r="K63" s="43"/>
      <c r="L63" s="41"/>
      <c r="M63" s="30"/>
      <c r="N63" s="30"/>
      <c r="O63" s="41"/>
      <c r="P63" s="30"/>
      <c r="Q63" s="41"/>
      <c r="R63" s="41"/>
      <c r="S63" s="30"/>
      <c r="T63" s="30"/>
      <c r="U63" s="41"/>
      <c r="V63" s="30"/>
      <c r="W63" s="43"/>
      <c r="X63" s="41"/>
      <c r="Y63" s="30"/>
      <c r="Z63" s="43"/>
    </row>
    <row r="64" spans="1:26" s="31" customFormat="1" ht="15">
      <c r="A64" s="44" t="s">
        <v>148</v>
      </c>
      <c r="B64" s="76" t="s">
        <v>9</v>
      </c>
      <c r="C64" s="56">
        <v>78265</v>
      </c>
      <c r="D64" s="57">
        <f>SUM(D66:D68)</f>
        <v>100</v>
      </c>
      <c r="E64" s="58"/>
      <c r="F64" s="56">
        <v>25833</v>
      </c>
      <c r="G64" s="57">
        <f>SUM(G66:G68)</f>
        <v>99.99999999999999</v>
      </c>
      <c r="H64" s="60"/>
      <c r="I64" s="56">
        <v>389771</v>
      </c>
      <c r="J64" s="57">
        <f>SUM(J66:J68)</f>
        <v>100</v>
      </c>
      <c r="K64" s="60"/>
      <c r="L64" s="56">
        <v>193765</v>
      </c>
      <c r="M64" s="57">
        <f>SUM(M66:M68)</f>
        <v>100</v>
      </c>
      <c r="N64" s="57"/>
      <c r="O64" s="59">
        <v>1378</v>
      </c>
      <c r="P64" s="57">
        <f>SUM(P66:P68)</f>
        <v>100.00000000000001</v>
      </c>
      <c r="Q64" s="56"/>
      <c r="R64" s="59">
        <v>871</v>
      </c>
      <c r="S64" s="57">
        <f>SUM(S66:S68)</f>
        <v>100</v>
      </c>
      <c r="T64" s="57"/>
      <c r="U64" s="56">
        <v>2614</v>
      </c>
      <c r="V64" s="57">
        <f>SUM(V66:V68)</f>
        <v>99.99999999999999</v>
      </c>
      <c r="W64" s="60"/>
      <c r="X64" s="56">
        <v>1051</v>
      </c>
      <c r="Y64" s="57">
        <f>SUM(Y66:Y68)</f>
        <v>100.00000000000001</v>
      </c>
      <c r="Z64" s="60"/>
    </row>
    <row r="65" spans="1:26" s="31" customFormat="1" ht="15">
      <c r="A65" s="44"/>
      <c r="B65" s="67"/>
      <c r="C65" s="13"/>
      <c r="D65" s="10"/>
      <c r="E65" s="6"/>
      <c r="F65" s="13"/>
      <c r="G65" s="10"/>
      <c r="H65" s="12"/>
      <c r="I65" s="13"/>
      <c r="J65" s="10"/>
      <c r="K65" s="12"/>
      <c r="L65" s="13"/>
      <c r="M65" s="10"/>
      <c r="N65" s="10"/>
      <c r="O65" s="13"/>
      <c r="P65" s="10"/>
      <c r="Q65" s="13"/>
      <c r="R65" s="13"/>
      <c r="S65" s="10"/>
      <c r="T65" s="10"/>
      <c r="U65" s="13"/>
      <c r="V65" s="10"/>
      <c r="W65" s="12"/>
      <c r="X65" s="13"/>
      <c r="Y65" s="10"/>
      <c r="Z65" s="12"/>
    </row>
    <row r="66" spans="1:26" s="31" customFormat="1" ht="15">
      <c r="A66" s="44"/>
      <c r="B66" s="39" t="s">
        <v>120</v>
      </c>
      <c r="C66" s="41">
        <v>19142</v>
      </c>
      <c r="D66" s="30">
        <f>+C66/C$64*100</f>
        <v>24.457931386954577</v>
      </c>
      <c r="E66" s="40"/>
      <c r="F66" s="41">
        <v>14863</v>
      </c>
      <c r="G66" s="30">
        <f>+F66/F$64*100</f>
        <v>57.53493593465721</v>
      </c>
      <c r="H66" s="43"/>
      <c r="I66" s="41">
        <v>210596</v>
      </c>
      <c r="J66" s="30">
        <f>+I66/I$64*100</f>
        <v>54.03070007773796</v>
      </c>
      <c r="K66" s="43"/>
      <c r="L66" s="41">
        <v>110509</v>
      </c>
      <c r="M66" s="30">
        <f>+L66/L$64*100</f>
        <v>57.03248780739556</v>
      </c>
      <c r="N66" s="30"/>
      <c r="O66" s="41">
        <v>928</v>
      </c>
      <c r="P66" s="30">
        <f>+O66/O$64*100</f>
        <v>67.34397677793905</v>
      </c>
      <c r="Q66" s="41"/>
      <c r="R66" s="41">
        <v>614</v>
      </c>
      <c r="S66" s="30">
        <f>+R66/R$64*100</f>
        <v>70.49368541905855</v>
      </c>
      <c r="T66" s="30"/>
      <c r="U66" s="41">
        <v>2001</v>
      </c>
      <c r="V66" s="30">
        <f>+U66/U$64*100</f>
        <v>76.54934965570007</v>
      </c>
      <c r="W66" s="43"/>
      <c r="X66" s="41">
        <v>892</v>
      </c>
      <c r="Y66" s="30">
        <f>+X66/X$64*100</f>
        <v>84.87155090390105</v>
      </c>
      <c r="Z66" s="43"/>
    </row>
    <row r="67" spans="1:26" s="31" customFormat="1" ht="15">
      <c r="A67" s="44"/>
      <c r="B67" s="67" t="s">
        <v>121</v>
      </c>
      <c r="C67" s="13">
        <v>57786</v>
      </c>
      <c r="D67" s="10">
        <f>+C67/C$64*100</f>
        <v>73.83376988436721</v>
      </c>
      <c r="E67" s="6"/>
      <c r="F67" s="13">
        <v>10677</v>
      </c>
      <c r="G67" s="10">
        <f>+F67/F$64*100</f>
        <v>41.33085588201138</v>
      </c>
      <c r="H67" s="12"/>
      <c r="I67" s="13">
        <v>132862</v>
      </c>
      <c r="J67" s="10">
        <f>+I67/I$64*100</f>
        <v>34.08719478873493</v>
      </c>
      <c r="K67" s="12"/>
      <c r="L67" s="13">
        <v>60916</v>
      </c>
      <c r="M67" s="10">
        <f>+L67/L$64*100</f>
        <v>31.43808221298996</v>
      </c>
      <c r="N67" s="10"/>
      <c r="O67" s="13">
        <v>347</v>
      </c>
      <c r="P67" s="10">
        <f>+O67/O$64*100</f>
        <v>25.181422351233675</v>
      </c>
      <c r="Q67" s="13"/>
      <c r="R67" s="13">
        <v>197</v>
      </c>
      <c r="S67" s="10">
        <f>+R67/R$64*100</f>
        <v>22.61768082663605</v>
      </c>
      <c r="T67" s="10"/>
      <c r="U67" s="13">
        <v>300</v>
      </c>
      <c r="V67" s="10">
        <f>+U67/U$64*100</f>
        <v>11.476664116296863</v>
      </c>
      <c r="W67" s="12"/>
      <c r="X67" s="13">
        <v>120</v>
      </c>
      <c r="Y67" s="10">
        <f>+X67/X$64*100</f>
        <v>11.417697431018079</v>
      </c>
      <c r="Z67" s="12"/>
    </row>
    <row r="68" spans="1:26" s="31" customFormat="1" ht="15">
      <c r="A68" s="44"/>
      <c r="B68" s="67" t="s">
        <v>128</v>
      </c>
      <c r="C68" s="13">
        <v>1337</v>
      </c>
      <c r="D68" s="10">
        <f>+C68/C$64*100</f>
        <v>1.7082987286782085</v>
      </c>
      <c r="E68" s="6"/>
      <c r="F68" s="13">
        <v>293</v>
      </c>
      <c r="G68" s="10">
        <f>+F68/F$64*100</f>
        <v>1.134208183331398</v>
      </c>
      <c r="H68" s="12"/>
      <c r="I68" s="13">
        <v>46313</v>
      </c>
      <c r="J68" s="10">
        <f>+I68/I$64*100</f>
        <v>11.882105133527123</v>
      </c>
      <c r="K68" s="12"/>
      <c r="L68" s="13">
        <v>22340</v>
      </c>
      <c r="M68" s="10">
        <f>+L68/L$64*100</f>
        <v>11.529429979614482</v>
      </c>
      <c r="N68" s="10"/>
      <c r="O68" s="13">
        <v>103</v>
      </c>
      <c r="P68" s="10">
        <f>+O68/O$64*100</f>
        <v>7.474600870827286</v>
      </c>
      <c r="Q68" s="13"/>
      <c r="R68" s="13">
        <v>60</v>
      </c>
      <c r="S68" s="10">
        <f>+R68/R$64*100</f>
        <v>6.8886337543053955</v>
      </c>
      <c r="T68" s="10"/>
      <c r="U68" s="13">
        <v>313</v>
      </c>
      <c r="V68" s="10">
        <f>+U68/U$64*100</f>
        <v>11.97398622800306</v>
      </c>
      <c r="W68" s="12"/>
      <c r="X68" s="13">
        <v>39</v>
      </c>
      <c r="Y68" s="10">
        <f>+X68/X$64*100</f>
        <v>3.7107516650808754</v>
      </c>
      <c r="Z68" s="12"/>
    </row>
    <row r="69" spans="1:26" s="31" customFormat="1" ht="9.75" customHeight="1">
      <c r="A69" s="44"/>
      <c r="B69" s="39"/>
      <c r="C69" s="41"/>
      <c r="D69" s="30"/>
      <c r="E69" s="40"/>
      <c r="F69" s="41"/>
      <c r="G69" s="30"/>
      <c r="H69" s="43"/>
      <c r="I69" s="41"/>
      <c r="J69" s="30"/>
      <c r="K69" s="43"/>
      <c r="L69" s="41"/>
      <c r="M69" s="30"/>
      <c r="N69" s="30"/>
      <c r="O69" s="41"/>
      <c r="P69" s="30"/>
      <c r="Q69" s="41"/>
      <c r="R69" s="41"/>
      <c r="S69" s="30"/>
      <c r="T69" s="30"/>
      <c r="U69" s="41"/>
      <c r="V69" s="30"/>
      <c r="W69" s="43"/>
      <c r="X69" s="41"/>
      <c r="Y69" s="30"/>
      <c r="Z69" s="43"/>
    </row>
    <row r="70" spans="1:26" s="31" customFormat="1" ht="15">
      <c r="A70" s="44" t="s">
        <v>149</v>
      </c>
      <c r="B70" s="76" t="s">
        <v>6</v>
      </c>
      <c r="C70" s="56">
        <v>3276</v>
      </c>
      <c r="D70" s="57">
        <f>SUM(D72:D74)</f>
        <v>100</v>
      </c>
      <c r="E70" s="58"/>
      <c r="F70" s="56">
        <v>1785</v>
      </c>
      <c r="G70" s="57">
        <f>SUM(G72:G74)</f>
        <v>100</v>
      </c>
      <c r="H70" s="60"/>
      <c r="I70" s="56" t="s">
        <v>197</v>
      </c>
      <c r="J70" s="57" t="s">
        <v>197</v>
      </c>
      <c r="K70" s="60"/>
      <c r="L70" s="56" t="s">
        <v>197</v>
      </c>
      <c r="M70" s="57" t="s">
        <v>197</v>
      </c>
      <c r="N70" s="57"/>
      <c r="O70" s="59">
        <v>205</v>
      </c>
      <c r="P70" s="57">
        <f>SUM(P72:P74)</f>
        <v>100</v>
      </c>
      <c r="Q70" s="56"/>
      <c r="R70" s="59">
        <v>129</v>
      </c>
      <c r="S70" s="57">
        <f>SUM(S72:S74)</f>
        <v>100</v>
      </c>
      <c r="T70" s="57"/>
      <c r="U70" s="56">
        <v>330</v>
      </c>
      <c r="V70" s="57">
        <f>SUM(V72:V74)</f>
        <v>100</v>
      </c>
      <c r="W70" s="60"/>
      <c r="X70" s="56">
        <v>153</v>
      </c>
      <c r="Y70" s="57">
        <f>SUM(Y72:Y74)</f>
        <v>100</v>
      </c>
      <c r="Z70" s="60"/>
    </row>
    <row r="71" spans="1:26" s="31" customFormat="1" ht="15">
      <c r="A71" s="44"/>
      <c r="B71" s="67"/>
      <c r="C71" s="13"/>
      <c r="D71" s="10"/>
      <c r="E71" s="6"/>
      <c r="F71" s="13"/>
      <c r="G71" s="10"/>
      <c r="H71" s="12"/>
      <c r="I71" s="13"/>
      <c r="J71" s="10"/>
      <c r="K71" s="12"/>
      <c r="L71" s="13"/>
      <c r="M71" s="10"/>
      <c r="N71" s="10"/>
      <c r="O71" s="13"/>
      <c r="P71" s="10"/>
      <c r="Q71" s="13"/>
      <c r="R71" s="13"/>
      <c r="S71" s="10"/>
      <c r="T71" s="10"/>
      <c r="U71" s="13"/>
      <c r="V71" s="10"/>
      <c r="W71" s="12"/>
      <c r="X71" s="13"/>
      <c r="Y71" s="10"/>
      <c r="Z71" s="12"/>
    </row>
    <row r="72" spans="1:26" s="31" customFormat="1" ht="15">
      <c r="A72" s="44"/>
      <c r="B72" s="39" t="s">
        <v>120</v>
      </c>
      <c r="C72" s="41">
        <v>1226</v>
      </c>
      <c r="D72" s="30">
        <f>+C72/C$70*100</f>
        <v>37.423687423687426</v>
      </c>
      <c r="E72" s="40"/>
      <c r="F72" s="41">
        <v>489</v>
      </c>
      <c r="G72" s="30">
        <f>+F72/F$70*100</f>
        <v>27.39495798319328</v>
      </c>
      <c r="H72" s="43"/>
      <c r="I72" s="41" t="s">
        <v>197</v>
      </c>
      <c r="J72" s="30" t="s">
        <v>197</v>
      </c>
      <c r="K72" s="43"/>
      <c r="L72" s="41" t="s">
        <v>197</v>
      </c>
      <c r="M72" s="30" t="s">
        <v>197</v>
      </c>
      <c r="N72" s="30"/>
      <c r="O72" s="41">
        <v>153</v>
      </c>
      <c r="P72" s="30">
        <f>+O72/O$70*100</f>
        <v>74.63414634146342</v>
      </c>
      <c r="Q72" s="41"/>
      <c r="R72" s="41">
        <v>95</v>
      </c>
      <c r="S72" s="30">
        <f>+R72/R$70*100</f>
        <v>73.64341085271317</v>
      </c>
      <c r="T72" s="30"/>
      <c r="U72" s="41">
        <v>201</v>
      </c>
      <c r="V72" s="30">
        <f>+U72/U$70*100</f>
        <v>60.909090909090914</v>
      </c>
      <c r="W72" s="43"/>
      <c r="X72" s="41">
        <v>101</v>
      </c>
      <c r="Y72" s="30">
        <f>+X72/X$70*100</f>
        <v>66.01307189542483</v>
      </c>
      <c r="Z72" s="43"/>
    </row>
    <row r="73" spans="1:26" s="31" customFormat="1" ht="15">
      <c r="A73" s="44"/>
      <c r="B73" s="67" t="s">
        <v>121</v>
      </c>
      <c r="C73" s="13">
        <v>2050</v>
      </c>
      <c r="D73" s="10">
        <f>+C73/C$70*100</f>
        <v>62.576312576312574</v>
      </c>
      <c r="E73" s="6"/>
      <c r="F73" s="13">
        <v>1296</v>
      </c>
      <c r="G73" s="10">
        <f>+F73/F$70*100</f>
        <v>72.60504201680672</v>
      </c>
      <c r="H73" s="12"/>
      <c r="I73" s="13" t="s">
        <v>197</v>
      </c>
      <c r="J73" s="10" t="s">
        <v>197</v>
      </c>
      <c r="K73" s="12"/>
      <c r="L73" s="13" t="s">
        <v>197</v>
      </c>
      <c r="M73" s="10" t="s">
        <v>197</v>
      </c>
      <c r="N73" s="10"/>
      <c r="O73" s="13">
        <v>52</v>
      </c>
      <c r="P73" s="10">
        <f>+O73/O$70*100</f>
        <v>25.365853658536587</v>
      </c>
      <c r="Q73" s="13"/>
      <c r="R73" s="13">
        <v>34</v>
      </c>
      <c r="S73" s="10">
        <f>+R73/R$70*100</f>
        <v>26.356589147286826</v>
      </c>
      <c r="T73" s="10"/>
      <c r="U73" s="13">
        <v>126</v>
      </c>
      <c r="V73" s="10">
        <f>+U73/U$70*100</f>
        <v>38.18181818181819</v>
      </c>
      <c r="W73" s="12"/>
      <c r="X73" s="13">
        <v>52</v>
      </c>
      <c r="Y73" s="10">
        <f>+X73/X$70*100</f>
        <v>33.98692810457516</v>
      </c>
      <c r="Z73" s="12"/>
    </row>
    <row r="74" spans="1:26" s="31" customFormat="1" ht="15">
      <c r="A74" s="44"/>
      <c r="B74" s="67" t="s">
        <v>128</v>
      </c>
      <c r="C74" s="13">
        <v>0</v>
      </c>
      <c r="D74" s="10">
        <f>+C74/C$70*100</f>
        <v>0</v>
      </c>
      <c r="E74" s="6"/>
      <c r="F74" s="13">
        <v>0</v>
      </c>
      <c r="G74" s="10">
        <f>+F74/F$70*100</f>
        <v>0</v>
      </c>
      <c r="H74" s="12"/>
      <c r="I74" s="13" t="s">
        <v>197</v>
      </c>
      <c r="J74" s="10" t="s">
        <v>197</v>
      </c>
      <c r="K74" s="12"/>
      <c r="L74" s="13" t="s">
        <v>197</v>
      </c>
      <c r="M74" s="10" t="s">
        <v>197</v>
      </c>
      <c r="N74" s="10"/>
      <c r="O74" s="13">
        <v>0</v>
      </c>
      <c r="P74" s="10">
        <f>+O74/O$70*100</f>
        <v>0</v>
      </c>
      <c r="Q74" s="13"/>
      <c r="R74" s="13">
        <v>0</v>
      </c>
      <c r="S74" s="10">
        <f>+R74/R$70*100</f>
        <v>0</v>
      </c>
      <c r="T74" s="10"/>
      <c r="U74" s="13">
        <v>3</v>
      </c>
      <c r="V74" s="10">
        <f>+U74/U$70*100</f>
        <v>0.9090909090909091</v>
      </c>
      <c r="W74" s="12"/>
      <c r="X74" s="13">
        <v>0</v>
      </c>
      <c r="Y74" s="10">
        <f>+X74/X$70*100</f>
        <v>0</v>
      </c>
      <c r="Z74" s="12"/>
    </row>
    <row r="75" spans="1:26" s="31" customFormat="1" ht="9.75" customHeight="1">
      <c r="A75" s="44"/>
      <c r="B75" s="70"/>
      <c r="C75" s="41"/>
      <c r="D75" s="30"/>
      <c r="E75" s="40"/>
      <c r="F75" s="41"/>
      <c r="G75" s="30"/>
      <c r="H75" s="43"/>
      <c r="I75" s="41"/>
      <c r="J75" s="30"/>
      <c r="K75" s="43"/>
      <c r="L75" s="41"/>
      <c r="M75" s="30"/>
      <c r="N75" s="30"/>
      <c r="O75" s="41"/>
      <c r="P75" s="30"/>
      <c r="Q75" s="41"/>
      <c r="R75" s="41"/>
      <c r="S75" s="30"/>
      <c r="T75" s="30"/>
      <c r="U75" s="41"/>
      <c r="V75" s="30"/>
      <c r="W75" s="43"/>
      <c r="X75" s="41"/>
      <c r="Y75" s="30"/>
      <c r="Z75" s="43"/>
    </row>
    <row r="76" spans="1:26" s="31" customFormat="1" ht="15">
      <c r="A76" s="44" t="s">
        <v>7</v>
      </c>
      <c r="B76" s="76" t="s">
        <v>10</v>
      </c>
      <c r="C76" s="56">
        <v>25734</v>
      </c>
      <c r="D76" s="57">
        <f>SUM(D78:D80)</f>
        <v>100</v>
      </c>
      <c r="E76" s="58"/>
      <c r="F76" s="56">
        <v>12216</v>
      </c>
      <c r="G76" s="57">
        <f>SUM(G78:G80)</f>
        <v>100</v>
      </c>
      <c r="H76" s="60"/>
      <c r="I76" s="56" t="s">
        <v>197</v>
      </c>
      <c r="J76" s="57" t="s">
        <v>197</v>
      </c>
      <c r="K76" s="60"/>
      <c r="L76" s="56" t="s">
        <v>197</v>
      </c>
      <c r="M76" s="57" t="s">
        <v>197</v>
      </c>
      <c r="N76" s="57"/>
      <c r="O76" s="59">
        <v>1538</v>
      </c>
      <c r="P76" s="57">
        <f>SUM(P78:P80)</f>
        <v>100</v>
      </c>
      <c r="Q76" s="56"/>
      <c r="R76" s="59">
        <v>962</v>
      </c>
      <c r="S76" s="57">
        <f>SUM(S78:S80)</f>
        <v>100</v>
      </c>
      <c r="T76" s="57"/>
      <c r="U76" s="56">
        <v>15480</v>
      </c>
      <c r="V76" s="57">
        <f>SUM(V78:V80)</f>
        <v>100</v>
      </c>
      <c r="W76" s="60"/>
      <c r="X76" s="56">
        <v>8412</v>
      </c>
      <c r="Y76" s="57">
        <f>SUM(Y78:Y80)</f>
        <v>100</v>
      </c>
      <c r="Z76" s="60"/>
    </row>
    <row r="77" spans="1:26" s="31" customFormat="1" ht="15">
      <c r="A77" s="44"/>
      <c r="B77" s="67"/>
      <c r="C77" s="13"/>
      <c r="D77" s="10"/>
      <c r="E77" s="6"/>
      <c r="F77" s="13"/>
      <c r="G77" s="10"/>
      <c r="H77" s="12"/>
      <c r="I77" s="13"/>
      <c r="J77" s="10"/>
      <c r="K77" s="12"/>
      <c r="L77" s="13"/>
      <c r="M77" s="10"/>
      <c r="N77" s="10"/>
      <c r="O77" s="13"/>
      <c r="P77" s="10"/>
      <c r="Q77" s="13"/>
      <c r="R77" s="13"/>
      <c r="S77" s="10"/>
      <c r="T77" s="10"/>
      <c r="U77" s="13"/>
      <c r="V77" s="10"/>
      <c r="W77" s="12"/>
      <c r="X77" s="13"/>
      <c r="Y77" s="10"/>
      <c r="Z77" s="12"/>
    </row>
    <row r="78" spans="1:26" s="31" customFormat="1" ht="15">
      <c r="A78" s="44"/>
      <c r="B78" s="39" t="s">
        <v>120</v>
      </c>
      <c r="C78" s="41">
        <v>17383</v>
      </c>
      <c r="D78" s="30">
        <f>+C78/C$76*100</f>
        <v>67.54876816662781</v>
      </c>
      <c r="E78" s="40"/>
      <c r="F78" s="41">
        <v>9873</v>
      </c>
      <c r="G78" s="30">
        <f>+F78/F$76*100</f>
        <v>80.82023575638507</v>
      </c>
      <c r="H78" s="43"/>
      <c r="I78" s="41" t="s">
        <v>197</v>
      </c>
      <c r="J78" s="30" t="s">
        <v>197</v>
      </c>
      <c r="K78" s="43"/>
      <c r="L78" s="41" t="s">
        <v>197</v>
      </c>
      <c r="M78" s="30" t="s">
        <v>197</v>
      </c>
      <c r="N78" s="30"/>
      <c r="O78" s="41">
        <v>1061</v>
      </c>
      <c r="P78" s="30">
        <f>+O78/O$76*100</f>
        <v>68.98569570871261</v>
      </c>
      <c r="Q78" s="41"/>
      <c r="R78" s="41">
        <v>717</v>
      </c>
      <c r="S78" s="30">
        <f>+R78/R$76*100</f>
        <v>74.53222453222453</v>
      </c>
      <c r="T78" s="30"/>
      <c r="U78" s="41">
        <v>12809</v>
      </c>
      <c r="V78" s="30">
        <f>+U78/U$76*100</f>
        <v>82.74547803617571</v>
      </c>
      <c r="W78" s="43"/>
      <c r="X78" s="41">
        <v>7287</v>
      </c>
      <c r="Y78" s="30">
        <f>+X78/X$76*100</f>
        <v>86.62624821683309</v>
      </c>
      <c r="Z78" s="43"/>
    </row>
    <row r="79" spans="1:26" s="31" customFormat="1" ht="15">
      <c r="A79" s="44"/>
      <c r="B79" s="67" t="s">
        <v>121</v>
      </c>
      <c r="C79" s="13">
        <v>7352</v>
      </c>
      <c r="D79" s="10">
        <f>+C79/C$76*100</f>
        <v>28.569208051604882</v>
      </c>
      <c r="E79" s="6"/>
      <c r="F79" s="13">
        <v>2305</v>
      </c>
      <c r="G79" s="10">
        <f>+F79/F$76*100</f>
        <v>18.868696791093647</v>
      </c>
      <c r="H79" s="12"/>
      <c r="I79" s="13" t="s">
        <v>197</v>
      </c>
      <c r="J79" s="10" t="s">
        <v>197</v>
      </c>
      <c r="K79" s="12"/>
      <c r="L79" s="13" t="s">
        <v>197</v>
      </c>
      <c r="M79" s="10" t="s">
        <v>197</v>
      </c>
      <c r="N79" s="10"/>
      <c r="O79" s="13">
        <v>410</v>
      </c>
      <c r="P79" s="10">
        <f>+O79/O$76*100</f>
        <v>26.657997399219767</v>
      </c>
      <c r="Q79" s="13"/>
      <c r="R79" s="13">
        <v>207</v>
      </c>
      <c r="S79" s="10">
        <f>+R79/R$76*100</f>
        <v>21.51767151767152</v>
      </c>
      <c r="T79" s="10"/>
      <c r="U79" s="13">
        <v>2342</v>
      </c>
      <c r="V79" s="10">
        <f>+U79/U$76*100</f>
        <v>15.12919896640827</v>
      </c>
      <c r="W79" s="12"/>
      <c r="X79" s="13">
        <v>954</v>
      </c>
      <c r="Y79" s="10">
        <f>+X79/X$76*100</f>
        <v>11.340941512125536</v>
      </c>
      <c r="Z79" s="12"/>
    </row>
    <row r="80" spans="1:26" s="31" customFormat="1" ht="15">
      <c r="A80" s="44"/>
      <c r="B80" s="67" t="s">
        <v>128</v>
      </c>
      <c r="C80" s="13">
        <v>999</v>
      </c>
      <c r="D80" s="10">
        <f>+C80/C$76*100</f>
        <v>3.8820237817673116</v>
      </c>
      <c r="E80" s="6"/>
      <c r="F80" s="13">
        <v>38</v>
      </c>
      <c r="G80" s="10">
        <f>+F80/F$76*100</f>
        <v>0.3110674525212836</v>
      </c>
      <c r="H80" s="12"/>
      <c r="I80" s="13" t="s">
        <v>197</v>
      </c>
      <c r="J80" s="10" t="s">
        <v>197</v>
      </c>
      <c r="K80" s="12"/>
      <c r="L80" s="13" t="s">
        <v>197</v>
      </c>
      <c r="M80" s="10" t="s">
        <v>197</v>
      </c>
      <c r="N80" s="10"/>
      <c r="O80" s="13">
        <v>67</v>
      </c>
      <c r="P80" s="10">
        <f>+O80/O$76*100</f>
        <v>4.356306892067621</v>
      </c>
      <c r="Q80" s="13"/>
      <c r="R80" s="13">
        <v>38</v>
      </c>
      <c r="S80" s="10">
        <f>+R80/R$76*100</f>
        <v>3.9501039501039505</v>
      </c>
      <c r="T80" s="10"/>
      <c r="U80" s="13">
        <v>329</v>
      </c>
      <c r="V80" s="10">
        <f>+U80/U$76*100</f>
        <v>2.1253229974160206</v>
      </c>
      <c r="W80" s="12"/>
      <c r="X80" s="13">
        <v>171</v>
      </c>
      <c r="Y80" s="10">
        <f>+X80/X$76*100</f>
        <v>2.0328102710413694</v>
      </c>
      <c r="Z80" s="12"/>
    </row>
    <row r="81" spans="1:26" s="31" customFormat="1" ht="9.75" customHeight="1">
      <c r="A81" s="44"/>
      <c r="B81" s="39"/>
      <c r="C81" s="41"/>
      <c r="D81" s="30"/>
      <c r="E81" s="40"/>
      <c r="F81" s="41"/>
      <c r="G81" s="30"/>
      <c r="H81" s="43"/>
      <c r="I81" s="41"/>
      <c r="J81" s="30"/>
      <c r="K81" s="43"/>
      <c r="L81" s="41"/>
      <c r="M81" s="30"/>
      <c r="N81" s="30"/>
      <c r="O81" s="41"/>
      <c r="P81" s="30"/>
      <c r="Q81" s="41"/>
      <c r="R81" s="41"/>
      <c r="S81" s="30"/>
      <c r="T81" s="30"/>
      <c r="U81" s="41"/>
      <c r="V81" s="30"/>
      <c r="W81" s="43"/>
      <c r="X81" s="41"/>
      <c r="Y81" s="30"/>
      <c r="Z81" s="43"/>
    </row>
    <row r="82" spans="1:26" s="31" customFormat="1" ht="15">
      <c r="A82" s="44" t="s">
        <v>118</v>
      </c>
      <c r="B82" s="66" t="s">
        <v>3</v>
      </c>
      <c r="C82" s="170" t="s">
        <v>211</v>
      </c>
      <c r="D82" s="170" t="s">
        <v>211</v>
      </c>
      <c r="E82" s="104"/>
      <c r="F82" s="170" t="s">
        <v>211</v>
      </c>
      <c r="G82" s="170" t="s">
        <v>211</v>
      </c>
      <c r="H82" s="54"/>
      <c r="I82" s="170" t="s">
        <v>211</v>
      </c>
      <c r="J82" s="170" t="s">
        <v>211</v>
      </c>
      <c r="K82" s="107"/>
      <c r="L82" s="170" t="s">
        <v>211</v>
      </c>
      <c r="M82" s="170" t="s">
        <v>211</v>
      </c>
      <c r="N82" s="51"/>
      <c r="O82" s="170" t="s">
        <v>211</v>
      </c>
      <c r="P82" s="170" t="s">
        <v>211</v>
      </c>
      <c r="Q82" s="108"/>
      <c r="R82" s="170" t="s">
        <v>211</v>
      </c>
      <c r="S82" s="170" t="s">
        <v>211</v>
      </c>
      <c r="T82" s="51"/>
      <c r="U82" s="170" t="s">
        <v>211</v>
      </c>
      <c r="V82" s="170" t="s">
        <v>211</v>
      </c>
      <c r="W82" s="107"/>
      <c r="X82" s="170" t="s">
        <v>211</v>
      </c>
      <c r="Y82" s="170" t="s">
        <v>211</v>
      </c>
      <c r="Z82" s="107"/>
    </row>
    <row r="83" spans="1:26" s="31" customFormat="1" ht="9.75" customHeight="1">
      <c r="A83" s="44"/>
      <c r="B83" s="39"/>
      <c r="C83" s="183"/>
      <c r="D83" s="183"/>
      <c r="E83" s="105"/>
      <c r="F83" s="183"/>
      <c r="G83" s="183"/>
      <c r="H83" s="43"/>
      <c r="I83" s="183"/>
      <c r="J83" s="183"/>
      <c r="K83" s="109"/>
      <c r="L83" s="183"/>
      <c r="M83" s="183"/>
      <c r="N83" s="30"/>
      <c r="O83" s="183"/>
      <c r="P83" s="183"/>
      <c r="Q83" s="102"/>
      <c r="R83" s="183"/>
      <c r="S83" s="183"/>
      <c r="T83" s="30"/>
      <c r="U83" s="183"/>
      <c r="V83" s="183"/>
      <c r="W83" s="109"/>
      <c r="X83" s="183"/>
      <c r="Y83" s="183"/>
      <c r="Z83" s="109"/>
    </row>
    <row r="84" spans="1:26" s="31" customFormat="1" ht="15">
      <c r="A84" s="44"/>
      <c r="B84" s="67" t="s">
        <v>122</v>
      </c>
      <c r="C84" s="178" t="s">
        <v>211</v>
      </c>
      <c r="D84" s="178" t="s">
        <v>211</v>
      </c>
      <c r="E84" s="106"/>
      <c r="F84" s="178" t="s">
        <v>211</v>
      </c>
      <c r="G84" s="178" t="s">
        <v>211</v>
      </c>
      <c r="H84" s="12"/>
      <c r="I84" s="178" t="s">
        <v>211</v>
      </c>
      <c r="J84" s="178" t="s">
        <v>211</v>
      </c>
      <c r="K84" s="110"/>
      <c r="L84" s="178" t="s">
        <v>211</v>
      </c>
      <c r="M84" s="178" t="s">
        <v>211</v>
      </c>
      <c r="N84" s="10"/>
      <c r="O84" s="178" t="s">
        <v>211</v>
      </c>
      <c r="P84" s="178" t="s">
        <v>211</v>
      </c>
      <c r="Q84" s="103"/>
      <c r="R84" s="178" t="s">
        <v>211</v>
      </c>
      <c r="S84" s="178" t="s">
        <v>211</v>
      </c>
      <c r="T84" s="10"/>
      <c r="U84" s="178" t="s">
        <v>211</v>
      </c>
      <c r="V84" s="178" t="s">
        <v>211</v>
      </c>
      <c r="W84" s="110"/>
      <c r="X84" s="178" t="s">
        <v>211</v>
      </c>
      <c r="Y84" s="178" t="s">
        <v>211</v>
      </c>
      <c r="Z84" s="110"/>
    </row>
    <row r="85" spans="1:26" s="31" customFormat="1" ht="15">
      <c r="A85" s="44"/>
      <c r="B85" s="70" t="s">
        <v>133</v>
      </c>
      <c r="C85" s="183" t="s">
        <v>211</v>
      </c>
      <c r="D85" s="183" t="s">
        <v>211</v>
      </c>
      <c r="E85" s="105"/>
      <c r="F85" s="183" t="s">
        <v>211</v>
      </c>
      <c r="G85" s="183" t="s">
        <v>211</v>
      </c>
      <c r="H85" s="43"/>
      <c r="I85" s="183" t="s">
        <v>211</v>
      </c>
      <c r="J85" s="183" t="s">
        <v>211</v>
      </c>
      <c r="K85" s="109"/>
      <c r="L85" s="183" t="s">
        <v>211</v>
      </c>
      <c r="M85" s="183" t="s">
        <v>211</v>
      </c>
      <c r="N85" s="30"/>
      <c r="O85" s="183" t="s">
        <v>211</v>
      </c>
      <c r="P85" s="183" t="s">
        <v>211</v>
      </c>
      <c r="Q85" s="102"/>
      <c r="R85" s="183" t="s">
        <v>211</v>
      </c>
      <c r="S85" s="183" t="s">
        <v>211</v>
      </c>
      <c r="T85" s="30"/>
      <c r="U85" s="183" t="s">
        <v>211</v>
      </c>
      <c r="V85" s="183" t="s">
        <v>211</v>
      </c>
      <c r="W85" s="109"/>
      <c r="X85" s="183" t="s">
        <v>211</v>
      </c>
      <c r="Y85" s="183" t="s">
        <v>211</v>
      </c>
      <c r="Z85" s="109"/>
    </row>
    <row r="86" spans="1:26" s="31" customFormat="1" ht="9" customHeight="1">
      <c r="A86" s="44"/>
      <c r="B86" s="67"/>
      <c r="C86" s="13"/>
      <c r="D86" s="10"/>
      <c r="E86" s="6"/>
      <c r="F86" s="13"/>
      <c r="G86" s="10"/>
      <c r="H86" s="12"/>
      <c r="I86" s="13"/>
      <c r="J86" s="10"/>
      <c r="K86" s="12"/>
      <c r="L86" s="13"/>
      <c r="M86" s="10"/>
      <c r="N86" s="10"/>
      <c r="O86" s="13"/>
      <c r="P86" s="10"/>
      <c r="Q86" s="13"/>
      <c r="R86" s="13"/>
      <c r="S86" s="10"/>
      <c r="T86" s="10"/>
      <c r="U86" s="13"/>
      <c r="V86" s="10"/>
      <c r="W86" s="12"/>
      <c r="X86" s="13"/>
      <c r="Y86" s="10"/>
      <c r="Z86" s="12"/>
    </row>
    <row r="87" spans="1:26" s="55" customFormat="1" ht="24.75">
      <c r="A87" s="44" t="s">
        <v>119</v>
      </c>
      <c r="B87" s="76" t="s">
        <v>124</v>
      </c>
      <c r="C87" s="56">
        <v>8356</v>
      </c>
      <c r="D87" s="57">
        <f>SUM(D89:D92)</f>
        <v>100.00000000000001</v>
      </c>
      <c r="E87" s="58"/>
      <c r="F87" s="56">
        <v>5535</v>
      </c>
      <c r="G87" s="57">
        <f>SUM(G89:G92)</f>
        <v>99.99999999999999</v>
      </c>
      <c r="H87" s="60"/>
      <c r="I87" s="56" t="s">
        <v>197</v>
      </c>
      <c r="J87" s="57" t="s">
        <v>197</v>
      </c>
      <c r="K87" s="60"/>
      <c r="L87" s="56" t="s">
        <v>197</v>
      </c>
      <c r="M87" s="57" t="s">
        <v>197</v>
      </c>
      <c r="N87" s="57"/>
      <c r="O87" s="56">
        <v>2252</v>
      </c>
      <c r="P87" s="57">
        <f>SUM(P89:P92)</f>
        <v>100.00000000000001</v>
      </c>
      <c r="Q87" s="56"/>
      <c r="R87" s="56">
        <v>1614</v>
      </c>
      <c r="S87" s="57">
        <f>SUM(S89:S92)</f>
        <v>100</v>
      </c>
      <c r="T87" s="57"/>
      <c r="U87" s="56">
        <v>18996</v>
      </c>
      <c r="V87" s="57">
        <f>SUM(V89:V92)</f>
        <v>100</v>
      </c>
      <c r="W87" s="60"/>
      <c r="X87" s="56">
        <v>13387</v>
      </c>
      <c r="Y87" s="57">
        <f>SUM(Y89:Y92)</f>
        <v>100</v>
      </c>
      <c r="Z87" s="60"/>
    </row>
    <row r="88" spans="1:26" s="31" customFormat="1" ht="15" customHeight="1">
      <c r="A88" s="44"/>
      <c r="B88" s="67"/>
      <c r="C88" s="13"/>
      <c r="D88" s="10"/>
      <c r="E88" s="6"/>
      <c r="F88" s="13"/>
      <c r="G88" s="10"/>
      <c r="H88" s="12"/>
      <c r="I88" s="13"/>
      <c r="J88" s="10"/>
      <c r="K88" s="12"/>
      <c r="L88" s="13"/>
      <c r="M88" s="10"/>
      <c r="N88" s="10"/>
      <c r="O88" s="13"/>
      <c r="P88" s="10"/>
      <c r="Q88" s="13"/>
      <c r="R88" s="13"/>
      <c r="S88" s="10"/>
      <c r="T88" s="10"/>
      <c r="U88" s="13"/>
      <c r="V88" s="10"/>
      <c r="W88" s="12"/>
      <c r="X88" s="13"/>
      <c r="Y88" s="10"/>
      <c r="Z88" s="12"/>
    </row>
    <row r="89" spans="1:26" s="31" customFormat="1" ht="18.75" customHeight="1">
      <c r="A89" s="44"/>
      <c r="B89" s="39" t="s">
        <v>120</v>
      </c>
      <c r="C89" s="41">
        <v>4160</v>
      </c>
      <c r="D89" s="30">
        <f>+C89/C$87*100</f>
        <v>49.78458592628051</v>
      </c>
      <c r="E89" s="40"/>
      <c r="F89" s="41">
        <v>3068</v>
      </c>
      <c r="G89" s="30">
        <f>+F89/F$87*100</f>
        <v>55.42908762420957</v>
      </c>
      <c r="H89" s="43"/>
      <c r="I89" s="41" t="s">
        <v>197</v>
      </c>
      <c r="J89" s="30" t="s">
        <v>197</v>
      </c>
      <c r="K89" s="43"/>
      <c r="L89" s="41" t="s">
        <v>197</v>
      </c>
      <c r="M89" s="30" t="s">
        <v>197</v>
      </c>
      <c r="N89" s="30"/>
      <c r="O89" s="41">
        <v>1173</v>
      </c>
      <c r="P89" s="30">
        <f>+O89/O$87*100</f>
        <v>52.087033747779756</v>
      </c>
      <c r="Q89" s="41"/>
      <c r="R89" s="41">
        <v>848</v>
      </c>
      <c r="S89" s="30">
        <f>+R89/R$87*100</f>
        <v>52.540272614622054</v>
      </c>
      <c r="T89" s="30"/>
      <c r="U89" s="41">
        <v>11468</v>
      </c>
      <c r="V89" s="30">
        <f>+U89/U$87*100</f>
        <v>60.37060433775532</v>
      </c>
      <c r="W89" s="43"/>
      <c r="X89" s="41">
        <v>8096</v>
      </c>
      <c r="Y89" s="30">
        <f>+X89/X$87*100</f>
        <v>60.476581758422356</v>
      </c>
      <c r="Z89" s="43"/>
    </row>
    <row r="90" spans="1:26" s="31" customFormat="1" ht="18.75" customHeight="1">
      <c r="A90" s="44"/>
      <c r="B90" s="67" t="s">
        <v>121</v>
      </c>
      <c r="C90" s="13">
        <v>1429</v>
      </c>
      <c r="D90" s="10">
        <f>+C90/C$87*100</f>
        <v>17.101483963618957</v>
      </c>
      <c r="E90" s="6"/>
      <c r="F90" s="13">
        <v>878</v>
      </c>
      <c r="G90" s="10">
        <f>+F90/F$87*100</f>
        <v>15.862691960252937</v>
      </c>
      <c r="H90" s="12"/>
      <c r="I90" s="13" t="s">
        <v>197</v>
      </c>
      <c r="J90" s="10" t="s">
        <v>197</v>
      </c>
      <c r="K90" s="12"/>
      <c r="L90" s="13" t="s">
        <v>197</v>
      </c>
      <c r="M90" s="10" t="s">
        <v>197</v>
      </c>
      <c r="N90" s="10"/>
      <c r="O90" s="13">
        <v>302</v>
      </c>
      <c r="P90" s="10">
        <f>+O90/O$87*100</f>
        <v>13.410301953818829</v>
      </c>
      <c r="Q90" s="13"/>
      <c r="R90" s="13">
        <v>214</v>
      </c>
      <c r="S90" s="10">
        <f>+R90/R$87*100</f>
        <v>13.258983890954152</v>
      </c>
      <c r="T90" s="10"/>
      <c r="U90" s="13">
        <v>3411</v>
      </c>
      <c r="V90" s="10">
        <f>+U90/U$87*100</f>
        <v>17.95641187618446</v>
      </c>
      <c r="W90" s="12"/>
      <c r="X90" s="13">
        <v>2297</v>
      </c>
      <c r="Y90" s="10">
        <f>+X90/X$87*100</f>
        <v>17.15843728990812</v>
      </c>
      <c r="Z90" s="12"/>
    </row>
    <row r="91" spans="1:26" s="31" customFormat="1" ht="18.75" customHeight="1">
      <c r="A91" s="44"/>
      <c r="B91" s="39" t="s">
        <v>122</v>
      </c>
      <c r="C91" s="41">
        <v>2287</v>
      </c>
      <c r="D91" s="30">
        <f>+C91/C$87*100</f>
        <v>27.369554810914316</v>
      </c>
      <c r="E91" s="40"/>
      <c r="F91" s="41">
        <v>1287</v>
      </c>
      <c r="G91" s="30">
        <f>+F91/F$87*100</f>
        <v>23.2520325203252</v>
      </c>
      <c r="H91" s="43"/>
      <c r="I91" s="41" t="s">
        <v>197</v>
      </c>
      <c r="J91" s="30" t="s">
        <v>197</v>
      </c>
      <c r="K91" s="43"/>
      <c r="L91" s="41" t="s">
        <v>197</v>
      </c>
      <c r="M91" s="30" t="s">
        <v>197</v>
      </c>
      <c r="N91" s="30"/>
      <c r="O91" s="41">
        <v>730</v>
      </c>
      <c r="P91" s="30">
        <f>+O91/O$87*100</f>
        <v>32.41563055062167</v>
      </c>
      <c r="Q91" s="41"/>
      <c r="R91" s="41">
        <v>516</v>
      </c>
      <c r="S91" s="30">
        <f>+R91/R$87*100</f>
        <v>31.970260223048324</v>
      </c>
      <c r="T91" s="30"/>
      <c r="U91" s="41">
        <v>3826</v>
      </c>
      <c r="V91" s="30">
        <f>+U91/U$87*100</f>
        <v>20.14108233312276</v>
      </c>
      <c r="W91" s="43"/>
      <c r="X91" s="41">
        <v>2766</v>
      </c>
      <c r="Y91" s="30">
        <f>+X91/X$87*100</f>
        <v>20.661836109658623</v>
      </c>
      <c r="Z91" s="43"/>
    </row>
    <row r="92" spans="1:26" s="31" customFormat="1" ht="18.75" customHeight="1">
      <c r="A92" s="44"/>
      <c r="B92" s="67" t="s">
        <v>134</v>
      </c>
      <c r="C92" s="13">
        <v>480</v>
      </c>
      <c r="D92" s="10">
        <f>+C92/C$87*100</f>
        <v>5.744375299186213</v>
      </c>
      <c r="E92" s="6"/>
      <c r="F92" s="13">
        <v>302</v>
      </c>
      <c r="G92" s="10">
        <f>+F92/F$87*100</f>
        <v>5.4561878952122855</v>
      </c>
      <c r="H92" s="12"/>
      <c r="I92" s="13" t="s">
        <v>197</v>
      </c>
      <c r="J92" s="10" t="s">
        <v>197</v>
      </c>
      <c r="K92" s="12"/>
      <c r="L92" s="13" t="s">
        <v>197</v>
      </c>
      <c r="M92" s="10" t="s">
        <v>197</v>
      </c>
      <c r="N92" s="10"/>
      <c r="O92" s="13">
        <v>47</v>
      </c>
      <c r="P92" s="10">
        <f>+O92/O$87*100</f>
        <v>2.0870337477797514</v>
      </c>
      <c r="Q92" s="13"/>
      <c r="R92" s="13">
        <v>36</v>
      </c>
      <c r="S92" s="10">
        <f>+R92/R$87*100</f>
        <v>2.2304832713754648</v>
      </c>
      <c r="T92" s="10"/>
      <c r="U92" s="13">
        <v>291</v>
      </c>
      <c r="V92" s="10">
        <f>+U92/U$87*100</f>
        <v>1.5319014529374606</v>
      </c>
      <c r="W92" s="12"/>
      <c r="X92" s="13">
        <v>228</v>
      </c>
      <c r="Y92" s="10">
        <f>+X92/X$87*100</f>
        <v>1.7031448420109059</v>
      </c>
      <c r="Z92" s="12"/>
    </row>
    <row r="93" spans="1:26" s="31" customFormat="1" ht="15">
      <c r="A93" s="44"/>
      <c r="B93" s="39"/>
      <c r="C93" s="41"/>
      <c r="D93" s="30"/>
      <c r="E93" s="40"/>
      <c r="F93" s="41"/>
      <c r="G93" s="30"/>
      <c r="H93" s="43"/>
      <c r="I93" s="41"/>
      <c r="J93" s="30"/>
      <c r="K93" s="43"/>
      <c r="L93" s="41"/>
      <c r="M93" s="30"/>
      <c r="N93" s="30"/>
      <c r="O93" s="41"/>
      <c r="P93" s="30"/>
      <c r="Q93" s="41"/>
      <c r="R93" s="41"/>
      <c r="S93" s="30"/>
      <c r="T93" s="30"/>
      <c r="U93" s="41"/>
      <c r="V93" s="30"/>
      <c r="W93" s="43"/>
      <c r="X93" s="41"/>
      <c r="Y93" s="30"/>
      <c r="Z93" s="43"/>
    </row>
    <row r="94" spans="1:26" s="31" customFormat="1" ht="25.5">
      <c r="A94" s="44" t="s">
        <v>150</v>
      </c>
      <c r="B94" s="76" t="s">
        <v>11</v>
      </c>
      <c r="C94" s="53">
        <v>90</v>
      </c>
      <c r="D94" s="51">
        <f>SUM(D96:D98)</f>
        <v>100</v>
      </c>
      <c r="E94" s="52"/>
      <c r="F94" s="53">
        <v>41</v>
      </c>
      <c r="G94" s="51">
        <f>SUM(G96:G98)</f>
        <v>100</v>
      </c>
      <c r="H94" s="54"/>
      <c r="I94" s="50" t="s">
        <v>197</v>
      </c>
      <c r="J94" s="51" t="s">
        <v>197</v>
      </c>
      <c r="K94" s="54"/>
      <c r="L94" s="50" t="s">
        <v>197</v>
      </c>
      <c r="M94" s="51" t="s">
        <v>197</v>
      </c>
      <c r="N94" s="51"/>
      <c r="O94" s="53">
        <v>168</v>
      </c>
      <c r="P94" s="51">
        <f>SUM(P96:P98)</f>
        <v>99.99999999999999</v>
      </c>
      <c r="Q94" s="72"/>
      <c r="R94" s="53">
        <v>87</v>
      </c>
      <c r="S94" s="51">
        <f>SUM(S96:S98)</f>
        <v>100.00000000000001</v>
      </c>
      <c r="T94" s="51"/>
      <c r="U94" s="53">
        <v>981</v>
      </c>
      <c r="V94" s="51">
        <f>SUM(V96:V98)</f>
        <v>100</v>
      </c>
      <c r="W94" s="54"/>
      <c r="X94" s="53">
        <v>308</v>
      </c>
      <c r="Y94" s="51">
        <f>SUM(Y96:Y98)</f>
        <v>100</v>
      </c>
      <c r="Z94" s="54"/>
    </row>
    <row r="95" spans="1:26" s="31" customFormat="1" ht="15">
      <c r="A95" s="44"/>
      <c r="B95" s="39"/>
      <c r="C95" s="41"/>
      <c r="D95" s="30"/>
      <c r="E95" s="40"/>
      <c r="F95" s="41"/>
      <c r="G95" s="30"/>
      <c r="H95" s="43"/>
      <c r="I95" s="41"/>
      <c r="J95" s="30"/>
      <c r="K95" s="43"/>
      <c r="L95" s="41"/>
      <c r="M95" s="30"/>
      <c r="N95" s="30"/>
      <c r="O95" s="41"/>
      <c r="P95" s="30"/>
      <c r="Q95" s="41"/>
      <c r="R95" s="41"/>
      <c r="S95" s="30"/>
      <c r="T95" s="30"/>
      <c r="U95" s="41"/>
      <c r="V95" s="30"/>
      <c r="W95" s="43"/>
      <c r="X95" s="41"/>
      <c r="Y95" s="30"/>
      <c r="Z95" s="43"/>
    </row>
    <row r="96" spans="1:26" s="31" customFormat="1" ht="15">
      <c r="A96" s="44"/>
      <c r="B96" s="67" t="s">
        <v>120</v>
      </c>
      <c r="C96" s="13">
        <v>86</v>
      </c>
      <c r="D96" s="10">
        <f>+C96/C$94*100</f>
        <v>95.55555555555556</v>
      </c>
      <c r="E96" s="6"/>
      <c r="F96" s="13">
        <v>40</v>
      </c>
      <c r="G96" s="10">
        <f>+F96/F$94*100</f>
        <v>97.5609756097561</v>
      </c>
      <c r="H96" s="12"/>
      <c r="I96" s="13" t="s">
        <v>197</v>
      </c>
      <c r="J96" s="10" t="s">
        <v>197</v>
      </c>
      <c r="K96" s="12"/>
      <c r="L96" s="13" t="s">
        <v>197</v>
      </c>
      <c r="M96" s="10" t="s">
        <v>197</v>
      </c>
      <c r="N96" s="10"/>
      <c r="O96" s="13">
        <v>139</v>
      </c>
      <c r="P96" s="10">
        <f>+O96/O$94*100</f>
        <v>82.73809523809523</v>
      </c>
      <c r="Q96" s="13"/>
      <c r="R96" s="13">
        <v>73</v>
      </c>
      <c r="S96" s="10">
        <f>+R96/R$94*100</f>
        <v>83.9080459770115</v>
      </c>
      <c r="T96" s="10"/>
      <c r="U96" s="13">
        <v>516</v>
      </c>
      <c r="V96" s="10">
        <f>+U96/U$94*100</f>
        <v>52.59938837920489</v>
      </c>
      <c r="W96" s="12"/>
      <c r="X96" s="13">
        <v>142</v>
      </c>
      <c r="Y96" s="10">
        <f>+X96/X$94*100</f>
        <v>46.103896103896105</v>
      </c>
      <c r="Z96" s="12"/>
    </row>
    <row r="97" spans="1:26" s="31" customFormat="1" ht="15">
      <c r="A97" s="44"/>
      <c r="B97" s="39" t="s">
        <v>121</v>
      </c>
      <c r="C97" s="41">
        <v>4</v>
      </c>
      <c r="D97" s="30">
        <f>+C97/C$94*100</f>
        <v>4.444444444444445</v>
      </c>
      <c r="E97" s="40"/>
      <c r="F97" s="41">
        <v>1</v>
      </c>
      <c r="G97" s="30">
        <f>+F97/F$94*100</f>
        <v>2.4390243902439024</v>
      </c>
      <c r="H97" s="43"/>
      <c r="I97" s="41" t="s">
        <v>197</v>
      </c>
      <c r="J97" s="30" t="s">
        <v>197</v>
      </c>
      <c r="K97" s="43"/>
      <c r="L97" s="41" t="s">
        <v>197</v>
      </c>
      <c r="M97" s="30" t="s">
        <v>197</v>
      </c>
      <c r="N97" s="30"/>
      <c r="O97" s="41">
        <v>20</v>
      </c>
      <c r="P97" s="30">
        <f>+O97/O$94*100</f>
        <v>11.904761904761903</v>
      </c>
      <c r="Q97" s="41"/>
      <c r="R97" s="41">
        <v>9</v>
      </c>
      <c r="S97" s="30">
        <f>+R97/R$94*100</f>
        <v>10.344827586206897</v>
      </c>
      <c r="T97" s="30"/>
      <c r="U97" s="41">
        <v>183</v>
      </c>
      <c r="V97" s="30">
        <f>+U97/U$94*100</f>
        <v>18.654434250764528</v>
      </c>
      <c r="W97" s="43"/>
      <c r="X97" s="41">
        <v>52</v>
      </c>
      <c r="Y97" s="30">
        <f>+X97/X$94*100</f>
        <v>16.883116883116884</v>
      </c>
      <c r="Z97" s="43"/>
    </row>
    <row r="98" spans="1:26" s="31" customFormat="1" ht="15">
      <c r="A98" s="44"/>
      <c r="B98" s="70" t="s">
        <v>128</v>
      </c>
      <c r="C98" s="41">
        <v>0</v>
      </c>
      <c r="D98" s="30">
        <f>+C98/C$94*100</f>
        <v>0</v>
      </c>
      <c r="E98" s="40"/>
      <c r="F98" s="41">
        <v>0</v>
      </c>
      <c r="G98" s="30">
        <f>+F98/F$94*100</f>
        <v>0</v>
      </c>
      <c r="H98" s="43"/>
      <c r="I98" s="41" t="s">
        <v>197</v>
      </c>
      <c r="J98" s="30" t="s">
        <v>197</v>
      </c>
      <c r="K98" s="43"/>
      <c r="L98" s="41" t="s">
        <v>197</v>
      </c>
      <c r="M98" s="30" t="s">
        <v>197</v>
      </c>
      <c r="N98" s="30"/>
      <c r="O98" s="41">
        <v>9</v>
      </c>
      <c r="P98" s="30">
        <f>+O98/O$94*100</f>
        <v>5.357142857142857</v>
      </c>
      <c r="Q98" s="41"/>
      <c r="R98" s="41">
        <v>5</v>
      </c>
      <c r="S98" s="30">
        <f>+R98/R$94*100</f>
        <v>5.747126436781609</v>
      </c>
      <c r="T98" s="30"/>
      <c r="U98" s="41">
        <v>282</v>
      </c>
      <c r="V98" s="30">
        <f>+U98/U$94*100</f>
        <v>28.74617737003058</v>
      </c>
      <c r="W98" s="43"/>
      <c r="X98" s="41">
        <v>114</v>
      </c>
      <c r="Y98" s="30">
        <f>+X98/X$94*100</f>
        <v>37.01298701298701</v>
      </c>
      <c r="Z98" s="43"/>
    </row>
    <row r="99" spans="1:26" s="63" customFormat="1" ht="15">
      <c r="A99" s="117"/>
      <c r="B99" s="13"/>
      <c r="C99" s="13"/>
      <c r="D99" s="10"/>
      <c r="E99" s="6"/>
      <c r="F99" s="13"/>
      <c r="G99" s="10"/>
      <c r="H99" s="12"/>
      <c r="I99" s="13"/>
      <c r="J99" s="10"/>
      <c r="K99" s="12"/>
      <c r="L99" s="13"/>
      <c r="M99" s="10"/>
      <c r="N99" s="10"/>
      <c r="O99" s="13"/>
      <c r="P99" s="10"/>
      <c r="Q99" s="13"/>
      <c r="R99" s="121"/>
      <c r="S99" s="10"/>
      <c r="T99" s="10"/>
      <c r="U99" s="13"/>
      <c r="V99" s="10"/>
      <c r="W99" s="12"/>
      <c r="X99" s="13"/>
      <c r="Y99" s="10"/>
      <c r="Z99" s="12"/>
    </row>
    <row r="100" spans="1:26" s="31" customFormat="1" ht="15">
      <c r="A100" s="44" t="s">
        <v>151</v>
      </c>
      <c r="B100" s="66" t="s">
        <v>14</v>
      </c>
      <c r="C100" s="53">
        <v>1305</v>
      </c>
      <c r="D100" s="51">
        <f>SUM(D102:D104)</f>
        <v>100</v>
      </c>
      <c r="E100" s="52"/>
      <c r="F100" s="53">
        <v>639</v>
      </c>
      <c r="G100" s="51">
        <f>SUM(G102:G104)</f>
        <v>100</v>
      </c>
      <c r="H100" s="54"/>
      <c r="I100" s="50" t="s">
        <v>197</v>
      </c>
      <c r="J100" s="51" t="s">
        <v>197</v>
      </c>
      <c r="K100" s="54"/>
      <c r="L100" s="50" t="s">
        <v>197</v>
      </c>
      <c r="M100" s="51" t="s">
        <v>197</v>
      </c>
      <c r="N100" s="51"/>
      <c r="O100" s="53">
        <v>264</v>
      </c>
      <c r="P100" s="51">
        <f>SUM(P102:P104)</f>
        <v>100</v>
      </c>
      <c r="Q100" s="72"/>
      <c r="R100" s="53">
        <v>187</v>
      </c>
      <c r="S100" s="51">
        <f>SUM(S102:S104)</f>
        <v>100.00000000000001</v>
      </c>
      <c r="T100" s="51"/>
      <c r="U100" s="53">
        <v>1511</v>
      </c>
      <c r="V100" s="51">
        <f>SUM(V102:V104)</f>
        <v>100</v>
      </c>
      <c r="W100" s="54"/>
      <c r="X100" s="53">
        <v>836</v>
      </c>
      <c r="Y100" s="51">
        <f>SUM(Y102:Y104)</f>
        <v>100</v>
      </c>
      <c r="Z100" s="54"/>
    </row>
    <row r="101" spans="1:26" s="31" customFormat="1" ht="15">
      <c r="A101" s="44"/>
      <c r="B101" s="39"/>
      <c r="C101" s="41"/>
      <c r="D101" s="30"/>
      <c r="E101" s="40"/>
      <c r="F101" s="41"/>
      <c r="G101" s="30"/>
      <c r="H101" s="43"/>
      <c r="I101" s="41"/>
      <c r="J101" s="30"/>
      <c r="K101" s="43"/>
      <c r="L101" s="41"/>
      <c r="M101" s="30"/>
      <c r="N101" s="30"/>
      <c r="O101" s="41"/>
      <c r="P101" s="30"/>
      <c r="Q101" s="41"/>
      <c r="R101" s="41"/>
      <c r="S101" s="30"/>
      <c r="T101" s="30"/>
      <c r="U101" s="41"/>
      <c r="V101" s="30"/>
      <c r="W101" s="43"/>
      <c r="X101" s="41"/>
      <c r="Y101" s="30"/>
      <c r="Z101" s="43"/>
    </row>
    <row r="102" spans="1:26" s="31" customFormat="1" ht="15">
      <c r="A102" s="44"/>
      <c r="B102" s="67" t="s">
        <v>120</v>
      </c>
      <c r="C102" s="13">
        <v>546</v>
      </c>
      <c r="D102" s="10">
        <f>+C102/C$100*100</f>
        <v>41.839080459770116</v>
      </c>
      <c r="E102" s="6"/>
      <c r="F102" s="13">
        <v>273</v>
      </c>
      <c r="G102" s="10">
        <f>+F102/F$100*100</f>
        <v>42.72300469483568</v>
      </c>
      <c r="H102" s="12"/>
      <c r="I102" s="13" t="s">
        <v>197</v>
      </c>
      <c r="J102" s="10" t="s">
        <v>197</v>
      </c>
      <c r="K102" s="12"/>
      <c r="L102" s="13" t="s">
        <v>197</v>
      </c>
      <c r="M102" s="10" t="s">
        <v>197</v>
      </c>
      <c r="N102" s="10"/>
      <c r="O102" s="13">
        <v>171</v>
      </c>
      <c r="P102" s="10">
        <f>+O102/O$100*100</f>
        <v>64.77272727272727</v>
      </c>
      <c r="Q102" s="13"/>
      <c r="R102" s="13">
        <v>122</v>
      </c>
      <c r="S102" s="10">
        <f>+R102/R$100*100</f>
        <v>65.24064171122996</v>
      </c>
      <c r="T102" s="10"/>
      <c r="U102" s="13">
        <v>919</v>
      </c>
      <c r="V102" s="10">
        <f>+U102/U$100*100</f>
        <v>60.82064857710125</v>
      </c>
      <c r="W102" s="12"/>
      <c r="X102" s="13">
        <v>563</v>
      </c>
      <c r="Y102" s="10">
        <f>+X102/X$100*100</f>
        <v>67.34449760765551</v>
      </c>
      <c r="Z102" s="12"/>
    </row>
    <row r="103" spans="1:26" s="31" customFormat="1" ht="15">
      <c r="A103" s="44"/>
      <c r="B103" s="39" t="s">
        <v>121</v>
      </c>
      <c r="C103" s="41">
        <v>669</v>
      </c>
      <c r="D103" s="30">
        <f>+C103/C$100*100</f>
        <v>51.26436781609195</v>
      </c>
      <c r="E103" s="40"/>
      <c r="F103" s="41">
        <v>309</v>
      </c>
      <c r="G103" s="30">
        <f>+F103/F$100*100</f>
        <v>48.35680751173709</v>
      </c>
      <c r="H103" s="43"/>
      <c r="I103" s="41" t="s">
        <v>197</v>
      </c>
      <c r="J103" s="30" t="s">
        <v>197</v>
      </c>
      <c r="K103" s="43"/>
      <c r="L103" s="41" t="s">
        <v>197</v>
      </c>
      <c r="M103" s="30" t="s">
        <v>197</v>
      </c>
      <c r="N103" s="30"/>
      <c r="O103" s="41">
        <v>52</v>
      </c>
      <c r="P103" s="30">
        <f>+O103/O$100*100</f>
        <v>19.696969696969695</v>
      </c>
      <c r="Q103" s="41"/>
      <c r="R103" s="41">
        <v>35</v>
      </c>
      <c r="S103" s="30">
        <f>+R103/R$100*100</f>
        <v>18.71657754010695</v>
      </c>
      <c r="T103" s="30"/>
      <c r="U103" s="41">
        <v>218</v>
      </c>
      <c r="V103" s="30">
        <f>+U103/U$100*100</f>
        <v>14.42753143613501</v>
      </c>
      <c r="W103" s="43"/>
      <c r="X103" s="41">
        <v>104</v>
      </c>
      <c r="Y103" s="30">
        <f>+X103/X$100*100</f>
        <v>12.440191387559809</v>
      </c>
      <c r="Z103" s="43"/>
    </row>
    <row r="104" spans="1:26" s="31" customFormat="1" ht="15">
      <c r="A104" s="44"/>
      <c r="B104" s="70" t="s">
        <v>128</v>
      </c>
      <c r="C104" s="41">
        <v>90</v>
      </c>
      <c r="D104" s="30">
        <f>+C104/C$100*100</f>
        <v>6.896551724137931</v>
      </c>
      <c r="E104" s="40"/>
      <c r="F104" s="41">
        <v>57</v>
      </c>
      <c r="G104" s="30">
        <f>+F104/F$100*100</f>
        <v>8.92018779342723</v>
      </c>
      <c r="H104" s="43"/>
      <c r="I104" s="41" t="s">
        <v>197</v>
      </c>
      <c r="J104" s="30" t="s">
        <v>197</v>
      </c>
      <c r="K104" s="43"/>
      <c r="L104" s="41" t="s">
        <v>197</v>
      </c>
      <c r="M104" s="30" t="s">
        <v>197</v>
      </c>
      <c r="N104" s="30"/>
      <c r="O104" s="41">
        <v>41</v>
      </c>
      <c r="P104" s="30">
        <f>+O104/O$100*100</f>
        <v>15.530303030303031</v>
      </c>
      <c r="Q104" s="41"/>
      <c r="R104" s="41">
        <v>30</v>
      </c>
      <c r="S104" s="30">
        <f>+R104/R$100*100</f>
        <v>16.0427807486631</v>
      </c>
      <c r="T104" s="30"/>
      <c r="U104" s="41">
        <v>374</v>
      </c>
      <c r="V104" s="30">
        <f>+U104/U$100*100</f>
        <v>24.75181998676373</v>
      </c>
      <c r="W104" s="43"/>
      <c r="X104" s="41">
        <v>169</v>
      </c>
      <c r="Y104" s="30">
        <f>+X104/X$100*100</f>
        <v>20.215311004784688</v>
      </c>
      <c r="Z104" s="43"/>
    </row>
    <row r="105" spans="1:26" s="31" customFormat="1" ht="15">
      <c r="A105" s="77"/>
      <c r="B105" s="46"/>
      <c r="C105" s="46"/>
      <c r="D105" s="47"/>
      <c r="E105" s="48"/>
      <c r="F105" s="46"/>
      <c r="G105" s="47"/>
      <c r="H105" s="49"/>
      <c r="I105" s="46"/>
      <c r="J105" s="47"/>
      <c r="K105" s="49"/>
      <c r="L105" s="46"/>
      <c r="M105" s="47"/>
      <c r="N105" s="47"/>
      <c r="O105" s="46"/>
      <c r="P105" s="47"/>
      <c r="Q105" s="46"/>
      <c r="R105" s="69"/>
      <c r="S105" s="47"/>
      <c r="T105" s="47"/>
      <c r="U105" s="46"/>
      <c r="V105" s="47"/>
      <c r="W105" s="49"/>
      <c r="X105" s="46"/>
      <c r="Y105" s="47"/>
      <c r="Z105" s="49"/>
    </row>
    <row r="106" spans="1:31" ht="15">
      <c r="A106" s="64"/>
      <c r="B106" s="351" t="s">
        <v>98</v>
      </c>
      <c r="C106" s="35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row>
    <row r="107" spans="1:31" ht="15">
      <c r="A107" s="64"/>
      <c r="B107" s="132" t="s">
        <v>167</v>
      </c>
      <c r="C107" s="132"/>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row>
    <row r="108" spans="1:31" ht="15">
      <c r="A108" s="64"/>
      <c r="B108" s="132" t="s">
        <v>196</v>
      </c>
      <c r="C108" s="132"/>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row>
    <row r="109" spans="2:31" ht="15">
      <c r="B109" s="344" t="s">
        <v>218</v>
      </c>
      <c r="C109" s="344"/>
      <c r="D109" s="344"/>
      <c r="E109" s="344"/>
      <c r="F109" s="344"/>
      <c r="G109" s="344"/>
      <c r="H109" s="344"/>
      <c r="I109" s="344"/>
      <c r="J109" s="344"/>
      <c r="K109" s="344"/>
      <c r="L109" s="344"/>
      <c r="M109" s="344"/>
      <c r="N109" s="344"/>
      <c r="O109" s="344"/>
      <c r="P109" s="344"/>
      <c r="Q109" s="344"/>
      <c r="R109" s="344"/>
      <c r="S109" s="344"/>
      <c r="T109" s="344"/>
      <c r="U109" s="344"/>
      <c r="V109" s="344"/>
      <c r="W109" s="344"/>
      <c r="X109" s="344"/>
      <c r="Y109" s="344"/>
      <c r="Z109" s="344"/>
      <c r="AA109" s="45"/>
      <c r="AB109" s="45"/>
      <c r="AC109" s="45"/>
      <c r="AD109" s="45"/>
      <c r="AE109" s="45"/>
    </row>
    <row r="110" spans="2:31" ht="15">
      <c r="B110" s="344"/>
      <c r="C110" s="344"/>
      <c r="D110" s="344"/>
      <c r="E110" s="344"/>
      <c r="F110" s="344"/>
      <c r="G110" s="344"/>
      <c r="H110" s="344"/>
      <c r="I110" s="344"/>
      <c r="J110" s="344"/>
      <c r="K110" s="344"/>
      <c r="L110" s="344"/>
      <c r="M110" s="344"/>
      <c r="N110" s="344"/>
      <c r="O110" s="344"/>
      <c r="P110" s="344"/>
      <c r="Q110" s="344"/>
      <c r="R110" s="344"/>
      <c r="S110" s="344"/>
      <c r="T110" s="344"/>
      <c r="U110" s="344"/>
      <c r="V110" s="344"/>
      <c r="W110" s="344"/>
      <c r="X110" s="344"/>
      <c r="Y110" s="344"/>
      <c r="Z110" s="344"/>
      <c r="AA110" s="344"/>
      <c r="AB110" s="344"/>
      <c r="AC110" s="344"/>
      <c r="AD110" s="344"/>
      <c r="AE110" s="344"/>
    </row>
    <row r="111" spans="2:31" ht="27.75" customHeight="1">
      <c r="B111" s="344"/>
      <c r="C111" s="344"/>
      <c r="D111" s="344"/>
      <c r="E111" s="344"/>
      <c r="F111" s="344"/>
      <c r="G111" s="344"/>
      <c r="H111" s="344"/>
      <c r="I111" s="344"/>
      <c r="J111" s="344"/>
      <c r="K111" s="344"/>
      <c r="L111" s="344"/>
      <c r="M111" s="344"/>
      <c r="N111" s="344"/>
      <c r="O111" s="344"/>
      <c r="P111" s="344"/>
      <c r="Q111" s="344"/>
      <c r="R111" s="344"/>
      <c r="S111" s="344"/>
      <c r="T111" s="344"/>
      <c r="U111" s="344"/>
      <c r="V111" s="344"/>
      <c r="W111" s="344"/>
      <c r="X111" s="344"/>
      <c r="Y111" s="344"/>
      <c r="Z111" s="344"/>
      <c r="AA111" s="344"/>
      <c r="AB111" s="344"/>
      <c r="AC111" s="344"/>
      <c r="AD111" s="344"/>
      <c r="AE111" s="344"/>
    </row>
    <row r="112" spans="2:31" ht="15" customHeight="1">
      <c r="B112" s="344"/>
      <c r="C112" s="344"/>
      <c r="D112" s="344"/>
      <c r="E112" s="344"/>
      <c r="F112" s="344"/>
      <c r="G112" s="344"/>
      <c r="H112" s="344"/>
      <c r="I112" s="344"/>
      <c r="J112" s="344"/>
      <c r="K112" s="344"/>
      <c r="L112" s="344"/>
      <c r="M112" s="344"/>
      <c r="N112" s="344"/>
      <c r="O112" s="344"/>
      <c r="P112" s="344"/>
      <c r="Q112" s="344"/>
      <c r="R112" s="344"/>
      <c r="S112" s="344"/>
      <c r="T112" s="344"/>
      <c r="U112" s="344"/>
      <c r="V112" s="344"/>
      <c r="W112" s="344"/>
      <c r="X112" s="344"/>
      <c r="Y112" s="344"/>
      <c r="Z112" s="344"/>
      <c r="AA112" s="344"/>
      <c r="AB112" s="344"/>
      <c r="AC112" s="344"/>
      <c r="AD112" s="344"/>
      <c r="AE112" s="344"/>
    </row>
    <row r="113" spans="2:31" ht="15" customHeight="1">
      <c r="B113" s="344"/>
      <c r="C113" s="344"/>
      <c r="D113" s="344"/>
      <c r="E113" s="344"/>
      <c r="F113" s="344"/>
      <c r="G113" s="344"/>
      <c r="H113" s="344"/>
      <c r="I113" s="344"/>
      <c r="J113" s="344"/>
      <c r="K113" s="344"/>
      <c r="L113" s="344"/>
      <c r="M113" s="344"/>
      <c r="N113" s="344"/>
      <c r="O113" s="344"/>
      <c r="P113" s="344"/>
      <c r="Q113" s="344"/>
      <c r="R113" s="344"/>
      <c r="S113" s="344"/>
      <c r="T113" s="344"/>
      <c r="U113" s="344"/>
      <c r="V113" s="344"/>
      <c r="W113" s="344"/>
      <c r="X113" s="344"/>
      <c r="Y113" s="344"/>
      <c r="Z113" s="344"/>
      <c r="AA113" s="344"/>
      <c r="AB113" s="344"/>
      <c r="AC113" s="344"/>
      <c r="AD113" s="344"/>
      <c r="AE113" s="344"/>
    </row>
    <row r="114" spans="2:31" ht="15" customHeight="1">
      <c r="B114" s="344"/>
      <c r="C114" s="344"/>
      <c r="D114" s="344"/>
      <c r="E114" s="344"/>
      <c r="F114" s="344"/>
      <c r="G114" s="344"/>
      <c r="H114" s="344"/>
      <c r="I114" s="344"/>
      <c r="J114" s="344"/>
      <c r="K114" s="344"/>
      <c r="L114" s="344"/>
      <c r="M114" s="344"/>
      <c r="N114" s="344"/>
      <c r="O114" s="344"/>
      <c r="P114" s="344"/>
      <c r="Q114" s="344"/>
      <c r="R114" s="344"/>
      <c r="S114" s="344"/>
      <c r="T114" s="344"/>
      <c r="U114" s="344"/>
      <c r="V114" s="344"/>
      <c r="W114" s="344"/>
      <c r="X114" s="344"/>
      <c r="Y114" s="344"/>
      <c r="Z114" s="344"/>
      <c r="AA114" s="344"/>
      <c r="AB114" s="344"/>
      <c r="AC114" s="344"/>
      <c r="AD114" s="344"/>
      <c r="AE114" s="344"/>
    </row>
    <row r="115" spans="2:31" ht="24.75" customHeight="1">
      <c r="B115" s="344"/>
      <c r="C115" s="344"/>
      <c r="D115" s="344"/>
      <c r="E115" s="344"/>
      <c r="F115" s="344"/>
      <c r="G115" s="344"/>
      <c r="H115" s="344"/>
      <c r="I115" s="344"/>
      <c r="J115" s="344"/>
      <c r="K115" s="344"/>
      <c r="L115" s="344"/>
      <c r="M115" s="344"/>
      <c r="N115" s="344"/>
      <c r="O115" s="344"/>
      <c r="P115" s="344"/>
      <c r="Q115" s="344"/>
      <c r="R115" s="344"/>
      <c r="S115" s="344"/>
      <c r="T115" s="344"/>
      <c r="U115" s="344"/>
      <c r="V115" s="344"/>
      <c r="W115" s="344"/>
      <c r="X115" s="344"/>
      <c r="Y115" s="344"/>
      <c r="Z115" s="344"/>
      <c r="AA115" s="344"/>
      <c r="AB115" s="344"/>
      <c r="AC115" s="344"/>
      <c r="AD115" s="344"/>
      <c r="AE115" s="344"/>
    </row>
    <row r="116" spans="2:31" ht="24.75" customHeight="1">
      <c r="B116" s="344"/>
      <c r="C116" s="344"/>
      <c r="D116" s="344"/>
      <c r="E116" s="344"/>
      <c r="F116" s="344"/>
      <c r="G116" s="344"/>
      <c r="H116" s="344"/>
      <c r="I116" s="344"/>
      <c r="J116" s="344"/>
      <c r="K116" s="344"/>
      <c r="L116" s="344"/>
      <c r="M116" s="344"/>
      <c r="N116" s="344"/>
      <c r="O116" s="344"/>
      <c r="P116" s="344"/>
      <c r="Q116" s="344"/>
      <c r="R116" s="344"/>
      <c r="S116" s="344"/>
      <c r="T116" s="344"/>
      <c r="U116" s="344"/>
      <c r="V116" s="344"/>
      <c r="W116" s="344"/>
      <c r="X116" s="344"/>
      <c r="Y116" s="344"/>
      <c r="Z116" s="344"/>
      <c r="AA116" s="344"/>
      <c r="AB116" s="344"/>
      <c r="AC116" s="344"/>
      <c r="AD116" s="344"/>
      <c r="AE116" s="344"/>
    </row>
    <row r="117" spans="2:31" ht="24.75" customHeight="1">
      <c r="B117" s="344"/>
      <c r="C117" s="344"/>
      <c r="D117" s="344"/>
      <c r="E117" s="344"/>
      <c r="F117" s="344"/>
      <c r="G117" s="344"/>
      <c r="H117" s="344"/>
      <c r="I117" s="344"/>
      <c r="J117" s="344"/>
      <c r="K117" s="344"/>
      <c r="L117" s="344"/>
      <c r="M117" s="344"/>
      <c r="N117" s="344"/>
      <c r="O117" s="344"/>
      <c r="P117" s="344"/>
      <c r="Q117" s="344"/>
      <c r="R117" s="344"/>
      <c r="S117" s="344"/>
      <c r="T117" s="344"/>
      <c r="U117" s="344"/>
      <c r="V117" s="344"/>
      <c r="W117" s="344"/>
      <c r="X117" s="344"/>
      <c r="Y117" s="344"/>
      <c r="Z117" s="344"/>
      <c r="AA117" s="32"/>
      <c r="AB117" s="32"/>
      <c r="AC117" s="32"/>
      <c r="AD117" s="32"/>
      <c r="AE117" s="32"/>
    </row>
    <row r="118" spans="2:31" ht="17.25" customHeight="1">
      <c r="B118" s="344"/>
      <c r="C118" s="344"/>
      <c r="D118" s="344"/>
      <c r="E118" s="344"/>
      <c r="F118" s="344"/>
      <c r="G118" s="344"/>
      <c r="H118" s="344"/>
      <c r="I118" s="344"/>
      <c r="J118" s="344"/>
      <c r="K118" s="344"/>
      <c r="L118" s="344"/>
      <c r="M118" s="344"/>
      <c r="N118" s="344"/>
      <c r="O118" s="344"/>
      <c r="P118" s="344"/>
      <c r="Q118" s="344"/>
      <c r="R118" s="344"/>
      <c r="S118" s="344"/>
      <c r="T118" s="344"/>
      <c r="U118" s="344"/>
      <c r="V118" s="344"/>
      <c r="W118" s="344"/>
      <c r="X118" s="344"/>
      <c r="Y118" s="344"/>
      <c r="Z118" s="344"/>
      <c r="AA118" s="344"/>
      <c r="AB118" s="344"/>
      <c r="AC118" s="344"/>
      <c r="AD118" s="344"/>
      <c r="AE118" s="344"/>
    </row>
    <row r="119" spans="2:31" ht="15" customHeight="1">
      <c r="B119" s="344"/>
      <c r="C119" s="344"/>
      <c r="D119" s="344"/>
      <c r="E119" s="344"/>
      <c r="F119" s="344"/>
      <c r="G119" s="344"/>
      <c r="H119" s="344"/>
      <c r="I119" s="344"/>
      <c r="J119" s="344"/>
      <c r="K119" s="344"/>
      <c r="L119" s="344"/>
      <c r="M119" s="344"/>
      <c r="N119" s="344"/>
      <c r="O119" s="344"/>
      <c r="P119" s="344"/>
      <c r="Q119" s="344"/>
      <c r="R119" s="344"/>
      <c r="S119" s="344"/>
      <c r="T119" s="344"/>
      <c r="U119" s="344"/>
      <c r="V119" s="344"/>
      <c r="W119" s="344"/>
      <c r="X119" s="344"/>
      <c r="Y119" s="344"/>
      <c r="Z119" s="344"/>
      <c r="AA119" s="344"/>
      <c r="AB119" s="344"/>
      <c r="AC119" s="344"/>
      <c r="AD119" s="344"/>
      <c r="AE119" s="344"/>
    </row>
    <row r="120" spans="2:31" ht="15" customHeight="1">
      <c r="B120" s="344"/>
      <c r="C120" s="344"/>
      <c r="D120" s="344"/>
      <c r="E120" s="344"/>
      <c r="F120" s="344"/>
      <c r="G120" s="344"/>
      <c r="H120" s="344"/>
      <c r="I120" s="344"/>
      <c r="J120" s="344"/>
      <c r="K120" s="344"/>
      <c r="L120" s="344"/>
      <c r="M120" s="344"/>
      <c r="N120" s="344"/>
      <c r="O120" s="344"/>
      <c r="P120" s="344"/>
      <c r="Q120" s="344"/>
      <c r="R120" s="344"/>
      <c r="S120" s="344"/>
      <c r="T120" s="344"/>
      <c r="U120" s="344"/>
      <c r="V120" s="344"/>
      <c r="W120" s="344"/>
      <c r="X120" s="344"/>
      <c r="Y120" s="344"/>
      <c r="Z120" s="344"/>
      <c r="AA120" s="32"/>
      <c r="AB120" s="32"/>
      <c r="AC120" s="32"/>
      <c r="AD120" s="32"/>
      <c r="AE120" s="32"/>
    </row>
    <row r="121" spans="2:31" ht="27" customHeight="1">
      <c r="B121" s="344"/>
      <c r="C121" s="344"/>
      <c r="D121" s="344"/>
      <c r="E121" s="344"/>
      <c r="F121" s="344"/>
      <c r="G121" s="344"/>
      <c r="H121" s="344"/>
      <c r="I121" s="344"/>
      <c r="J121" s="344"/>
      <c r="K121" s="344"/>
      <c r="L121" s="344"/>
      <c r="M121" s="344"/>
      <c r="N121" s="344"/>
      <c r="O121" s="344"/>
      <c r="P121" s="344"/>
      <c r="Q121" s="344"/>
      <c r="R121" s="344"/>
      <c r="S121" s="344"/>
      <c r="T121" s="344"/>
      <c r="U121" s="344"/>
      <c r="V121" s="344"/>
      <c r="W121" s="344"/>
      <c r="X121" s="344"/>
      <c r="Y121" s="344"/>
      <c r="Z121" s="344"/>
      <c r="AA121" s="344"/>
      <c r="AB121" s="344"/>
      <c r="AC121" s="344"/>
      <c r="AD121" s="344"/>
      <c r="AE121" s="344"/>
    </row>
    <row r="122" spans="2:31" ht="15" customHeight="1">
      <c r="B122" s="346"/>
      <c r="C122" s="346"/>
      <c r="D122" s="346"/>
      <c r="E122" s="346"/>
      <c r="F122" s="346"/>
      <c r="G122" s="346"/>
      <c r="H122" s="346"/>
      <c r="I122" s="346"/>
      <c r="J122" s="346"/>
      <c r="K122" s="346"/>
      <c r="L122" s="346"/>
      <c r="M122" s="346"/>
      <c r="N122" s="346"/>
      <c r="O122" s="346"/>
      <c r="P122" s="346"/>
      <c r="Q122" s="346"/>
      <c r="R122" s="346"/>
      <c r="S122" s="346"/>
      <c r="T122" s="346"/>
      <c r="U122" s="346"/>
      <c r="V122" s="346"/>
      <c r="W122" s="346"/>
      <c r="X122" s="346"/>
      <c r="Y122" s="346"/>
      <c r="Z122" s="346"/>
      <c r="AA122" s="344"/>
      <c r="AB122" s="344"/>
      <c r="AC122" s="344"/>
      <c r="AD122" s="344"/>
      <c r="AE122" s="344"/>
    </row>
    <row r="123" spans="9:20" ht="15">
      <c r="I123" s="1"/>
      <c r="J123" s="1"/>
      <c r="K123" s="1"/>
      <c r="L123" s="1"/>
      <c r="M123" s="1"/>
      <c r="N123" s="1"/>
      <c r="O123" s="1"/>
      <c r="P123" s="1"/>
      <c r="Q123" s="1"/>
      <c r="R123" s="1"/>
      <c r="S123" s="1"/>
      <c r="T123" s="1"/>
    </row>
    <row r="124" spans="9:20" ht="15">
      <c r="I124" s="1"/>
      <c r="J124" s="1"/>
      <c r="K124" s="1"/>
      <c r="L124" s="1"/>
      <c r="M124" s="1"/>
      <c r="N124" s="1"/>
      <c r="O124" s="1"/>
      <c r="P124" s="1"/>
      <c r="Q124" s="1"/>
      <c r="R124" s="1"/>
      <c r="S124" s="1"/>
      <c r="T124" s="1"/>
    </row>
    <row r="125" spans="9:20" ht="15">
      <c r="I125" s="1"/>
      <c r="J125" s="1"/>
      <c r="K125" s="1"/>
      <c r="L125" s="1"/>
      <c r="M125" s="1"/>
      <c r="N125" s="1"/>
      <c r="O125" s="1"/>
      <c r="P125" s="1"/>
      <c r="Q125" s="1"/>
      <c r="R125" s="1"/>
      <c r="S125" s="1"/>
      <c r="T125" s="1"/>
    </row>
    <row r="126" spans="9:20" ht="15">
      <c r="I126" s="1"/>
      <c r="J126" s="1"/>
      <c r="K126" s="1"/>
      <c r="L126" s="1"/>
      <c r="M126" s="1"/>
      <c r="N126" s="1"/>
      <c r="O126" s="1"/>
      <c r="P126" s="1"/>
      <c r="Q126" s="1"/>
      <c r="R126" s="1"/>
      <c r="S126" s="1"/>
      <c r="T126" s="1"/>
    </row>
    <row r="127" spans="9:20" ht="15">
      <c r="I127" s="1"/>
      <c r="J127" s="1"/>
      <c r="K127" s="1"/>
      <c r="L127" s="1"/>
      <c r="M127" s="1"/>
      <c r="N127" s="1"/>
      <c r="O127" s="1"/>
      <c r="P127" s="1"/>
      <c r="Q127" s="1"/>
      <c r="R127" s="1"/>
      <c r="S127" s="1"/>
      <c r="T127" s="1"/>
    </row>
    <row r="128" spans="9:20" ht="15">
      <c r="I128" s="1"/>
      <c r="J128" s="1"/>
      <c r="K128" s="1"/>
      <c r="L128" s="1"/>
      <c r="M128" s="1"/>
      <c r="N128" s="1"/>
      <c r="O128" s="1"/>
      <c r="P128" s="1"/>
      <c r="Q128" s="1"/>
      <c r="R128" s="1"/>
      <c r="S128" s="1"/>
      <c r="T128" s="1"/>
    </row>
    <row r="129" spans="9:20" ht="15">
      <c r="I129" s="1"/>
      <c r="J129" s="1"/>
      <c r="K129" s="1"/>
      <c r="L129" s="1"/>
      <c r="M129" s="1"/>
      <c r="N129" s="1"/>
      <c r="O129" s="1"/>
      <c r="P129" s="1"/>
      <c r="Q129" s="1"/>
      <c r="R129" s="1"/>
      <c r="S129" s="1"/>
      <c r="T129" s="1"/>
    </row>
    <row r="130" spans="9:20" ht="15">
      <c r="I130" s="1"/>
      <c r="J130" s="1"/>
      <c r="K130" s="1"/>
      <c r="L130" s="1"/>
      <c r="M130" s="1"/>
      <c r="N130" s="1"/>
      <c r="O130" s="1"/>
      <c r="P130" s="1"/>
      <c r="Q130" s="1"/>
      <c r="R130" s="1"/>
      <c r="S130" s="1"/>
      <c r="T130" s="1"/>
    </row>
    <row r="131" spans="9:20" ht="15">
      <c r="I131" s="1"/>
      <c r="J131" s="1"/>
      <c r="K131" s="1"/>
      <c r="L131" s="1"/>
      <c r="M131" s="1"/>
      <c r="N131" s="1"/>
      <c r="O131" s="1"/>
      <c r="P131" s="1"/>
      <c r="Q131" s="1"/>
      <c r="R131" s="1"/>
      <c r="S131" s="1"/>
      <c r="T131" s="1"/>
    </row>
    <row r="132" spans="9:20" ht="15">
      <c r="I132" s="1"/>
      <c r="J132" s="1"/>
      <c r="K132" s="1"/>
      <c r="L132" s="1"/>
      <c r="M132" s="1"/>
      <c r="N132" s="1"/>
      <c r="O132" s="1"/>
      <c r="P132" s="1"/>
      <c r="Q132" s="1"/>
      <c r="R132" s="1"/>
      <c r="S132" s="1"/>
      <c r="T132" s="1"/>
    </row>
    <row r="133" spans="9:20" ht="15">
      <c r="I133" s="1"/>
      <c r="J133" s="1"/>
      <c r="K133" s="1"/>
      <c r="L133" s="1"/>
      <c r="M133" s="1"/>
      <c r="N133" s="1"/>
      <c r="O133" s="1"/>
      <c r="P133" s="1"/>
      <c r="Q133" s="1"/>
      <c r="R133" s="1"/>
      <c r="S133" s="1"/>
      <c r="T133" s="1"/>
    </row>
    <row r="134" spans="9:20" ht="15">
      <c r="I134" s="1"/>
      <c r="J134" s="1"/>
      <c r="K134" s="1"/>
      <c r="L134" s="1"/>
      <c r="M134" s="1"/>
      <c r="N134" s="1"/>
      <c r="O134" s="1"/>
      <c r="P134" s="1"/>
      <c r="Q134" s="1"/>
      <c r="R134" s="1"/>
      <c r="S134" s="1"/>
      <c r="T134" s="1"/>
    </row>
    <row r="135" spans="9:20" ht="15">
      <c r="I135" s="1"/>
      <c r="J135" s="1"/>
      <c r="K135" s="1"/>
      <c r="L135" s="1"/>
      <c r="M135" s="1"/>
      <c r="N135" s="1"/>
      <c r="O135" s="1"/>
      <c r="P135" s="1"/>
      <c r="Q135" s="1"/>
      <c r="R135" s="1"/>
      <c r="S135" s="1"/>
      <c r="T135" s="1"/>
    </row>
    <row r="136" spans="9:20" ht="15">
      <c r="I136" s="1"/>
      <c r="J136" s="1"/>
      <c r="K136" s="1"/>
      <c r="L136" s="1"/>
      <c r="M136" s="1"/>
      <c r="N136" s="1"/>
      <c r="O136" s="1"/>
      <c r="P136" s="1"/>
      <c r="Q136" s="1"/>
      <c r="R136" s="1"/>
      <c r="S136" s="1"/>
      <c r="T136" s="1"/>
    </row>
    <row r="137" spans="9:20" ht="15">
      <c r="I137" s="1"/>
      <c r="J137" s="1"/>
      <c r="K137" s="1"/>
      <c r="L137" s="1"/>
      <c r="M137" s="1"/>
      <c r="N137" s="1"/>
      <c r="O137" s="1"/>
      <c r="P137" s="1"/>
      <c r="Q137" s="1"/>
      <c r="R137" s="1"/>
      <c r="S137" s="1"/>
      <c r="T137" s="1"/>
    </row>
    <row r="138" spans="9:20" ht="15">
      <c r="I138" s="1"/>
      <c r="J138" s="1"/>
      <c r="K138" s="1"/>
      <c r="L138" s="1"/>
      <c r="M138" s="1"/>
      <c r="N138" s="1"/>
      <c r="O138" s="1"/>
      <c r="P138" s="1"/>
      <c r="Q138" s="1"/>
      <c r="R138" s="1"/>
      <c r="S138" s="1"/>
      <c r="T138" s="1"/>
    </row>
    <row r="139" spans="9:20" ht="15">
      <c r="I139" s="1"/>
      <c r="J139" s="1"/>
      <c r="K139" s="1"/>
      <c r="L139" s="1"/>
      <c r="M139" s="1"/>
      <c r="N139" s="1"/>
      <c r="O139" s="1"/>
      <c r="P139" s="1"/>
      <c r="Q139" s="1"/>
      <c r="R139" s="1"/>
      <c r="S139" s="1"/>
      <c r="T139" s="1"/>
    </row>
    <row r="140" spans="9:20" ht="15">
      <c r="I140" s="1"/>
      <c r="J140" s="1"/>
      <c r="K140" s="1"/>
      <c r="L140" s="1"/>
      <c r="M140" s="1"/>
      <c r="N140" s="1"/>
      <c r="O140" s="1"/>
      <c r="P140" s="1"/>
      <c r="Q140" s="1"/>
      <c r="R140" s="1"/>
      <c r="S140" s="1"/>
      <c r="T140" s="1"/>
    </row>
    <row r="141" spans="9:20" ht="15">
      <c r="I141" s="1"/>
      <c r="J141" s="1"/>
      <c r="K141" s="1"/>
      <c r="L141" s="1"/>
      <c r="M141" s="1"/>
      <c r="N141" s="1"/>
      <c r="O141" s="1"/>
      <c r="P141" s="1"/>
      <c r="Q141" s="1"/>
      <c r="R141" s="1"/>
      <c r="S141" s="1"/>
      <c r="T141" s="1"/>
    </row>
    <row r="142" spans="9:20" ht="15">
      <c r="I142" s="1"/>
      <c r="J142" s="1"/>
      <c r="K142" s="1"/>
      <c r="L142" s="1"/>
      <c r="M142" s="1"/>
      <c r="N142" s="1"/>
      <c r="O142" s="1"/>
      <c r="P142" s="1"/>
      <c r="Q142" s="1"/>
      <c r="R142" s="1"/>
      <c r="S142" s="1"/>
      <c r="T142" s="1"/>
    </row>
    <row r="143" spans="9:20" ht="15">
      <c r="I143" s="1"/>
      <c r="J143" s="1"/>
      <c r="K143" s="1"/>
      <c r="L143" s="1"/>
      <c r="M143" s="1"/>
      <c r="N143" s="1"/>
      <c r="O143" s="1"/>
      <c r="P143" s="1"/>
      <c r="Q143" s="1"/>
      <c r="R143" s="1"/>
      <c r="S143" s="1"/>
      <c r="T143" s="1"/>
    </row>
    <row r="144" spans="9:20" ht="15">
      <c r="I144" s="1"/>
      <c r="J144" s="1"/>
      <c r="K144" s="1"/>
      <c r="L144" s="1"/>
      <c r="M144" s="1"/>
      <c r="N144" s="1"/>
      <c r="O144" s="1"/>
      <c r="P144" s="1"/>
      <c r="Q144" s="1"/>
      <c r="R144" s="1"/>
      <c r="S144" s="1"/>
      <c r="T144" s="1"/>
    </row>
    <row r="145" spans="9:20" ht="15">
      <c r="I145" s="1"/>
      <c r="J145" s="1"/>
      <c r="K145" s="1"/>
      <c r="L145" s="1"/>
      <c r="M145" s="1"/>
      <c r="N145" s="1"/>
      <c r="O145" s="1"/>
      <c r="P145" s="1"/>
      <c r="Q145" s="1"/>
      <c r="R145" s="1"/>
      <c r="S145" s="1"/>
      <c r="T145" s="1"/>
    </row>
    <row r="146" spans="9:20" ht="15">
      <c r="I146" s="1"/>
      <c r="J146" s="1"/>
      <c r="K146" s="1"/>
      <c r="L146" s="1"/>
      <c r="M146" s="1"/>
      <c r="N146" s="1"/>
      <c r="O146" s="1"/>
      <c r="P146" s="1"/>
      <c r="Q146" s="1"/>
      <c r="R146" s="1"/>
      <c r="S146" s="1"/>
      <c r="T146" s="1"/>
    </row>
    <row r="147" spans="9:20" ht="15">
      <c r="I147" s="1"/>
      <c r="J147" s="1"/>
      <c r="K147" s="1"/>
      <c r="L147" s="1"/>
      <c r="M147" s="1"/>
      <c r="N147" s="1"/>
      <c r="O147" s="1"/>
      <c r="P147" s="1"/>
      <c r="Q147" s="1"/>
      <c r="R147" s="1"/>
      <c r="S147" s="1"/>
      <c r="T147" s="1"/>
    </row>
    <row r="148" spans="9:20" ht="15">
      <c r="I148" s="1"/>
      <c r="J148" s="1"/>
      <c r="K148" s="1"/>
      <c r="L148" s="1"/>
      <c r="M148" s="1"/>
      <c r="N148" s="1"/>
      <c r="O148" s="1"/>
      <c r="P148" s="1"/>
      <c r="Q148" s="1"/>
      <c r="R148" s="1"/>
      <c r="S148" s="1"/>
      <c r="T148" s="1"/>
    </row>
    <row r="149" spans="9:20" ht="15">
      <c r="I149" s="1"/>
      <c r="J149" s="1"/>
      <c r="K149" s="1"/>
      <c r="L149" s="1"/>
      <c r="M149" s="1"/>
      <c r="N149" s="1"/>
      <c r="O149" s="1"/>
      <c r="P149" s="1"/>
      <c r="Q149" s="1"/>
      <c r="R149" s="1"/>
      <c r="S149" s="1"/>
      <c r="T149" s="1"/>
    </row>
    <row r="150" spans="9:20" ht="15">
      <c r="I150" s="1"/>
      <c r="J150" s="1"/>
      <c r="K150" s="1"/>
      <c r="L150" s="1"/>
      <c r="M150" s="1"/>
      <c r="N150" s="1"/>
      <c r="O150" s="1"/>
      <c r="P150" s="1"/>
      <c r="Q150" s="1"/>
      <c r="R150" s="1"/>
      <c r="S150" s="1"/>
      <c r="T150" s="1"/>
    </row>
    <row r="151" spans="9:20" ht="15">
      <c r="I151" s="1"/>
      <c r="J151" s="1"/>
      <c r="K151" s="1"/>
      <c r="L151" s="1"/>
      <c r="M151" s="1"/>
      <c r="N151" s="1"/>
      <c r="O151" s="1"/>
      <c r="P151" s="1"/>
      <c r="Q151" s="1"/>
      <c r="R151" s="1"/>
      <c r="S151" s="1"/>
      <c r="T151" s="1"/>
    </row>
    <row r="152" spans="9:20" ht="15">
      <c r="I152" s="1"/>
      <c r="J152" s="1"/>
      <c r="K152" s="1"/>
      <c r="L152" s="1"/>
      <c r="M152" s="1"/>
      <c r="N152" s="1"/>
      <c r="O152" s="1"/>
      <c r="P152" s="1"/>
      <c r="Q152" s="1"/>
      <c r="R152" s="1"/>
      <c r="S152" s="1"/>
      <c r="T152" s="1"/>
    </row>
    <row r="153" spans="9:20" ht="15">
      <c r="I153" s="1"/>
      <c r="J153" s="1"/>
      <c r="K153" s="1"/>
      <c r="L153" s="1"/>
      <c r="M153" s="1"/>
      <c r="N153" s="1"/>
      <c r="O153" s="1"/>
      <c r="P153" s="1"/>
      <c r="Q153" s="1"/>
      <c r="R153" s="1"/>
      <c r="S153" s="1"/>
      <c r="T153" s="1"/>
    </row>
    <row r="154" spans="9:20" ht="15">
      <c r="I154" s="1"/>
      <c r="J154" s="1"/>
      <c r="K154" s="1"/>
      <c r="L154" s="1"/>
      <c r="M154" s="1"/>
      <c r="N154" s="1"/>
      <c r="O154" s="1"/>
      <c r="P154" s="1"/>
      <c r="Q154" s="1"/>
      <c r="R154" s="1"/>
      <c r="S154" s="1"/>
      <c r="T154" s="1"/>
    </row>
    <row r="155" spans="9:20" ht="15">
      <c r="I155" s="1"/>
      <c r="J155" s="1"/>
      <c r="K155" s="1"/>
      <c r="L155" s="1"/>
      <c r="M155" s="1"/>
      <c r="N155" s="1"/>
      <c r="O155" s="1"/>
      <c r="P155" s="1"/>
      <c r="Q155" s="1"/>
      <c r="R155" s="1"/>
      <c r="S155" s="1"/>
      <c r="T155" s="1"/>
    </row>
    <row r="156" spans="9:20" ht="15">
      <c r="I156" s="1"/>
      <c r="J156" s="1"/>
      <c r="K156" s="1"/>
      <c r="L156" s="1"/>
      <c r="M156" s="1"/>
      <c r="N156" s="1"/>
      <c r="O156" s="1"/>
      <c r="P156" s="1"/>
      <c r="Q156" s="1"/>
      <c r="R156" s="1"/>
      <c r="S156" s="1"/>
      <c r="T156" s="1"/>
    </row>
    <row r="157" spans="9:20" ht="15">
      <c r="I157" s="1"/>
      <c r="J157" s="1"/>
      <c r="K157" s="1"/>
      <c r="L157" s="1"/>
      <c r="M157" s="1"/>
      <c r="N157" s="1"/>
      <c r="O157" s="1"/>
      <c r="P157" s="1"/>
      <c r="Q157" s="1"/>
      <c r="R157" s="1"/>
      <c r="S157" s="1"/>
      <c r="T157" s="1"/>
    </row>
    <row r="158" spans="9:20" ht="15">
      <c r="I158" s="1"/>
      <c r="J158" s="1"/>
      <c r="K158" s="1"/>
      <c r="L158" s="1"/>
      <c r="M158" s="1"/>
      <c r="N158" s="1"/>
      <c r="O158" s="1"/>
      <c r="P158" s="1"/>
      <c r="Q158" s="1"/>
      <c r="R158" s="1"/>
      <c r="S158" s="1"/>
      <c r="T158" s="1"/>
    </row>
    <row r="159" spans="9:20" ht="15">
      <c r="I159" s="1"/>
      <c r="J159" s="1"/>
      <c r="K159" s="1"/>
      <c r="L159" s="1"/>
      <c r="M159" s="1"/>
      <c r="N159" s="1"/>
      <c r="O159" s="1"/>
      <c r="P159" s="1"/>
      <c r="Q159" s="1"/>
      <c r="R159" s="1"/>
      <c r="S159" s="1"/>
      <c r="T159" s="1"/>
    </row>
    <row r="160" spans="9:20" ht="15">
      <c r="I160" s="1"/>
      <c r="J160" s="1"/>
      <c r="K160" s="1"/>
      <c r="L160" s="1"/>
      <c r="M160" s="1"/>
      <c r="N160" s="1"/>
      <c r="O160" s="1"/>
      <c r="P160" s="1"/>
      <c r="Q160" s="1"/>
      <c r="R160" s="1"/>
      <c r="S160" s="1"/>
      <c r="T160" s="1"/>
    </row>
    <row r="161" spans="9:20" ht="15">
      <c r="I161" s="1"/>
      <c r="J161" s="1"/>
      <c r="K161" s="1"/>
      <c r="L161" s="1"/>
      <c r="M161" s="1"/>
      <c r="N161" s="1"/>
      <c r="O161" s="1"/>
      <c r="P161" s="1"/>
      <c r="Q161" s="1"/>
      <c r="R161" s="1"/>
      <c r="S161" s="1"/>
      <c r="T161" s="1"/>
    </row>
    <row r="162" spans="9:20" ht="15">
      <c r="I162" s="1"/>
      <c r="J162" s="1"/>
      <c r="K162" s="1"/>
      <c r="L162" s="1"/>
      <c r="M162" s="1"/>
      <c r="N162" s="1"/>
      <c r="O162" s="1"/>
      <c r="P162" s="1"/>
      <c r="Q162" s="1"/>
      <c r="R162" s="1"/>
      <c r="S162" s="1"/>
      <c r="T162" s="1"/>
    </row>
    <row r="163" spans="9:20" ht="15">
      <c r="I163" s="1"/>
      <c r="J163" s="1"/>
      <c r="K163" s="1"/>
      <c r="L163" s="1"/>
      <c r="M163" s="1"/>
      <c r="N163" s="1"/>
      <c r="O163" s="1"/>
      <c r="P163" s="1"/>
      <c r="Q163" s="1"/>
      <c r="R163" s="1"/>
      <c r="S163" s="1"/>
      <c r="T163" s="1"/>
    </row>
    <row r="164" spans="9:20" ht="15">
      <c r="I164" s="1"/>
      <c r="J164" s="1"/>
      <c r="K164" s="1"/>
      <c r="L164" s="1"/>
      <c r="M164" s="1"/>
      <c r="N164" s="1"/>
      <c r="O164" s="1"/>
      <c r="P164" s="1"/>
      <c r="Q164" s="1"/>
      <c r="R164" s="1"/>
      <c r="S164" s="1"/>
      <c r="T164" s="1"/>
    </row>
    <row r="165" spans="9:20" ht="15">
      <c r="I165" s="1"/>
      <c r="J165" s="1"/>
      <c r="K165" s="1"/>
      <c r="L165" s="1"/>
      <c r="M165" s="1"/>
      <c r="N165" s="1"/>
      <c r="O165" s="1"/>
      <c r="P165" s="1"/>
      <c r="Q165" s="1"/>
      <c r="R165" s="1"/>
      <c r="S165" s="1"/>
      <c r="T165" s="1"/>
    </row>
    <row r="166" spans="9:20" ht="15">
      <c r="I166" s="1"/>
      <c r="J166" s="1"/>
      <c r="K166" s="1"/>
      <c r="L166" s="1"/>
      <c r="M166" s="1"/>
      <c r="N166" s="1"/>
      <c r="O166" s="1"/>
      <c r="P166" s="1"/>
      <c r="Q166" s="1"/>
      <c r="R166" s="1"/>
      <c r="S166" s="1"/>
      <c r="T166" s="1"/>
    </row>
    <row r="167" spans="9:20" ht="15">
      <c r="I167" s="1"/>
      <c r="J167" s="1"/>
      <c r="K167" s="1"/>
      <c r="L167" s="1"/>
      <c r="M167" s="1"/>
      <c r="N167" s="1"/>
      <c r="O167" s="1"/>
      <c r="P167" s="1"/>
      <c r="Q167" s="1"/>
      <c r="R167" s="1"/>
      <c r="S167" s="1"/>
      <c r="T167" s="1"/>
    </row>
  </sheetData>
  <sheetProtection/>
  <mergeCells count="37">
    <mergeCell ref="AA113:AE113"/>
    <mergeCell ref="B109:Z109"/>
    <mergeCell ref="B112:Z112"/>
    <mergeCell ref="B110:Z110"/>
    <mergeCell ref="AA110:AE110"/>
    <mergeCell ref="B111:Z111"/>
    <mergeCell ref="AA111:AE111"/>
    <mergeCell ref="C10:S10"/>
    <mergeCell ref="A10:A12"/>
    <mergeCell ref="AA112:AE112"/>
    <mergeCell ref="B106:C106"/>
    <mergeCell ref="U11:V11"/>
    <mergeCell ref="X11:Y11"/>
    <mergeCell ref="O11:P11"/>
    <mergeCell ref="B10:B12"/>
    <mergeCell ref="F11:G11"/>
    <mergeCell ref="I11:J11"/>
    <mergeCell ref="R11:S11"/>
    <mergeCell ref="C11:D11"/>
    <mergeCell ref="L11:M11"/>
    <mergeCell ref="B122:Z122"/>
    <mergeCell ref="B117:Z117"/>
    <mergeCell ref="B114:Z114"/>
    <mergeCell ref="B113:Z113"/>
    <mergeCell ref="AA122:AE122"/>
    <mergeCell ref="AA118:AE118"/>
    <mergeCell ref="B119:Z119"/>
    <mergeCell ref="AA119:AE119"/>
    <mergeCell ref="B120:Z120"/>
    <mergeCell ref="B118:Z118"/>
    <mergeCell ref="AA121:AE121"/>
    <mergeCell ref="B121:Z121"/>
    <mergeCell ref="AA114:AE114"/>
    <mergeCell ref="B115:Z115"/>
    <mergeCell ref="AA115:AE115"/>
    <mergeCell ref="B116:Z116"/>
    <mergeCell ref="AA116:AE116"/>
  </mergeCells>
  <printOptions horizontalCentered="1"/>
  <pageMargins left="0" right="0" top="0.7086614173228347" bottom="0.4330708661417323" header="0" footer="0"/>
  <pageSetup fitToHeight="4" fitToWidth="1" horizontalDpi="300" verticalDpi="300" orientation="landscape" scale="6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D119"/>
  <sheetViews>
    <sheetView showGridLines="0" zoomScale="85" zoomScaleNormal="85" zoomScalePageLayoutView="0" workbookViewId="0" topLeftCell="A5">
      <pane xSplit="2" ySplit="10" topLeftCell="C102" activePane="bottomRight" state="frozen"/>
      <selection pane="topLeft" activeCell="C18" sqref="C18"/>
      <selection pane="topRight" activeCell="C18" sqref="C18"/>
      <selection pane="bottomLeft" activeCell="C18" sqref="C18"/>
      <selection pane="bottomRight" activeCell="A11" sqref="A11:A13"/>
    </sheetView>
  </sheetViews>
  <sheetFormatPr defaultColWidth="11.421875" defaultRowHeight="12.75"/>
  <cols>
    <col min="1" max="1" width="3.140625" style="206" bestFit="1" customWidth="1"/>
    <col min="2" max="2" width="38.00390625" style="192" customWidth="1"/>
    <col min="3" max="3" width="14.421875" style="195" customWidth="1"/>
    <col min="4" max="4" width="8.57421875" style="195" customWidth="1"/>
    <col min="5" max="5" width="1.421875" style="195" customWidth="1"/>
    <col min="6" max="6" width="14.421875" style="192" customWidth="1"/>
    <col min="7" max="7" width="8.57421875" style="192" customWidth="1"/>
    <col min="8" max="8" width="1.28515625" style="192" customWidth="1"/>
    <col min="9" max="9" width="16.421875" style="192" customWidth="1"/>
    <col min="10" max="10" width="7.7109375" style="192" customWidth="1"/>
    <col min="11" max="11" width="1.7109375" style="192" customWidth="1"/>
    <col min="12" max="12" width="13.421875" style="192" bestFit="1" customWidth="1"/>
    <col min="13" max="13" width="7.7109375" style="192" customWidth="1"/>
    <col min="14" max="14" width="1.1484375" style="192" customWidth="1"/>
    <col min="15" max="15" width="14.57421875" style="192" customWidth="1"/>
    <col min="16" max="16" width="7.7109375" style="192" customWidth="1"/>
    <col min="17" max="17" width="1.8515625" style="192" customWidth="1"/>
    <col min="18" max="18" width="15.28125" style="195" bestFit="1" customWidth="1"/>
    <col min="19" max="19" width="7.8515625" style="195" customWidth="1"/>
    <col min="20" max="20" width="1.8515625" style="195" customWidth="1"/>
    <col min="21" max="21" width="15.00390625" style="195" bestFit="1" customWidth="1"/>
    <col min="22" max="22" width="7.28125" style="195" customWidth="1"/>
    <col min="23" max="23" width="1.1484375" style="195" customWidth="1"/>
    <col min="24" max="24" width="13.28125" style="195" customWidth="1"/>
    <col min="25" max="25" width="8.00390625" style="195" customWidth="1"/>
    <col min="26" max="26" width="2.8515625" style="192" customWidth="1"/>
    <col min="27" max="27" width="5.140625" style="192" customWidth="1"/>
    <col min="28" max="28" width="18.421875" style="192" bestFit="1" customWidth="1"/>
    <col min="29" max="30" width="18.421875" style="192" customWidth="1"/>
    <col min="31" max="16384" width="11.421875" style="192" customWidth="1"/>
  </cols>
  <sheetData>
    <row r="1" spans="2:13" ht="15">
      <c r="B1" s="135"/>
      <c r="C1" s="188"/>
      <c r="D1" s="188"/>
      <c r="E1" s="188"/>
      <c r="F1" s="135"/>
      <c r="G1" s="135"/>
      <c r="H1" s="135"/>
      <c r="I1" s="135"/>
      <c r="J1" s="135"/>
      <c r="K1" s="135"/>
      <c r="L1" s="135"/>
      <c r="M1" s="135"/>
    </row>
    <row r="2" spans="2:13" ht="15">
      <c r="B2" s="135"/>
      <c r="C2" s="188"/>
      <c r="D2" s="188"/>
      <c r="E2" s="188"/>
      <c r="F2" s="135"/>
      <c r="G2" s="135"/>
      <c r="H2" s="135"/>
      <c r="I2" s="135"/>
      <c r="J2" s="135"/>
      <c r="K2" s="135"/>
      <c r="L2" s="135"/>
      <c r="M2" s="135"/>
    </row>
    <row r="3" spans="2:13" ht="15">
      <c r="B3" s="135"/>
      <c r="C3" s="188"/>
      <c r="D3" s="188"/>
      <c r="E3" s="188"/>
      <c r="F3" s="135"/>
      <c r="G3" s="135"/>
      <c r="H3" s="135"/>
      <c r="I3" s="135"/>
      <c r="J3" s="135"/>
      <c r="K3" s="135"/>
      <c r="L3" s="135"/>
      <c r="M3" s="135"/>
    </row>
    <row r="4" spans="2:13" ht="15">
      <c r="B4" s="135"/>
      <c r="C4" s="188"/>
      <c r="D4" s="188"/>
      <c r="E4" s="188"/>
      <c r="F4" s="135"/>
      <c r="G4" s="135"/>
      <c r="H4" s="135"/>
      <c r="I4" s="135"/>
      <c r="J4" s="135"/>
      <c r="K4" s="135"/>
      <c r="L4" s="135"/>
      <c r="M4" s="135"/>
    </row>
    <row r="5" spans="2:13" ht="15">
      <c r="B5" s="135"/>
      <c r="C5" s="188"/>
      <c r="D5" s="188"/>
      <c r="E5" s="188"/>
      <c r="F5" s="135"/>
      <c r="G5" s="135"/>
      <c r="H5" s="135"/>
      <c r="I5" s="135"/>
      <c r="J5" s="135"/>
      <c r="K5" s="135"/>
      <c r="L5" s="135"/>
      <c r="M5" s="135"/>
    </row>
    <row r="6" spans="2:25" ht="15.75" customHeight="1">
      <c r="B6" s="311" t="s">
        <v>198</v>
      </c>
      <c r="C6" s="311"/>
      <c r="D6" s="311"/>
      <c r="E6" s="311"/>
      <c r="F6" s="311"/>
      <c r="G6" s="311"/>
      <c r="H6" s="311"/>
      <c r="I6" s="311"/>
      <c r="J6" s="311"/>
      <c r="K6" s="311"/>
      <c r="L6" s="311"/>
      <c r="M6" s="311"/>
      <c r="N6" s="311"/>
      <c r="O6" s="311"/>
      <c r="P6" s="311"/>
      <c r="Q6" s="311"/>
      <c r="R6" s="311"/>
      <c r="S6" s="311"/>
      <c r="T6" s="311"/>
      <c r="U6" s="311"/>
      <c r="V6" s="311"/>
      <c r="W6" s="311"/>
      <c r="X6" s="311"/>
      <c r="Y6" s="311"/>
    </row>
    <row r="7" spans="2:25" ht="15.75" customHeight="1">
      <c r="B7" s="311" t="s">
        <v>66</v>
      </c>
      <c r="C7" s="311"/>
      <c r="D7" s="311"/>
      <c r="E7" s="311"/>
      <c r="F7" s="311"/>
      <c r="G7" s="311"/>
      <c r="H7" s="311"/>
      <c r="I7" s="311"/>
      <c r="J7" s="311"/>
      <c r="K7" s="311"/>
      <c r="L7" s="311"/>
      <c r="M7" s="311"/>
      <c r="N7" s="311"/>
      <c r="O7" s="311"/>
      <c r="P7" s="311"/>
      <c r="Q7" s="311"/>
      <c r="R7" s="311"/>
      <c r="S7" s="311"/>
      <c r="T7" s="311"/>
      <c r="U7" s="311"/>
      <c r="V7" s="311"/>
      <c r="W7" s="311"/>
      <c r="X7" s="311"/>
      <c r="Y7" s="311"/>
    </row>
    <row r="8" spans="2:25" ht="15.75">
      <c r="B8" s="311" t="s">
        <v>137</v>
      </c>
      <c r="C8" s="311"/>
      <c r="D8" s="311"/>
      <c r="E8" s="311"/>
      <c r="F8" s="311"/>
      <c r="G8" s="311"/>
      <c r="H8" s="311"/>
      <c r="I8" s="311"/>
      <c r="J8" s="311"/>
      <c r="K8" s="311"/>
      <c r="L8" s="311"/>
      <c r="M8" s="311"/>
      <c r="N8" s="311"/>
      <c r="O8" s="311"/>
      <c r="P8" s="311"/>
      <c r="Q8" s="311"/>
      <c r="R8" s="311"/>
      <c r="S8" s="311"/>
      <c r="T8" s="311"/>
      <c r="U8" s="311"/>
      <c r="V8" s="311"/>
      <c r="W8" s="311"/>
      <c r="X8" s="311"/>
      <c r="Y8" s="311"/>
    </row>
    <row r="9" spans="2:25" ht="15.75" customHeight="1">
      <c r="B9" s="311"/>
      <c r="C9" s="311"/>
      <c r="D9" s="311"/>
      <c r="E9" s="311"/>
      <c r="F9" s="311"/>
      <c r="G9" s="311"/>
      <c r="H9" s="311"/>
      <c r="I9" s="311"/>
      <c r="J9" s="311"/>
      <c r="K9" s="311"/>
      <c r="L9" s="311"/>
      <c r="M9" s="311"/>
      <c r="N9" s="311"/>
      <c r="O9" s="311"/>
      <c r="P9" s="311"/>
      <c r="Q9" s="311"/>
      <c r="R9" s="311"/>
      <c r="S9" s="311"/>
      <c r="T9" s="311"/>
      <c r="U9" s="311"/>
      <c r="V9" s="311"/>
      <c r="W9" s="311"/>
      <c r="X9" s="311"/>
      <c r="Y9" s="311"/>
    </row>
    <row r="10" spans="2:25" ht="15">
      <c r="B10" s="139"/>
      <c r="C10" s="176"/>
      <c r="D10" s="176"/>
      <c r="E10" s="176"/>
      <c r="F10" s="138"/>
      <c r="G10" s="138"/>
      <c r="H10" s="138"/>
      <c r="I10" s="138"/>
      <c r="J10" s="138"/>
      <c r="K10" s="138"/>
      <c r="L10" s="138"/>
      <c r="M10" s="140"/>
      <c r="P10" s="140" t="s">
        <v>138</v>
      </c>
      <c r="Q10" s="140"/>
      <c r="R10" s="186"/>
      <c r="S10" s="186"/>
      <c r="T10" s="186"/>
      <c r="Y10" s="186" t="s">
        <v>138</v>
      </c>
    </row>
    <row r="11" spans="1:25" ht="23.25" customHeight="1">
      <c r="A11" s="297" t="s">
        <v>219</v>
      </c>
      <c r="B11" s="322" t="s">
        <v>117</v>
      </c>
      <c r="C11" s="362" t="s">
        <v>123</v>
      </c>
      <c r="D11" s="362"/>
      <c r="E11" s="248"/>
      <c r="F11" s="340" t="s">
        <v>68</v>
      </c>
      <c r="G11" s="340"/>
      <c r="H11" s="340"/>
      <c r="I11" s="340"/>
      <c r="J11" s="340"/>
      <c r="K11" s="164"/>
      <c r="L11" s="340" t="s">
        <v>71</v>
      </c>
      <c r="M11" s="340"/>
      <c r="N11" s="340"/>
      <c r="O11" s="340"/>
      <c r="P11" s="340"/>
      <c r="Q11" s="141"/>
      <c r="R11" s="343" t="s">
        <v>72</v>
      </c>
      <c r="S11" s="343"/>
      <c r="T11" s="343"/>
      <c r="U11" s="343"/>
      <c r="V11" s="343"/>
      <c r="W11" s="249"/>
      <c r="X11" s="325" t="s">
        <v>199</v>
      </c>
      <c r="Y11" s="325"/>
    </row>
    <row r="12" spans="1:25" ht="20.25" customHeight="1">
      <c r="A12" s="298"/>
      <c r="B12" s="300"/>
      <c r="C12" s="363"/>
      <c r="D12" s="363"/>
      <c r="E12" s="250"/>
      <c r="F12" s="328" t="s">
        <v>69</v>
      </c>
      <c r="G12" s="328"/>
      <c r="H12" s="218"/>
      <c r="I12" s="328" t="s">
        <v>70</v>
      </c>
      <c r="J12" s="328"/>
      <c r="K12" s="218"/>
      <c r="L12" s="327" t="s">
        <v>69</v>
      </c>
      <c r="M12" s="327"/>
      <c r="N12" s="251"/>
      <c r="O12" s="327" t="s">
        <v>70</v>
      </c>
      <c r="P12" s="327"/>
      <c r="Q12" s="148"/>
      <c r="R12" s="327" t="s">
        <v>69</v>
      </c>
      <c r="S12" s="327"/>
      <c r="T12" s="251"/>
      <c r="U12" s="327" t="s">
        <v>70</v>
      </c>
      <c r="V12" s="327"/>
      <c r="W12" s="206"/>
      <c r="X12" s="327"/>
      <c r="Y12" s="327"/>
    </row>
    <row r="13" spans="1:25" ht="20.25" customHeight="1">
      <c r="A13" s="299"/>
      <c r="B13" s="328"/>
      <c r="C13" s="152" t="s">
        <v>125</v>
      </c>
      <c r="D13" s="152" t="s">
        <v>88</v>
      </c>
      <c r="E13" s="152"/>
      <c r="F13" s="147" t="s">
        <v>103</v>
      </c>
      <c r="G13" s="147" t="s">
        <v>88</v>
      </c>
      <c r="H13" s="149"/>
      <c r="I13" s="147" t="s">
        <v>103</v>
      </c>
      <c r="J13" s="147" t="s">
        <v>88</v>
      </c>
      <c r="K13" s="149"/>
      <c r="L13" s="147" t="s">
        <v>103</v>
      </c>
      <c r="M13" s="147" t="s">
        <v>88</v>
      </c>
      <c r="N13" s="149"/>
      <c r="O13" s="147" t="s">
        <v>103</v>
      </c>
      <c r="P13" s="147" t="s">
        <v>88</v>
      </c>
      <c r="Q13" s="147"/>
      <c r="R13" s="152" t="s">
        <v>103</v>
      </c>
      <c r="S13" s="152" t="s">
        <v>88</v>
      </c>
      <c r="T13" s="252"/>
      <c r="U13" s="152" t="s">
        <v>103</v>
      </c>
      <c r="V13" s="152" t="s">
        <v>88</v>
      </c>
      <c r="W13" s="252"/>
      <c r="X13" s="152" t="s">
        <v>103</v>
      </c>
      <c r="Y13" s="152" t="s">
        <v>88</v>
      </c>
    </row>
    <row r="14" spans="1:25" ht="9.75" customHeight="1" hidden="1">
      <c r="A14" s="216"/>
      <c r="B14" s="148"/>
      <c r="C14" s="155">
        <v>16849723601</v>
      </c>
      <c r="D14" s="155">
        <v>1500</v>
      </c>
      <c r="E14" s="148"/>
      <c r="F14" s="155">
        <v>6242680175</v>
      </c>
      <c r="G14" s="155">
        <v>1500</v>
      </c>
      <c r="H14" s="148"/>
      <c r="I14" s="155">
        <v>3495757314</v>
      </c>
      <c r="J14" s="155">
        <v>1500</v>
      </c>
      <c r="K14" s="150"/>
      <c r="L14" s="155">
        <v>1237928016</v>
      </c>
      <c r="M14" s="155">
        <v>1500</v>
      </c>
      <c r="N14" s="150"/>
      <c r="O14" s="155">
        <v>946065393</v>
      </c>
      <c r="P14" s="155">
        <v>1500</v>
      </c>
      <c r="Q14" s="148"/>
      <c r="R14" s="155">
        <v>2853676847</v>
      </c>
      <c r="S14" s="155">
        <v>100</v>
      </c>
      <c r="T14" s="199"/>
      <c r="U14" s="155">
        <v>2026271498</v>
      </c>
      <c r="V14" s="155">
        <v>100.00000000000001</v>
      </c>
      <c r="W14" s="199"/>
      <c r="X14" s="155">
        <v>47344358</v>
      </c>
      <c r="Y14" s="155">
        <v>1500</v>
      </c>
    </row>
    <row r="15" spans="1:25" ht="14.25" customHeight="1">
      <c r="A15" s="151"/>
      <c r="B15" s="160"/>
      <c r="C15" s="243"/>
      <c r="D15" s="253"/>
      <c r="E15" s="253"/>
      <c r="F15" s="254"/>
      <c r="G15" s="253"/>
      <c r="H15" s="255"/>
      <c r="I15" s="254"/>
      <c r="J15" s="162"/>
      <c r="K15" s="255"/>
      <c r="L15" s="254"/>
      <c r="M15" s="162"/>
      <c r="N15" s="255"/>
      <c r="O15" s="254"/>
      <c r="P15" s="162"/>
      <c r="Q15" s="255"/>
      <c r="R15" s="256"/>
      <c r="S15" s="162"/>
      <c r="T15" s="256"/>
      <c r="U15" s="256"/>
      <c r="V15" s="162"/>
      <c r="W15" s="256"/>
      <c r="X15" s="257"/>
      <c r="Y15" s="162"/>
    </row>
    <row r="16" spans="1:28" ht="24">
      <c r="A16" s="168" t="s">
        <v>139</v>
      </c>
      <c r="B16" s="169" t="s">
        <v>12</v>
      </c>
      <c r="C16" s="170">
        <v>281870644</v>
      </c>
      <c r="D16" s="171">
        <v>100</v>
      </c>
      <c r="E16" s="172"/>
      <c r="F16" s="170">
        <v>166668339</v>
      </c>
      <c r="G16" s="171">
        <v>99.99999999999999</v>
      </c>
      <c r="H16" s="173"/>
      <c r="I16" s="170">
        <v>88095667</v>
      </c>
      <c r="J16" s="171">
        <v>100</v>
      </c>
      <c r="K16" s="173"/>
      <c r="L16" s="170">
        <v>14134326</v>
      </c>
      <c r="M16" s="171">
        <v>100</v>
      </c>
      <c r="N16" s="173"/>
      <c r="O16" s="170">
        <v>10707763</v>
      </c>
      <c r="P16" s="171">
        <v>99.99999999999999</v>
      </c>
      <c r="Q16" s="171"/>
      <c r="R16" s="170" t="s">
        <v>197</v>
      </c>
      <c r="S16" s="171" t="s">
        <v>197</v>
      </c>
      <c r="T16" s="171"/>
      <c r="U16" s="170" t="s">
        <v>197</v>
      </c>
      <c r="V16" s="171" t="s">
        <v>197</v>
      </c>
      <c r="W16" s="173"/>
      <c r="X16" s="170">
        <v>2264549</v>
      </c>
      <c r="Y16" s="171">
        <v>100</v>
      </c>
      <c r="AB16" s="243"/>
    </row>
    <row r="17" spans="1:30" ht="15" customHeight="1">
      <c r="A17" s="168"/>
      <c r="B17" s="176"/>
      <c r="C17" s="183"/>
      <c r="D17" s="184"/>
      <c r="E17" s="185"/>
      <c r="F17" s="183"/>
      <c r="G17" s="184"/>
      <c r="H17" s="186"/>
      <c r="I17" s="183"/>
      <c r="J17" s="184"/>
      <c r="K17" s="186"/>
      <c r="L17" s="183"/>
      <c r="M17" s="184"/>
      <c r="N17" s="186"/>
      <c r="O17" s="183"/>
      <c r="P17" s="184"/>
      <c r="Q17" s="184"/>
      <c r="R17" s="183"/>
      <c r="S17" s="162"/>
      <c r="T17" s="184"/>
      <c r="U17" s="183"/>
      <c r="V17" s="162"/>
      <c r="W17" s="186"/>
      <c r="X17" s="183"/>
      <c r="Y17" s="184"/>
      <c r="AD17" s="243"/>
    </row>
    <row r="18" spans="1:30" ht="15">
      <c r="A18" s="168"/>
      <c r="B18" s="177" t="s">
        <v>120</v>
      </c>
      <c r="C18" s="178">
        <v>187606338</v>
      </c>
      <c r="D18" s="179">
        <v>66.55760079790359</v>
      </c>
      <c r="E18" s="180"/>
      <c r="F18" s="178">
        <v>112362750</v>
      </c>
      <c r="G18" s="179">
        <v>67.41697353808752</v>
      </c>
      <c r="H18" s="181"/>
      <c r="I18" s="178">
        <v>60929421</v>
      </c>
      <c r="J18" s="179">
        <v>69.16278981121738</v>
      </c>
      <c r="K18" s="181"/>
      <c r="L18" s="178">
        <v>7187750</v>
      </c>
      <c r="M18" s="179">
        <v>50.85314998394688</v>
      </c>
      <c r="N18" s="181"/>
      <c r="O18" s="178">
        <v>5560988</v>
      </c>
      <c r="P18" s="179">
        <v>51.934171497818916</v>
      </c>
      <c r="Q18" s="179"/>
      <c r="R18" s="178" t="s">
        <v>197</v>
      </c>
      <c r="S18" s="179" t="s">
        <v>197</v>
      </c>
      <c r="T18" s="179"/>
      <c r="U18" s="178" t="s">
        <v>197</v>
      </c>
      <c r="V18" s="179" t="s">
        <v>197</v>
      </c>
      <c r="W18" s="181"/>
      <c r="X18" s="178">
        <v>1565429</v>
      </c>
      <c r="Y18" s="179">
        <v>69.12762762033412</v>
      </c>
      <c r="AA18" s="243"/>
      <c r="AB18" s="243"/>
      <c r="AC18" s="243"/>
      <c r="AD18" s="243"/>
    </row>
    <row r="19" spans="1:30" ht="15">
      <c r="A19" s="168"/>
      <c r="B19" s="176" t="s">
        <v>121</v>
      </c>
      <c r="C19" s="183">
        <v>57646796</v>
      </c>
      <c r="D19" s="184">
        <v>20.451507536201603</v>
      </c>
      <c r="E19" s="185"/>
      <c r="F19" s="183">
        <v>33902948</v>
      </c>
      <c r="G19" s="184">
        <v>20.341564692739873</v>
      </c>
      <c r="H19" s="186"/>
      <c r="I19" s="183">
        <v>16845561</v>
      </c>
      <c r="J19" s="184">
        <v>19.121895064373597</v>
      </c>
      <c r="K19" s="186"/>
      <c r="L19" s="183">
        <v>3654001</v>
      </c>
      <c r="M19" s="184">
        <v>25.851964925671023</v>
      </c>
      <c r="N19" s="186"/>
      <c r="O19" s="183">
        <v>2751315</v>
      </c>
      <c r="P19" s="184">
        <v>25.69458251924328</v>
      </c>
      <c r="Q19" s="184"/>
      <c r="R19" s="183" t="s">
        <v>197</v>
      </c>
      <c r="S19" s="184" t="s">
        <v>197</v>
      </c>
      <c r="T19" s="184"/>
      <c r="U19" s="183" t="s">
        <v>197</v>
      </c>
      <c r="V19" s="184" t="s">
        <v>197</v>
      </c>
      <c r="W19" s="186"/>
      <c r="X19" s="183">
        <v>492971</v>
      </c>
      <c r="Y19" s="184">
        <v>21.76905865141359</v>
      </c>
      <c r="AA19" s="243"/>
      <c r="AB19" s="243"/>
      <c r="AC19" s="243"/>
      <c r="AD19" s="243"/>
    </row>
    <row r="20" spans="1:30" ht="15">
      <c r="A20" s="168"/>
      <c r="B20" s="177" t="s">
        <v>174</v>
      </c>
      <c r="C20" s="178">
        <v>36617510</v>
      </c>
      <c r="D20" s="179">
        <v>12.9908916658948</v>
      </c>
      <c r="E20" s="180"/>
      <c r="F20" s="178">
        <v>20402641</v>
      </c>
      <c r="G20" s="179">
        <v>12.241461769172608</v>
      </c>
      <c r="H20" s="181"/>
      <c r="I20" s="178">
        <v>10320685</v>
      </c>
      <c r="J20" s="179">
        <v>11.715315124409013</v>
      </c>
      <c r="K20" s="181"/>
      <c r="L20" s="178">
        <v>3292575</v>
      </c>
      <c r="M20" s="179">
        <v>23.294885090382095</v>
      </c>
      <c r="N20" s="181"/>
      <c r="O20" s="178">
        <v>2395460</v>
      </c>
      <c r="P20" s="179">
        <v>22.371245982937797</v>
      </c>
      <c r="Q20" s="179"/>
      <c r="R20" s="178" t="s">
        <v>197</v>
      </c>
      <c r="S20" s="179" t="s">
        <v>197</v>
      </c>
      <c r="T20" s="179"/>
      <c r="U20" s="178" t="s">
        <v>197</v>
      </c>
      <c r="V20" s="179" t="s">
        <v>197</v>
      </c>
      <c r="W20" s="181"/>
      <c r="X20" s="178">
        <v>206149</v>
      </c>
      <c r="Y20" s="179">
        <v>9.103313728252292</v>
      </c>
      <c r="AA20" s="243"/>
      <c r="AB20" s="243"/>
      <c r="AC20" s="243"/>
      <c r="AD20" s="243"/>
    </row>
    <row r="21" spans="1:25" ht="15">
      <c r="A21" s="168"/>
      <c r="B21" s="176"/>
      <c r="C21" s="183"/>
      <c r="D21" s="184"/>
      <c r="E21" s="185"/>
      <c r="F21" s="183"/>
      <c r="G21" s="184"/>
      <c r="H21" s="186"/>
      <c r="I21" s="183"/>
      <c r="J21" s="184"/>
      <c r="K21" s="186"/>
      <c r="L21" s="183"/>
      <c r="M21" s="184"/>
      <c r="N21" s="186"/>
      <c r="O21" s="183"/>
      <c r="P21" s="184"/>
      <c r="Q21" s="184"/>
      <c r="R21" s="184"/>
      <c r="S21" s="184"/>
      <c r="T21" s="184"/>
      <c r="U21" s="186"/>
      <c r="V21" s="184"/>
      <c r="W21" s="186"/>
      <c r="X21" s="183"/>
      <c r="Y21" s="184"/>
    </row>
    <row r="22" spans="1:28" ht="18.75" customHeight="1">
      <c r="A22" s="168" t="s">
        <v>140</v>
      </c>
      <c r="B22" s="189" t="s">
        <v>13</v>
      </c>
      <c r="C22" s="170">
        <v>519120375</v>
      </c>
      <c r="D22" s="171">
        <v>100</v>
      </c>
      <c r="E22" s="172"/>
      <c r="F22" s="170">
        <v>308112178</v>
      </c>
      <c r="G22" s="171">
        <v>100</v>
      </c>
      <c r="H22" s="173"/>
      <c r="I22" s="170">
        <v>161925467</v>
      </c>
      <c r="J22" s="171">
        <v>100</v>
      </c>
      <c r="K22" s="173"/>
      <c r="L22" s="170">
        <v>25527207</v>
      </c>
      <c r="M22" s="171">
        <v>100</v>
      </c>
      <c r="N22" s="173"/>
      <c r="O22" s="170">
        <v>20090985</v>
      </c>
      <c r="P22" s="171">
        <v>100</v>
      </c>
      <c r="Q22" s="171"/>
      <c r="R22" s="170" t="s">
        <v>197</v>
      </c>
      <c r="S22" s="171" t="s">
        <v>197</v>
      </c>
      <c r="T22" s="171"/>
      <c r="U22" s="170" t="s">
        <v>197</v>
      </c>
      <c r="V22" s="171" t="s">
        <v>197</v>
      </c>
      <c r="W22" s="173"/>
      <c r="X22" s="170">
        <v>3464538</v>
      </c>
      <c r="Y22" s="171">
        <v>100</v>
      </c>
      <c r="AB22" s="243"/>
    </row>
    <row r="23" spans="1:30" ht="15" customHeight="1">
      <c r="A23" s="168"/>
      <c r="B23" s="176"/>
      <c r="C23" s="183"/>
      <c r="D23" s="184"/>
      <c r="E23" s="185"/>
      <c r="F23" s="183"/>
      <c r="G23" s="184"/>
      <c r="H23" s="186"/>
      <c r="I23" s="183"/>
      <c r="J23" s="184"/>
      <c r="K23" s="186"/>
      <c r="L23" s="183"/>
      <c r="M23" s="184"/>
      <c r="N23" s="186"/>
      <c r="O23" s="183"/>
      <c r="P23" s="184"/>
      <c r="Q23" s="184"/>
      <c r="R23" s="183"/>
      <c r="S23" s="162"/>
      <c r="T23" s="184"/>
      <c r="U23" s="183"/>
      <c r="V23" s="162"/>
      <c r="W23" s="186"/>
      <c r="X23" s="183"/>
      <c r="Y23" s="184"/>
      <c r="AD23" s="243"/>
    </row>
    <row r="24" spans="1:30" ht="15">
      <c r="A24" s="168"/>
      <c r="B24" s="177" t="s">
        <v>120</v>
      </c>
      <c r="C24" s="178">
        <v>381063296</v>
      </c>
      <c r="D24" s="179">
        <v>73.40557495937237</v>
      </c>
      <c r="E24" s="180"/>
      <c r="F24" s="178">
        <v>223947122</v>
      </c>
      <c r="G24" s="179">
        <v>72.68363212829581</v>
      </c>
      <c r="H24" s="181"/>
      <c r="I24" s="178">
        <v>119117343</v>
      </c>
      <c r="J24" s="179">
        <v>73.56306898901826</v>
      </c>
      <c r="K24" s="181"/>
      <c r="L24" s="178">
        <v>19662503</v>
      </c>
      <c r="M24" s="179">
        <v>77.02567303974932</v>
      </c>
      <c r="N24" s="181"/>
      <c r="O24" s="178">
        <v>15748682</v>
      </c>
      <c r="P24" s="179">
        <v>78.38680881002101</v>
      </c>
      <c r="Q24" s="179"/>
      <c r="R24" s="178" t="s">
        <v>197</v>
      </c>
      <c r="S24" s="179" t="s">
        <v>197</v>
      </c>
      <c r="T24" s="179"/>
      <c r="U24" s="178" t="s">
        <v>197</v>
      </c>
      <c r="V24" s="179" t="s">
        <v>197</v>
      </c>
      <c r="W24" s="181"/>
      <c r="X24" s="178">
        <v>2587646</v>
      </c>
      <c r="Y24" s="179">
        <v>74.68949683911679</v>
      </c>
      <c r="AA24" s="243"/>
      <c r="AB24" s="243"/>
      <c r="AC24" s="243"/>
      <c r="AD24" s="243"/>
    </row>
    <row r="25" spans="1:30" ht="15">
      <c r="A25" s="168"/>
      <c r="B25" s="176" t="s">
        <v>121</v>
      </c>
      <c r="C25" s="183">
        <v>99771256</v>
      </c>
      <c r="D25" s="184">
        <v>19.219291094093542</v>
      </c>
      <c r="E25" s="185"/>
      <c r="F25" s="183">
        <v>61598572</v>
      </c>
      <c r="G25" s="184">
        <v>19.99225489879858</v>
      </c>
      <c r="H25" s="186"/>
      <c r="I25" s="183">
        <v>30795721</v>
      </c>
      <c r="J25" s="184">
        <v>19.018454336154548</v>
      </c>
      <c r="K25" s="186"/>
      <c r="L25" s="183">
        <v>3932839</v>
      </c>
      <c r="M25" s="184">
        <v>15.406460252388754</v>
      </c>
      <c r="N25" s="186"/>
      <c r="O25" s="183">
        <v>2857020</v>
      </c>
      <c r="P25" s="184">
        <v>14.220407809771398</v>
      </c>
      <c r="Q25" s="184"/>
      <c r="R25" s="183" t="s">
        <v>197</v>
      </c>
      <c r="S25" s="184" t="s">
        <v>197</v>
      </c>
      <c r="T25" s="184"/>
      <c r="U25" s="183" t="s">
        <v>197</v>
      </c>
      <c r="V25" s="184" t="s">
        <v>197</v>
      </c>
      <c r="W25" s="186"/>
      <c r="X25" s="183">
        <v>587104</v>
      </c>
      <c r="Y25" s="184">
        <v>16.946097863553526</v>
      </c>
      <c r="AA25" s="243"/>
      <c r="AB25" s="243"/>
      <c r="AC25" s="243"/>
      <c r="AD25" s="243"/>
    </row>
    <row r="26" spans="1:30" ht="15">
      <c r="A26" s="168"/>
      <c r="B26" s="177" t="s">
        <v>174</v>
      </c>
      <c r="C26" s="178">
        <v>38285823</v>
      </c>
      <c r="D26" s="179">
        <v>7.375133946534077</v>
      </c>
      <c r="E26" s="180"/>
      <c r="F26" s="178">
        <v>22566484</v>
      </c>
      <c r="G26" s="179">
        <v>7.324112972905603</v>
      </c>
      <c r="H26" s="181"/>
      <c r="I26" s="178">
        <v>12012403</v>
      </c>
      <c r="J26" s="179">
        <v>7.41847667482719</v>
      </c>
      <c r="K26" s="181"/>
      <c r="L26" s="178">
        <v>1931865</v>
      </c>
      <c r="M26" s="179">
        <v>7.5678667078619295</v>
      </c>
      <c r="N26" s="181"/>
      <c r="O26" s="178">
        <v>1485283</v>
      </c>
      <c r="P26" s="179">
        <v>7.39278338020759</v>
      </c>
      <c r="Q26" s="179"/>
      <c r="R26" s="178" t="s">
        <v>197</v>
      </c>
      <c r="S26" s="179" t="s">
        <v>197</v>
      </c>
      <c r="T26" s="179"/>
      <c r="U26" s="178" t="s">
        <v>197</v>
      </c>
      <c r="V26" s="179" t="s">
        <v>197</v>
      </c>
      <c r="W26" s="181"/>
      <c r="X26" s="178">
        <v>289788</v>
      </c>
      <c r="Y26" s="179">
        <v>8.364405297329688</v>
      </c>
      <c r="AA26" s="243"/>
      <c r="AB26" s="243"/>
      <c r="AC26" s="243"/>
      <c r="AD26" s="243"/>
    </row>
    <row r="27" spans="1:25" ht="15">
      <c r="A27" s="168"/>
      <c r="B27" s="176"/>
      <c r="C27" s="183"/>
      <c r="D27" s="184"/>
      <c r="E27" s="185"/>
      <c r="F27" s="183"/>
      <c r="G27" s="184"/>
      <c r="H27" s="186"/>
      <c r="I27" s="183"/>
      <c r="J27" s="184"/>
      <c r="K27" s="186"/>
      <c r="L27" s="183"/>
      <c r="M27" s="184"/>
      <c r="N27" s="186"/>
      <c r="O27" s="183"/>
      <c r="P27" s="184"/>
      <c r="Q27" s="184"/>
      <c r="R27" s="184"/>
      <c r="S27" s="184"/>
      <c r="T27" s="184"/>
      <c r="U27" s="186"/>
      <c r="V27" s="184"/>
      <c r="W27" s="186"/>
      <c r="X27" s="183"/>
      <c r="Y27" s="184"/>
    </row>
    <row r="28" spans="1:25" ht="29.25" customHeight="1">
      <c r="A28" s="168" t="s">
        <v>141</v>
      </c>
      <c r="B28" s="169" t="s">
        <v>175</v>
      </c>
      <c r="C28" s="170">
        <v>454601765</v>
      </c>
      <c r="D28" s="171">
        <v>100.00000000000001</v>
      </c>
      <c r="E28" s="172"/>
      <c r="F28" s="170">
        <v>277419698</v>
      </c>
      <c r="G28" s="171">
        <v>100</v>
      </c>
      <c r="H28" s="173"/>
      <c r="I28" s="170">
        <v>158404335</v>
      </c>
      <c r="J28" s="171">
        <v>100</v>
      </c>
      <c r="K28" s="173"/>
      <c r="L28" s="170">
        <v>8747253</v>
      </c>
      <c r="M28" s="171">
        <v>100.00000000000001</v>
      </c>
      <c r="N28" s="173"/>
      <c r="O28" s="170">
        <v>7497553</v>
      </c>
      <c r="P28" s="171">
        <v>100</v>
      </c>
      <c r="Q28" s="171"/>
      <c r="R28" s="170" t="s">
        <v>197</v>
      </c>
      <c r="S28" s="171" t="s">
        <v>197</v>
      </c>
      <c r="T28" s="171"/>
      <c r="U28" s="170" t="s">
        <v>197</v>
      </c>
      <c r="V28" s="171" t="s">
        <v>197</v>
      </c>
      <c r="W28" s="173"/>
      <c r="X28" s="170">
        <v>2532926</v>
      </c>
      <c r="Y28" s="171">
        <v>100</v>
      </c>
    </row>
    <row r="29" spans="1:25" ht="15">
      <c r="A29" s="168"/>
      <c r="B29" s="176"/>
      <c r="C29" s="183"/>
      <c r="D29" s="184"/>
      <c r="E29" s="185"/>
      <c r="F29" s="183"/>
      <c r="G29" s="184"/>
      <c r="H29" s="186"/>
      <c r="I29" s="183"/>
      <c r="J29" s="184"/>
      <c r="K29" s="186"/>
      <c r="L29" s="183"/>
      <c r="M29" s="184"/>
      <c r="N29" s="186"/>
      <c r="O29" s="183"/>
      <c r="P29" s="184"/>
      <c r="Q29" s="184"/>
      <c r="R29" s="183"/>
      <c r="S29" s="184"/>
      <c r="T29" s="184"/>
      <c r="U29" s="183"/>
      <c r="V29" s="184"/>
      <c r="W29" s="186"/>
      <c r="X29" s="183"/>
      <c r="Y29" s="184"/>
    </row>
    <row r="30" spans="1:30" ht="15">
      <c r="A30" s="168"/>
      <c r="B30" s="177" t="s">
        <v>120</v>
      </c>
      <c r="C30" s="178">
        <v>331385413</v>
      </c>
      <c r="D30" s="179">
        <v>72.89576031452496</v>
      </c>
      <c r="E30" s="180"/>
      <c r="F30" s="178">
        <v>201705837</v>
      </c>
      <c r="G30" s="179">
        <v>72.70782805047968</v>
      </c>
      <c r="H30" s="181"/>
      <c r="I30" s="178">
        <v>115505627</v>
      </c>
      <c r="J30" s="179">
        <v>72.91822348169954</v>
      </c>
      <c r="K30" s="181"/>
      <c r="L30" s="178">
        <v>6562473</v>
      </c>
      <c r="M30" s="179">
        <v>75.02324444028315</v>
      </c>
      <c r="N30" s="181"/>
      <c r="O30" s="178">
        <v>5719608</v>
      </c>
      <c r="P30" s="179">
        <v>76.28632968649904</v>
      </c>
      <c r="Q30" s="179"/>
      <c r="R30" s="178" t="s">
        <v>197</v>
      </c>
      <c r="S30" s="179" t="s">
        <v>197</v>
      </c>
      <c r="T30" s="179"/>
      <c r="U30" s="178" t="s">
        <v>197</v>
      </c>
      <c r="V30" s="179" t="s">
        <v>197</v>
      </c>
      <c r="W30" s="181"/>
      <c r="X30" s="178">
        <v>1891868</v>
      </c>
      <c r="Y30" s="179">
        <v>74.69100952811097</v>
      </c>
      <c r="AA30" s="243"/>
      <c r="AB30" s="243"/>
      <c r="AC30" s="258"/>
      <c r="AD30" s="258"/>
    </row>
    <row r="31" spans="1:30" ht="15">
      <c r="A31" s="168"/>
      <c r="B31" s="176" t="s">
        <v>121</v>
      </c>
      <c r="C31" s="183">
        <v>90676852</v>
      </c>
      <c r="D31" s="184">
        <v>19.946436415617523</v>
      </c>
      <c r="E31" s="185"/>
      <c r="F31" s="183">
        <v>57668403</v>
      </c>
      <c r="G31" s="184">
        <v>20.78742187946582</v>
      </c>
      <c r="H31" s="186"/>
      <c r="I31" s="183">
        <v>29693711</v>
      </c>
      <c r="J31" s="184">
        <v>18.745516655210224</v>
      </c>
      <c r="K31" s="186"/>
      <c r="L31" s="183">
        <v>1571973</v>
      </c>
      <c r="M31" s="184">
        <v>17.97104759631395</v>
      </c>
      <c r="N31" s="186"/>
      <c r="O31" s="183">
        <v>1215543</v>
      </c>
      <c r="P31" s="184">
        <v>16.212529607993435</v>
      </c>
      <c r="Q31" s="184"/>
      <c r="R31" s="183" t="s">
        <v>197</v>
      </c>
      <c r="S31" s="184" t="s">
        <v>197</v>
      </c>
      <c r="T31" s="184"/>
      <c r="U31" s="183" t="s">
        <v>197</v>
      </c>
      <c r="V31" s="184" t="s">
        <v>197</v>
      </c>
      <c r="W31" s="186"/>
      <c r="X31" s="183">
        <v>527222</v>
      </c>
      <c r="Y31" s="184">
        <v>20.814741528177294</v>
      </c>
      <c r="AA31" s="243"/>
      <c r="AB31" s="243"/>
      <c r="AC31" s="258"/>
      <c r="AD31" s="258"/>
    </row>
    <row r="32" spans="1:30" ht="15">
      <c r="A32" s="168"/>
      <c r="B32" s="193" t="s">
        <v>176</v>
      </c>
      <c r="C32" s="183">
        <v>32539500</v>
      </c>
      <c r="D32" s="184">
        <v>7.15780326985752</v>
      </c>
      <c r="E32" s="185"/>
      <c r="F32" s="183">
        <v>18045458</v>
      </c>
      <c r="G32" s="184">
        <v>6.504750070054506</v>
      </c>
      <c r="H32" s="186"/>
      <c r="I32" s="183">
        <v>13204997</v>
      </c>
      <c r="J32" s="184">
        <v>8.336259863090238</v>
      </c>
      <c r="K32" s="186"/>
      <c r="L32" s="183">
        <v>612807</v>
      </c>
      <c r="M32" s="184">
        <v>7.0057079634029105</v>
      </c>
      <c r="N32" s="186"/>
      <c r="O32" s="183">
        <v>562402</v>
      </c>
      <c r="P32" s="184">
        <v>7.501140705507517</v>
      </c>
      <c r="Q32" s="184"/>
      <c r="R32" s="183" t="s">
        <v>197</v>
      </c>
      <c r="S32" s="184" t="s">
        <v>197</v>
      </c>
      <c r="T32" s="184"/>
      <c r="U32" s="183" t="s">
        <v>197</v>
      </c>
      <c r="V32" s="184" t="s">
        <v>197</v>
      </c>
      <c r="W32" s="186"/>
      <c r="X32" s="183">
        <v>113836</v>
      </c>
      <c r="Y32" s="184">
        <v>4.494248943711739</v>
      </c>
      <c r="AA32" s="243"/>
      <c r="AB32" s="243"/>
      <c r="AC32" s="258"/>
      <c r="AD32" s="258"/>
    </row>
    <row r="33" spans="1:25" ht="15">
      <c r="A33" s="168"/>
      <c r="B33" s="176"/>
      <c r="C33" s="183"/>
      <c r="D33" s="184"/>
      <c r="E33" s="185"/>
      <c r="F33" s="183"/>
      <c r="G33" s="184"/>
      <c r="H33" s="186"/>
      <c r="I33" s="183"/>
      <c r="J33" s="184"/>
      <c r="K33" s="186"/>
      <c r="L33" s="183"/>
      <c r="M33" s="184"/>
      <c r="N33" s="186"/>
      <c r="O33" s="183"/>
      <c r="P33" s="184"/>
      <c r="Q33" s="184"/>
      <c r="R33" s="184"/>
      <c r="S33" s="184"/>
      <c r="T33" s="184"/>
      <c r="U33" s="186"/>
      <c r="V33" s="184"/>
      <c r="W33" s="186"/>
      <c r="X33" s="183"/>
      <c r="Y33" s="184"/>
    </row>
    <row r="34" spans="1:25" ht="29.25" customHeight="1">
      <c r="A34" s="168" t="s">
        <v>143</v>
      </c>
      <c r="B34" s="169" t="s">
        <v>4</v>
      </c>
      <c r="C34" s="170">
        <v>136999823</v>
      </c>
      <c r="D34" s="171">
        <v>100</v>
      </c>
      <c r="E34" s="172"/>
      <c r="F34" s="170">
        <v>88340536</v>
      </c>
      <c r="G34" s="171">
        <v>100</v>
      </c>
      <c r="H34" s="173"/>
      <c r="I34" s="170">
        <v>45039729</v>
      </c>
      <c r="J34" s="171">
        <v>100.00000000000001</v>
      </c>
      <c r="K34" s="173"/>
      <c r="L34" s="170">
        <v>1520710</v>
      </c>
      <c r="M34" s="171">
        <v>100</v>
      </c>
      <c r="N34" s="173"/>
      <c r="O34" s="170">
        <v>1139240</v>
      </c>
      <c r="P34" s="171">
        <v>100</v>
      </c>
      <c r="Q34" s="171"/>
      <c r="R34" s="170" t="s">
        <v>197</v>
      </c>
      <c r="S34" s="171" t="s">
        <v>197</v>
      </c>
      <c r="T34" s="171"/>
      <c r="U34" s="170" t="s">
        <v>197</v>
      </c>
      <c r="V34" s="171" t="s">
        <v>197</v>
      </c>
      <c r="W34" s="173"/>
      <c r="X34" s="170">
        <v>959608</v>
      </c>
      <c r="Y34" s="171">
        <v>100</v>
      </c>
    </row>
    <row r="35" spans="1:25" ht="15">
      <c r="A35" s="168"/>
      <c r="B35" s="176"/>
      <c r="C35" s="183"/>
      <c r="D35" s="184"/>
      <c r="E35" s="185"/>
      <c r="F35" s="183"/>
      <c r="G35" s="184"/>
      <c r="H35" s="186"/>
      <c r="I35" s="183"/>
      <c r="J35" s="184"/>
      <c r="K35" s="186"/>
      <c r="L35" s="183"/>
      <c r="M35" s="184"/>
      <c r="N35" s="186"/>
      <c r="O35" s="183"/>
      <c r="P35" s="184"/>
      <c r="Q35" s="184"/>
      <c r="R35" s="183"/>
      <c r="S35" s="184"/>
      <c r="T35" s="184"/>
      <c r="U35" s="183"/>
      <c r="V35" s="184"/>
      <c r="W35" s="186"/>
      <c r="X35" s="183"/>
      <c r="Y35" s="184"/>
    </row>
    <row r="36" spans="1:30" ht="15">
      <c r="A36" s="168"/>
      <c r="B36" s="177" t="s">
        <v>120</v>
      </c>
      <c r="C36" s="178">
        <v>77204724</v>
      </c>
      <c r="D36" s="179">
        <v>56.35388594626141</v>
      </c>
      <c r="E36" s="180"/>
      <c r="F36" s="178">
        <v>50665417</v>
      </c>
      <c r="G36" s="179">
        <v>57.35239935605553</v>
      </c>
      <c r="H36" s="181"/>
      <c r="I36" s="178">
        <v>26034561</v>
      </c>
      <c r="J36" s="179">
        <v>57.80354717498412</v>
      </c>
      <c r="K36" s="181"/>
      <c r="L36" s="178">
        <v>0</v>
      </c>
      <c r="M36" s="179">
        <v>0</v>
      </c>
      <c r="N36" s="181"/>
      <c r="O36" s="178">
        <v>0</v>
      </c>
      <c r="P36" s="179">
        <v>0</v>
      </c>
      <c r="Q36" s="179"/>
      <c r="R36" s="178" t="s">
        <v>197</v>
      </c>
      <c r="S36" s="179" t="s">
        <v>197</v>
      </c>
      <c r="T36" s="179"/>
      <c r="U36" s="178" t="s">
        <v>197</v>
      </c>
      <c r="V36" s="179" t="s">
        <v>197</v>
      </c>
      <c r="W36" s="181"/>
      <c r="X36" s="178">
        <v>504746</v>
      </c>
      <c r="Y36" s="179">
        <v>52.59918633441989</v>
      </c>
      <c r="AA36" s="243"/>
      <c r="AB36" s="243"/>
      <c r="AC36" s="258"/>
      <c r="AD36" s="258"/>
    </row>
    <row r="37" spans="1:30" ht="15">
      <c r="A37" s="168"/>
      <c r="B37" s="176" t="s">
        <v>121</v>
      </c>
      <c r="C37" s="183">
        <v>54315085</v>
      </c>
      <c r="D37" s="184">
        <v>39.646098666857405</v>
      </c>
      <c r="E37" s="185"/>
      <c r="F37" s="183">
        <v>34712197</v>
      </c>
      <c r="G37" s="184">
        <v>39.29362280527707</v>
      </c>
      <c r="H37" s="186"/>
      <c r="I37" s="183">
        <v>17376816</v>
      </c>
      <c r="J37" s="184">
        <v>38.58108471300971</v>
      </c>
      <c r="K37" s="186"/>
      <c r="L37" s="183">
        <v>1014982</v>
      </c>
      <c r="M37" s="184">
        <v>66.74395512622394</v>
      </c>
      <c r="N37" s="186"/>
      <c r="O37" s="183">
        <v>769279</v>
      </c>
      <c r="P37" s="184">
        <v>67.52563112250272</v>
      </c>
      <c r="Q37" s="184"/>
      <c r="R37" s="183" t="s">
        <v>197</v>
      </c>
      <c r="S37" s="184" t="s">
        <v>197</v>
      </c>
      <c r="T37" s="184"/>
      <c r="U37" s="183" t="s">
        <v>197</v>
      </c>
      <c r="V37" s="184" t="s">
        <v>197</v>
      </c>
      <c r="W37" s="186"/>
      <c r="X37" s="183">
        <v>441811</v>
      </c>
      <c r="Y37" s="184">
        <v>46.04077915148685</v>
      </c>
      <c r="AA37" s="243"/>
      <c r="AB37" s="243"/>
      <c r="AC37" s="258"/>
      <c r="AD37" s="258"/>
    </row>
    <row r="38" spans="1:30" ht="15">
      <c r="A38" s="168"/>
      <c r="B38" s="193" t="s">
        <v>176</v>
      </c>
      <c r="C38" s="183">
        <v>5480014</v>
      </c>
      <c r="D38" s="184">
        <v>4.000015386881193</v>
      </c>
      <c r="E38" s="185"/>
      <c r="F38" s="183">
        <v>2962922</v>
      </c>
      <c r="G38" s="184">
        <v>3.353977838667404</v>
      </c>
      <c r="H38" s="186"/>
      <c r="I38" s="183">
        <v>1628352</v>
      </c>
      <c r="J38" s="184">
        <v>3.61536811200618</v>
      </c>
      <c r="K38" s="186"/>
      <c r="L38" s="183">
        <v>505728</v>
      </c>
      <c r="M38" s="184">
        <v>33.25604487377606</v>
      </c>
      <c r="N38" s="186"/>
      <c r="O38" s="183">
        <v>369961</v>
      </c>
      <c r="P38" s="184">
        <v>32.47436887749728</v>
      </c>
      <c r="Q38" s="184"/>
      <c r="R38" s="183" t="s">
        <v>197</v>
      </c>
      <c r="S38" s="184" t="s">
        <v>197</v>
      </c>
      <c r="T38" s="184"/>
      <c r="U38" s="183" t="s">
        <v>197</v>
      </c>
      <c r="V38" s="184" t="s">
        <v>197</v>
      </c>
      <c r="W38" s="186"/>
      <c r="X38" s="183">
        <v>13051</v>
      </c>
      <c r="Y38" s="184">
        <v>1.3600345140932546</v>
      </c>
      <c r="AA38" s="243"/>
      <c r="AB38" s="243"/>
      <c r="AC38" s="258"/>
      <c r="AD38" s="258"/>
    </row>
    <row r="39" spans="1:25" ht="15">
      <c r="A39" s="168"/>
      <c r="B39" s="177"/>
      <c r="C39" s="178"/>
      <c r="D39" s="179"/>
      <c r="E39" s="180"/>
      <c r="F39" s="178"/>
      <c r="G39" s="179"/>
      <c r="H39" s="181"/>
      <c r="I39" s="178"/>
      <c r="J39" s="179"/>
      <c r="K39" s="181"/>
      <c r="L39" s="178"/>
      <c r="M39" s="179"/>
      <c r="N39" s="181"/>
      <c r="O39" s="178"/>
      <c r="P39" s="179"/>
      <c r="Q39" s="179"/>
      <c r="R39" s="179"/>
      <c r="S39" s="179"/>
      <c r="T39" s="179"/>
      <c r="U39" s="181"/>
      <c r="V39" s="179"/>
      <c r="W39" s="181"/>
      <c r="X39" s="178"/>
      <c r="Y39" s="179"/>
    </row>
    <row r="40" spans="1:25" ht="29.25" customHeight="1">
      <c r="A40" s="168" t="s">
        <v>144</v>
      </c>
      <c r="B40" s="169" t="s">
        <v>0</v>
      </c>
      <c r="C40" s="170">
        <v>111060462</v>
      </c>
      <c r="D40" s="171">
        <v>100</v>
      </c>
      <c r="E40" s="172"/>
      <c r="F40" s="170">
        <v>65145656</v>
      </c>
      <c r="G40" s="171">
        <v>100.00000000000001</v>
      </c>
      <c r="H40" s="173"/>
      <c r="I40" s="170">
        <v>35838276</v>
      </c>
      <c r="J40" s="171">
        <v>100.00000000000001</v>
      </c>
      <c r="K40" s="173"/>
      <c r="L40" s="170">
        <v>5336570</v>
      </c>
      <c r="M40" s="171">
        <v>99.99999999999999</v>
      </c>
      <c r="N40" s="173"/>
      <c r="O40" s="170">
        <v>4098931</v>
      </c>
      <c r="P40" s="171">
        <v>99.99999999999999</v>
      </c>
      <c r="Q40" s="171"/>
      <c r="R40" s="170" t="s">
        <v>197</v>
      </c>
      <c r="S40" s="171" t="s">
        <v>197</v>
      </c>
      <c r="T40" s="171"/>
      <c r="U40" s="170" t="s">
        <v>197</v>
      </c>
      <c r="V40" s="171" t="s">
        <v>197</v>
      </c>
      <c r="W40" s="173"/>
      <c r="X40" s="170">
        <v>641029</v>
      </c>
      <c r="Y40" s="171">
        <v>99.99999999999999</v>
      </c>
    </row>
    <row r="41" spans="1:25" ht="15">
      <c r="A41" s="168"/>
      <c r="B41" s="176"/>
      <c r="C41" s="183"/>
      <c r="D41" s="184"/>
      <c r="E41" s="185"/>
      <c r="F41" s="183"/>
      <c r="G41" s="184"/>
      <c r="H41" s="186"/>
      <c r="I41" s="183"/>
      <c r="J41" s="184"/>
      <c r="K41" s="186"/>
      <c r="L41" s="183"/>
      <c r="M41" s="184"/>
      <c r="N41" s="186"/>
      <c r="O41" s="183"/>
      <c r="P41" s="184"/>
      <c r="Q41" s="184"/>
      <c r="R41" s="183"/>
      <c r="S41" s="184"/>
      <c r="T41" s="184"/>
      <c r="U41" s="183"/>
      <c r="V41" s="184"/>
      <c r="W41" s="186"/>
      <c r="X41" s="183"/>
      <c r="Y41" s="184"/>
    </row>
    <row r="42" spans="1:30" ht="15">
      <c r="A42" s="168"/>
      <c r="B42" s="177" t="s">
        <v>120</v>
      </c>
      <c r="C42" s="178">
        <v>83370630</v>
      </c>
      <c r="D42" s="179">
        <v>75.06778604972848</v>
      </c>
      <c r="E42" s="180"/>
      <c r="F42" s="178">
        <v>48284565</v>
      </c>
      <c r="G42" s="179">
        <v>74.11785829587778</v>
      </c>
      <c r="H42" s="181"/>
      <c r="I42" s="178">
        <v>26415635</v>
      </c>
      <c r="J42" s="179">
        <v>73.70788427434401</v>
      </c>
      <c r="K42" s="181"/>
      <c r="L42" s="178">
        <v>4616618</v>
      </c>
      <c r="M42" s="179">
        <v>86.50908729764623</v>
      </c>
      <c r="N42" s="181"/>
      <c r="O42" s="178">
        <v>3493578</v>
      </c>
      <c r="P42" s="179">
        <v>85.23144205159832</v>
      </c>
      <c r="Q42" s="179"/>
      <c r="R42" s="178" t="s">
        <v>197</v>
      </c>
      <c r="S42" s="179" t="s">
        <v>197</v>
      </c>
      <c r="T42" s="179"/>
      <c r="U42" s="178" t="s">
        <v>197</v>
      </c>
      <c r="V42" s="179" t="s">
        <v>197</v>
      </c>
      <c r="W42" s="181"/>
      <c r="X42" s="178">
        <v>560234</v>
      </c>
      <c r="Y42" s="179">
        <v>87.39604604471872</v>
      </c>
      <c r="AA42" s="243"/>
      <c r="AB42" s="243"/>
      <c r="AC42" s="258"/>
      <c r="AD42" s="258"/>
    </row>
    <row r="43" spans="1:30" ht="15">
      <c r="A43" s="168"/>
      <c r="B43" s="176" t="s">
        <v>121</v>
      </c>
      <c r="C43" s="183">
        <v>25544298</v>
      </c>
      <c r="D43" s="184">
        <v>23.000352726787685</v>
      </c>
      <c r="E43" s="185"/>
      <c r="F43" s="183">
        <v>15464970</v>
      </c>
      <c r="G43" s="184">
        <v>23.739065579445544</v>
      </c>
      <c r="H43" s="186"/>
      <c r="I43" s="183">
        <v>8673228</v>
      </c>
      <c r="J43" s="184">
        <v>24.201019044554485</v>
      </c>
      <c r="K43" s="186"/>
      <c r="L43" s="183">
        <v>719952</v>
      </c>
      <c r="M43" s="184">
        <v>13.490912702353757</v>
      </c>
      <c r="N43" s="186"/>
      <c r="O43" s="183">
        <v>605353</v>
      </c>
      <c r="P43" s="184">
        <v>14.76855794840167</v>
      </c>
      <c r="Q43" s="184"/>
      <c r="R43" s="183" t="s">
        <v>197</v>
      </c>
      <c r="S43" s="184" t="s">
        <v>197</v>
      </c>
      <c r="T43" s="184"/>
      <c r="U43" s="183" t="s">
        <v>197</v>
      </c>
      <c r="V43" s="184" t="s">
        <v>197</v>
      </c>
      <c r="W43" s="186"/>
      <c r="X43" s="183">
        <v>80795</v>
      </c>
      <c r="Y43" s="184">
        <v>12.603953955281275</v>
      </c>
      <c r="AA43" s="243"/>
      <c r="AB43" s="243"/>
      <c r="AC43" s="258"/>
      <c r="AD43" s="258"/>
    </row>
    <row r="44" spans="1:30" ht="15">
      <c r="A44" s="168"/>
      <c r="B44" s="193" t="s">
        <v>176</v>
      </c>
      <c r="C44" s="183">
        <v>2145534</v>
      </c>
      <c r="D44" s="184">
        <v>1.9318612234838353</v>
      </c>
      <c r="E44" s="185"/>
      <c r="F44" s="183">
        <v>1396121</v>
      </c>
      <c r="G44" s="184">
        <v>2.1430761246766785</v>
      </c>
      <c r="H44" s="186"/>
      <c r="I44" s="183">
        <v>749413</v>
      </c>
      <c r="J44" s="184">
        <v>2.091096681101513</v>
      </c>
      <c r="K44" s="186"/>
      <c r="L44" s="183">
        <v>0</v>
      </c>
      <c r="M44" s="184">
        <v>0</v>
      </c>
      <c r="N44" s="186"/>
      <c r="O44" s="183">
        <v>0</v>
      </c>
      <c r="P44" s="184">
        <v>0</v>
      </c>
      <c r="Q44" s="184"/>
      <c r="R44" s="183" t="s">
        <v>197</v>
      </c>
      <c r="S44" s="184" t="s">
        <v>197</v>
      </c>
      <c r="T44" s="184"/>
      <c r="U44" s="183" t="s">
        <v>197</v>
      </c>
      <c r="V44" s="184" t="s">
        <v>197</v>
      </c>
      <c r="W44" s="186"/>
      <c r="X44" s="183">
        <v>0</v>
      </c>
      <c r="Y44" s="184">
        <v>0</v>
      </c>
      <c r="AA44" s="243"/>
      <c r="AB44" s="243"/>
      <c r="AC44" s="258"/>
      <c r="AD44" s="258"/>
    </row>
    <row r="45" spans="1:25" ht="15">
      <c r="A45" s="168"/>
      <c r="B45" s="177"/>
      <c r="C45" s="178"/>
      <c r="D45" s="179"/>
      <c r="E45" s="180"/>
      <c r="F45" s="178"/>
      <c r="G45" s="179"/>
      <c r="H45" s="181"/>
      <c r="I45" s="178"/>
      <c r="J45" s="179"/>
      <c r="K45" s="181"/>
      <c r="L45" s="178"/>
      <c r="M45" s="179"/>
      <c r="N45" s="181"/>
      <c r="O45" s="178"/>
      <c r="P45" s="179"/>
      <c r="Q45" s="179"/>
      <c r="R45" s="179"/>
      <c r="S45" s="179"/>
      <c r="T45" s="179"/>
      <c r="U45" s="181"/>
      <c r="V45" s="179"/>
      <c r="W45" s="181"/>
      <c r="X45" s="178"/>
      <c r="Y45" s="179"/>
    </row>
    <row r="46" spans="1:25" ht="29.25" customHeight="1">
      <c r="A46" s="168" t="s">
        <v>5</v>
      </c>
      <c r="B46" s="169" t="s">
        <v>1</v>
      </c>
      <c r="C46" s="170">
        <v>1384862218</v>
      </c>
      <c r="D46" s="171">
        <v>100.00000000000001</v>
      </c>
      <c r="E46" s="172"/>
      <c r="F46" s="170">
        <v>819011892</v>
      </c>
      <c r="G46" s="171">
        <v>100</v>
      </c>
      <c r="H46" s="173"/>
      <c r="I46" s="170">
        <v>538028878</v>
      </c>
      <c r="J46" s="171">
        <v>100</v>
      </c>
      <c r="K46" s="173"/>
      <c r="L46" s="170">
        <v>10270375</v>
      </c>
      <c r="M46" s="171">
        <v>100</v>
      </c>
      <c r="N46" s="173"/>
      <c r="O46" s="170">
        <v>11947522</v>
      </c>
      <c r="P46" s="171">
        <v>100</v>
      </c>
      <c r="Q46" s="171"/>
      <c r="R46" s="170" t="s">
        <v>197</v>
      </c>
      <c r="S46" s="171" t="s">
        <v>197</v>
      </c>
      <c r="T46" s="171"/>
      <c r="U46" s="170" t="s">
        <v>197</v>
      </c>
      <c r="V46" s="171" t="s">
        <v>197</v>
      </c>
      <c r="W46" s="173"/>
      <c r="X46" s="170">
        <v>5603551</v>
      </c>
      <c r="Y46" s="171">
        <v>100</v>
      </c>
    </row>
    <row r="47" spans="1:25" ht="15">
      <c r="A47" s="168"/>
      <c r="B47" s="176"/>
      <c r="C47" s="183"/>
      <c r="D47" s="184"/>
      <c r="E47" s="185"/>
      <c r="F47" s="183"/>
      <c r="G47" s="184"/>
      <c r="H47" s="186"/>
      <c r="I47" s="183"/>
      <c r="J47" s="184"/>
      <c r="K47" s="186"/>
      <c r="L47" s="183"/>
      <c r="M47" s="184"/>
      <c r="N47" s="186"/>
      <c r="O47" s="183"/>
      <c r="P47" s="184"/>
      <c r="Q47" s="184"/>
      <c r="R47" s="183"/>
      <c r="S47" s="184"/>
      <c r="T47" s="184"/>
      <c r="U47" s="183"/>
      <c r="V47" s="184"/>
      <c r="W47" s="186"/>
      <c r="X47" s="183"/>
      <c r="Y47" s="184"/>
    </row>
    <row r="48" spans="1:30" ht="15">
      <c r="A48" s="168"/>
      <c r="B48" s="177" t="s">
        <v>120</v>
      </c>
      <c r="C48" s="178">
        <v>913716789</v>
      </c>
      <c r="D48" s="179">
        <v>65.97889502102079</v>
      </c>
      <c r="E48" s="180"/>
      <c r="F48" s="178">
        <v>568397286</v>
      </c>
      <c r="G48" s="179">
        <v>69.40037031843245</v>
      </c>
      <c r="H48" s="181"/>
      <c r="I48" s="178">
        <v>335539851</v>
      </c>
      <c r="J48" s="179">
        <v>62.36465452324661</v>
      </c>
      <c r="K48" s="181"/>
      <c r="L48" s="178">
        <v>3039779</v>
      </c>
      <c r="M48" s="179">
        <v>29.59754634081034</v>
      </c>
      <c r="N48" s="181"/>
      <c r="O48" s="178">
        <v>3046425</v>
      </c>
      <c r="P48" s="179">
        <v>25.498383681570118</v>
      </c>
      <c r="Q48" s="179"/>
      <c r="R48" s="178" t="s">
        <v>197</v>
      </c>
      <c r="S48" s="179" t="s">
        <v>197</v>
      </c>
      <c r="T48" s="179"/>
      <c r="U48" s="178" t="s">
        <v>197</v>
      </c>
      <c r="V48" s="179" t="s">
        <v>197</v>
      </c>
      <c r="W48" s="181"/>
      <c r="X48" s="178">
        <v>3693448</v>
      </c>
      <c r="Y48" s="179">
        <v>65.9126329001021</v>
      </c>
      <c r="AA48" s="243"/>
      <c r="AB48" s="243"/>
      <c r="AC48" s="258"/>
      <c r="AD48" s="258"/>
    </row>
    <row r="49" spans="1:30" ht="15">
      <c r="A49" s="168"/>
      <c r="B49" s="176" t="s">
        <v>121</v>
      </c>
      <c r="C49" s="183">
        <v>58824141</v>
      </c>
      <c r="D49" s="184">
        <v>4.247652960375586</v>
      </c>
      <c r="E49" s="185"/>
      <c r="F49" s="183">
        <v>30383984</v>
      </c>
      <c r="G49" s="184">
        <v>3.7098342889507157</v>
      </c>
      <c r="H49" s="186"/>
      <c r="I49" s="183">
        <v>17056950</v>
      </c>
      <c r="J49" s="184">
        <v>3.170266633903617</v>
      </c>
      <c r="K49" s="186"/>
      <c r="L49" s="183">
        <v>6290225</v>
      </c>
      <c r="M49" s="184">
        <v>61.246303080462006</v>
      </c>
      <c r="N49" s="186"/>
      <c r="O49" s="183">
        <v>4819365</v>
      </c>
      <c r="P49" s="184">
        <v>40.33777882978579</v>
      </c>
      <c r="Q49" s="184"/>
      <c r="R49" s="183" t="s">
        <v>197</v>
      </c>
      <c r="S49" s="184" t="s">
        <v>197</v>
      </c>
      <c r="T49" s="184"/>
      <c r="U49" s="183" t="s">
        <v>197</v>
      </c>
      <c r="V49" s="184" t="s">
        <v>197</v>
      </c>
      <c r="W49" s="186"/>
      <c r="X49" s="183">
        <v>273617</v>
      </c>
      <c r="Y49" s="184">
        <v>4.88292156170257</v>
      </c>
      <c r="AA49" s="243"/>
      <c r="AB49" s="243"/>
      <c r="AC49" s="258"/>
      <c r="AD49" s="258"/>
    </row>
    <row r="50" spans="1:30" ht="15">
      <c r="A50" s="168"/>
      <c r="B50" s="193" t="s">
        <v>176</v>
      </c>
      <c r="C50" s="183">
        <v>412321288</v>
      </c>
      <c r="D50" s="184">
        <v>29.77345201860363</v>
      </c>
      <c r="E50" s="185"/>
      <c r="F50" s="183">
        <v>220230622</v>
      </c>
      <c r="G50" s="184">
        <v>26.88979539261684</v>
      </c>
      <c r="H50" s="186"/>
      <c r="I50" s="183">
        <v>185432077</v>
      </c>
      <c r="J50" s="184">
        <v>34.46507884284977</v>
      </c>
      <c r="K50" s="186"/>
      <c r="L50" s="183">
        <v>940371</v>
      </c>
      <c r="M50" s="184">
        <v>9.156150578727651</v>
      </c>
      <c r="N50" s="186"/>
      <c r="O50" s="183">
        <v>4081732</v>
      </c>
      <c r="P50" s="184">
        <v>34.16383748864409</v>
      </c>
      <c r="Q50" s="184"/>
      <c r="R50" s="183" t="s">
        <v>197</v>
      </c>
      <c r="S50" s="184" t="s">
        <v>197</v>
      </c>
      <c r="T50" s="184"/>
      <c r="U50" s="183" t="s">
        <v>197</v>
      </c>
      <c r="V50" s="184" t="s">
        <v>197</v>
      </c>
      <c r="W50" s="186"/>
      <c r="X50" s="183">
        <v>1636486</v>
      </c>
      <c r="Y50" s="184">
        <v>29.204445538195333</v>
      </c>
      <c r="AA50" s="243"/>
      <c r="AB50" s="243"/>
      <c r="AC50" s="258"/>
      <c r="AD50" s="258"/>
    </row>
    <row r="51" spans="1:25" ht="15">
      <c r="A51" s="168"/>
      <c r="B51" s="177"/>
      <c r="C51" s="178"/>
      <c r="D51" s="179"/>
      <c r="E51" s="180"/>
      <c r="F51" s="178"/>
      <c r="G51" s="179"/>
      <c r="H51" s="181"/>
      <c r="I51" s="178"/>
      <c r="J51" s="179"/>
      <c r="K51" s="181"/>
      <c r="L51" s="178"/>
      <c r="M51" s="179"/>
      <c r="N51" s="181"/>
      <c r="O51" s="178"/>
      <c r="P51" s="179"/>
      <c r="Q51" s="179"/>
      <c r="R51" s="179"/>
      <c r="S51" s="179"/>
      <c r="T51" s="179"/>
      <c r="U51" s="181"/>
      <c r="V51" s="179"/>
      <c r="W51" s="181"/>
      <c r="X51" s="178"/>
      <c r="Y51" s="179"/>
    </row>
    <row r="52" spans="1:25" ht="32.25" customHeight="1">
      <c r="A52" s="168" t="s">
        <v>145</v>
      </c>
      <c r="B52" s="196" t="s">
        <v>177</v>
      </c>
      <c r="C52" s="197">
        <v>117543343</v>
      </c>
      <c r="D52" s="198">
        <v>100</v>
      </c>
      <c r="E52" s="199"/>
      <c r="F52" s="197">
        <v>70694598</v>
      </c>
      <c r="G52" s="198">
        <v>100</v>
      </c>
      <c r="H52" s="200"/>
      <c r="I52" s="197">
        <v>39800595</v>
      </c>
      <c r="J52" s="198">
        <v>100</v>
      </c>
      <c r="K52" s="200"/>
      <c r="L52" s="197">
        <v>3881819</v>
      </c>
      <c r="M52" s="198">
        <v>100.00000000000001</v>
      </c>
      <c r="N52" s="200"/>
      <c r="O52" s="197">
        <v>2718080</v>
      </c>
      <c r="P52" s="198">
        <v>100</v>
      </c>
      <c r="Q52" s="198"/>
      <c r="R52" s="197" t="s">
        <v>197</v>
      </c>
      <c r="S52" s="198" t="s">
        <v>197</v>
      </c>
      <c r="T52" s="198"/>
      <c r="U52" s="197" t="s">
        <v>197</v>
      </c>
      <c r="V52" s="198" t="s">
        <v>197</v>
      </c>
      <c r="W52" s="200"/>
      <c r="X52" s="197">
        <v>448251</v>
      </c>
      <c r="Y52" s="198">
        <v>100.00000000000001</v>
      </c>
    </row>
    <row r="53" spans="1:25" ht="15">
      <c r="A53" s="168"/>
      <c r="B53" s="177"/>
      <c r="C53" s="178"/>
      <c r="D53" s="179"/>
      <c r="E53" s="180"/>
      <c r="F53" s="178"/>
      <c r="G53" s="179"/>
      <c r="H53" s="181"/>
      <c r="I53" s="178"/>
      <c r="J53" s="179"/>
      <c r="K53" s="181"/>
      <c r="L53" s="178"/>
      <c r="M53" s="179"/>
      <c r="N53" s="181"/>
      <c r="O53" s="178"/>
      <c r="P53" s="179"/>
      <c r="Q53" s="179"/>
      <c r="R53" s="179"/>
      <c r="S53" s="179"/>
      <c r="T53" s="179"/>
      <c r="U53" s="181"/>
      <c r="V53" s="179"/>
      <c r="W53" s="181"/>
      <c r="X53" s="178"/>
      <c r="Y53" s="179"/>
    </row>
    <row r="54" spans="1:30" ht="15">
      <c r="A54" s="168"/>
      <c r="B54" s="176" t="s">
        <v>120</v>
      </c>
      <c r="C54" s="183">
        <v>61295180</v>
      </c>
      <c r="D54" s="184">
        <v>52.14687487661467</v>
      </c>
      <c r="E54" s="185"/>
      <c r="F54" s="183">
        <v>36425376</v>
      </c>
      <c r="G54" s="184">
        <v>51.524977905666844</v>
      </c>
      <c r="H54" s="186"/>
      <c r="I54" s="183">
        <v>21794268</v>
      </c>
      <c r="J54" s="184">
        <v>54.758648708643676</v>
      </c>
      <c r="K54" s="186"/>
      <c r="L54" s="183">
        <v>1504428</v>
      </c>
      <c r="M54" s="184">
        <v>38.755748271622146</v>
      </c>
      <c r="N54" s="186"/>
      <c r="O54" s="183">
        <v>1295267</v>
      </c>
      <c r="P54" s="184">
        <v>47.65374823404756</v>
      </c>
      <c r="Q54" s="184"/>
      <c r="R54" s="183" t="s">
        <v>197</v>
      </c>
      <c r="S54" s="184" t="s">
        <v>197</v>
      </c>
      <c r="T54" s="183"/>
      <c r="U54" s="183" t="s">
        <v>197</v>
      </c>
      <c r="V54" s="184" t="s">
        <v>197</v>
      </c>
      <c r="W54" s="186"/>
      <c r="X54" s="183">
        <v>275841</v>
      </c>
      <c r="Y54" s="184">
        <v>61.53717448483105</v>
      </c>
      <c r="AA54" s="243"/>
      <c r="AB54" s="243"/>
      <c r="AC54" s="258"/>
      <c r="AD54" s="258"/>
    </row>
    <row r="55" spans="1:30" ht="15">
      <c r="A55" s="168"/>
      <c r="B55" s="177" t="s">
        <v>121</v>
      </c>
      <c r="C55" s="178">
        <v>39066857</v>
      </c>
      <c r="D55" s="179">
        <v>33.23612890608361</v>
      </c>
      <c r="E55" s="180"/>
      <c r="F55" s="178">
        <v>23774390</v>
      </c>
      <c r="G55" s="179">
        <v>33.62971241451858</v>
      </c>
      <c r="H55" s="181"/>
      <c r="I55" s="178">
        <v>12284766</v>
      </c>
      <c r="J55" s="179">
        <v>30.865784795428308</v>
      </c>
      <c r="K55" s="181"/>
      <c r="L55" s="178">
        <v>1773736</v>
      </c>
      <c r="M55" s="179">
        <v>45.693423624336944</v>
      </c>
      <c r="N55" s="181"/>
      <c r="O55" s="178">
        <v>1146476</v>
      </c>
      <c r="P55" s="179">
        <v>42.179626795384976</v>
      </c>
      <c r="Q55" s="179"/>
      <c r="R55" s="178" t="s">
        <v>197</v>
      </c>
      <c r="S55" s="179" t="s">
        <v>197</v>
      </c>
      <c r="T55" s="178"/>
      <c r="U55" s="178" t="s">
        <v>197</v>
      </c>
      <c r="V55" s="179" t="s">
        <v>197</v>
      </c>
      <c r="W55" s="181"/>
      <c r="X55" s="178">
        <v>87489</v>
      </c>
      <c r="Y55" s="179">
        <v>19.517859413587477</v>
      </c>
      <c r="AA55" s="243"/>
      <c r="AB55" s="243"/>
      <c r="AC55" s="258"/>
      <c r="AD55" s="258"/>
    </row>
    <row r="56" spans="1:30" ht="15">
      <c r="A56" s="168"/>
      <c r="B56" s="177" t="s">
        <v>174</v>
      </c>
      <c r="C56" s="178">
        <v>17181306</v>
      </c>
      <c r="D56" s="179">
        <v>14.61699621730173</v>
      </c>
      <c r="E56" s="180"/>
      <c r="F56" s="178">
        <v>10494832</v>
      </c>
      <c r="G56" s="179">
        <v>14.845309679814575</v>
      </c>
      <c r="H56" s="181"/>
      <c r="I56" s="178">
        <v>5721561</v>
      </c>
      <c r="J56" s="179">
        <v>14.375566495928013</v>
      </c>
      <c r="K56" s="181"/>
      <c r="L56" s="178">
        <v>603655</v>
      </c>
      <c r="M56" s="179">
        <v>15.550828104040914</v>
      </c>
      <c r="N56" s="181"/>
      <c r="O56" s="178">
        <v>276337</v>
      </c>
      <c r="P56" s="179">
        <v>10.166624970567458</v>
      </c>
      <c r="Q56" s="179"/>
      <c r="R56" s="178" t="s">
        <v>197</v>
      </c>
      <c r="S56" s="179" t="s">
        <v>197</v>
      </c>
      <c r="T56" s="178"/>
      <c r="U56" s="178" t="s">
        <v>197</v>
      </c>
      <c r="V56" s="179" t="s">
        <v>197</v>
      </c>
      <c r="W56" s="181"/>
      <c r="X56" s="178">
        <v>84921</v>
      </c>
      <c r="Y56" s="179">
        <v>18.944966101581482</v>
      </c>
      <c r="AA56" s="243"/>
      <c r="AB56" s="243"/>
      <c r="AC56" s="258"/>
      <c r="AD56" s="258"/>
    </row>
    <row r="57" spans="1:25" ht="15">
      <c r="A57" s="168"/>
      <c r="B57" s="176"/>
      <c r="C57" s="183"/>
      <c r="D57" s="184"/>
      <c r="E57" s="185"/>
      <c r="F57" s="187"/>
      <c r="G57" s="184"/>
      <c r="H57" s="186"/>
      <c r="I57" s="187"/>
      <c r="J57" s="184"/>
      <c r="K57" s="186"/>
      <c r="L57" s="187"/>
      <c r="M57" s="184"/>
      <c r="N57" s="186"/>
      <c r="O57" s="187"/>
      <c r="P57" s="184"/>
      <c r="Q57" s="213"/>
      <c r="R57" s="213"/>
      <c r="S57" s="184"/>
      <c r="T57" s="213"/>
      <c r="U57" s="186"/>
      <c r="V57" s="184"/>
      <c r="W57" s="186"/>
      <c r="X57" s="187"/>
      <c r="Y57" s="184"/>
    </row>
    <row r="58" spans="1:25" ht="32.25" customHeight="1">
      <c r="A58" s="168" t="s">
        <v>147</v>
      </c>
      <c r="B58" s="196" t="s">
        <v>2</v>
      </c>
      <c r="C58" s="197">
        <v>684601671</v>
      </c>
      <c r="D58" s="198">
        <v>100</v>
      </c>
      <c r="E58" s="199"/>
      <c r="F58" s="197">
        <v>409714699</v>
      </c>
      <c r="G58" s="198">
        <v>99.99999999999999</v>
      </c>
      <c r="H58" s="200"/>
      <c r="I58" s="197">
        <v>231913275</v>
      </c>
      <c r="J58" s="198">
        <v>100</v>
      </c>
      <c r="K58" s="200"/>
      <c r="L58" s="197">
        <v>24254270</v>
      </c>
      <c r="M58" s="198">
        <v>100</v>
      </c>
      <c r="N58" s="200"/>
      <c r="O58" s="197">
        <v>16693109</v>
      </c>
      <c r="P58" s="198">
        <v>99.99999999999999</v>
      </c>
      <c r="Q58" s="198"/>
      <c r="R58" s="197" t="s">
        <v>197</v>
      </c>
      <c r="S58" s="198" t="s">
        <v>197</v>
      </c>
      <c r="T58" s="198"/>
      <c r="U58" s="197" t="s">
        <v>197</v>
      </c>
      <c r="V58" s="198" t="s">
        <v>197</v>
      </c>
      <c r="W58" s="200"/>
      <c r="X58" s="197">
        <v>2026318</v>
      </c>
      <c r="Y58" s="198">
        <v>100</v>
      </c>
    </row>
    <row r="59" spans="1:25" ht="15">
      <c r="A59" s="168"/>
      <c r="B59" s="177"/>
      <c r="C59" s="178"/>
      <c r="D59" s="179"/>
      <c r="E59" s="180"/>
      <c r="F59" s="178"/>
      <c r="G59" s="179"/>
      <c r="H59" s="181"/>
      <c r="I59" s="178"/>
      <c r="J59" s="179"/>
      <c r="K59" s="181"/>
      <c r="L59" s="178"/>
      <c r="M59" s="179"/>
      <c r="N59" s="181"/>
      <c r="O59" s="178"/>
      <c r="P59" s="179"/>
      <c r="Q59" s="179"/>
      <c r="R59" s="179"/>
      <c r="S59" s="179"/>
      <c r="T59" s="179"/>
      <c r="U59" s="181"/>
      <c r="V59" s="179"/>
      <c r="W59" s="181"/>
      <c r="X59" s="178"/>
      <c r="Y59" s="179"/>
    </row>
    <row r="60" spans="1:30" ht="15">
      <c r="A60" s="168"/>
      <c r="B60" s="176" t="s">
        <v>120</v>
      </c>
      <c r="C60" s="183">
        <v>338734389</v>
      </c>
      <c r="D60" s="184">
        <v>49.47904794114942</v>
      </c>
      <c r="E60" s="185"/>
      <c r="F60" s="183">
        <v>195754507</v>
      </c>
      <c r="G60" s="184">
        <v>47.778248492861614</v>
      </c>
      <c r="H60" s="186"/>
      <c r="I60" s="183">
        <v>108134999</v>
      </c>
      <c r="J60" s="184">
        <v>46.62734334634359</v>
      </c>
      <c r="K60" s="186"/>
      <c r="L60" s="183">
        <v>19651811</v>
      </c>
      <c r="M60" s="184">
        <v>81.02412894719157</v>
      </c>
      <c r="N60" s="186"/>
      <c r="O60" s="183">
        <v>13889770</v>
      </c>
      <c r="P60" s="184">
        <v>83.20660938594482</v>
      </c>
      <c r="Q60" s="184"/>
      <c r="R60" s="183" t="s">
        <v>197</v>
      </c>
      <c r="S60" s="184" t="s">
        <v>197</v>
      </c>
      <c r="T60" s="183"/>
      <c r="U60" s="183" t="s">
        <v>197</v>
      </c>
      <c r="V60" s="184" t="s">
        <v>197</v>
      </c>
      <c r="W60" s="186"/>
      <c r="X60" s="183">
        <v>1303302</v>
      </c>
      <c r="Y60" s="184">
        <v>64.31872983411292</v>
      </c>
      <c r="AA60" s="243"/>
      <c r="AB60" s="243"/>
      <c r="AC60" s="258"/>
      <c r="AD60" s="258"/>
    </row>
    <row r="61" spans="1:30" ht="15">
      <c r="A61" s="168"/>
      <c r="B61" s="177" t="s">
        <v>121</v>
      </c>
      <c r="C61" s="178">
        <v>196243869</v>
      </c>
      <c r="D61" s="179">
        <v>28.665408998103363</v>
      </c>
      <c r="E61" s="180"/>
      <c r="F61" s="178">
        <v>123130046</v>
      </c>
      <c r="G61" s="179">
        <v>30.05263084300522</v>
      </c>
      <c r="H61" s="181"/>
      <c r="I61" s="178">
        <v>67254905</v>
      </c>
      <c r="J61" s="179">
        <v>29.000023823560767</v>
      </c>
      <c r="K61" s="181"/>
      <c r="L61" s="178">
        <v>3134828</v>
      </c>
      <c r="M61" s="179">
        <v>12.92484993364055</v>
      </c>
      <c r="N61" s="181"/>
      <c r="O61" s="178">
        <v>2118992</v>
      </c>
      <c r="P61" s="179">
        <v>12.693812758306436</v>
      </c>
      <c r="Q61" s="179"/>
      <c r="R61" s="178" t="s">
        <v>197</v>
      </c>
      <c r="S61" s="179" t="s">
        <v>197</v>
      </c>
      <c r="T61" s="178"/>
      <c r="U61" s="178" t="s">
        <v>197</v>
      </c>
      <c r="V61" s="179" t="s">
        <v>197</v>
      </c>
      <c r="W61" s="181"/>
      <c r="X61" s="178">
        <v>605098</v>
      </c>
      <c r="Y61" s="179">
        <v>29.861946644110155</v>
      </c>
      <c r="AA61" s="243"/>
      <c r="AB61" s="243"/>
      <c r="AC61" s="258"/>
      <c r="AD61" s="258"/>
    </row>
    <row r="62" spans="1:30" ht="15">
      <c r="A62" s="168"/>
      <c r="B62" s="177" t="s">
        <v>174</v>
      </c>
      <c r="C62" s="178">
        <v>149623413</v>
      </c>
      <c r="D62" s="179">
        <v>21.855543060747216</v>
      </c>
      <c r="E62" s="180"/>
      <c r="F62" s="178">
        <v>90830146</v>
      </c>
      <c r="G62" s="179">
        <v>22.169120664133164</v>
      </c>
      <c r="H62" s="181"/>
      <c r="I62" s="178">
        <v>56523371</v>
      </c>
      <c r="J62" s="179">
        <v>24.372632830095647</v>
      </c>
      <c r="K62" s="181"/>
      <c r="L62" s="178">
        <v>1467631</v>
      </c>
      <c r="M62" s="179">
        <v>6.051021119167883</v>
      </c>
      <c r="N62" s="181"/>
      <c r="O62" s="178">
        <v>684347</v>
      </c>
      <c r="P62" s="179">
        <v>4.09957785574874</v>
      </c>
      <c r="Q62" s="179"/>
      <c r="R62" s="178" t="s">
        <v>197</v>
      </c>
      <c r="S62" s="179" t="s">
        <v>197</v>
      </c>
      <c r="T62" s="178"/>
      <c r="U62" s="178" t="s">
        <v>197</v>
      </c>
      <c r="V62" s="179" t="s">
        <v>197</v>
      </c>
      <c r="W62" s="181"/>
      <c r="X62" s="178">
        <v>117918</v>
      </c>
      <c r="Y62" s="179">
        <v>5.819323521776938</v>
      </c>
      <c r="AA62" s="243"/>
      <c r="AB62" s="243"/>
      <c r="AC62" s="258"/>
      <c r="AD62" s="258"/>
    </row>
    <row r="63" spans="1:25" ht="15">
      <c r="A63" s="168"/>
      <c r="B63" s="176"/>
      <c r="C63" s="183"/>
      <c r="D63" s="184"/>
      <c r="E63" s="185"/>
      <c r="F63" s="187"/>
      <c r="G63" s="184"/>
      <c r="H63" s="186"/>
      <c r="I63" s="187"/>
      <c r="J63" s="184"/>
      <c r="K63" s="186"/>
      <c r="L63" s="187"/>
      <c r="M63" s="184"/>
      <c r="N63" s="186"/>
      <c r="O63" s="187"/>
      <c r="P63" s="184"/>
      <c r="Q63" s="213"/>
      <c r="R63" s="213"/>
      <c r="S63" s="184"/>
      <c r="T63" s="213"/>
      <c r="U63" s="186"/>
      <c r="V63" s="184"/>
      <c r="W63" s="186"/>
      <c r="X63" s="187"/>
      <c r="Y63" s="184"/>
    </row>
    <row r="64" spans="1:25" ht="15">
      <c r="A64" s="168" t="s">
        <v>148</v>
      </c>
      <c r="B64" s="196" t="s">
        <v>178</v>
      </c>
      <c r="C64" s="197">
        <v>7499551670</v>
      </c>
      <c r="D64" s="198">
        <v>100</v>
      </c>
      <c r="E64" s="199"/>
      <c r="F64" s="197">
        <v>1139179172</v>
      </c>
      <c r="G64" s="198">
        <v>100</v>
      </c>
      <c r="H64" s="200"/>
      <c r="I64" s="197">
        <v>580256374</v>
      </c>
      <c r="J64" s="198">
        <v>100</v>
      </c>
      <c r="K64" s="200"/>
      <c r="L64" s="197">
        <v>512363311</v>
      </c>
      <c r="M64" s="198">
        <v>100</v>
      </c>
      <c r="N64" s="200"/>
      <c r="O64" s="197">
        <v>381952875</v>
      </c>
      <c r="P64" s="198">
        <v>100</v>
      </c>
      <c r="Q64" s="198"/>
      <c r="R64" s="197">
        <v>2853676847</v>
      </c>
      <c r="S64" s="198">
        <v>100</v>
      </c>
      <c r="T64" s="198"/>
      <c r="U64" s="197">
        <v>2026271498</v>
      </c>
      <c r="V64" s="198">
        <v>100.00000000000001</v>
      </c>
      <c r="W64" s="200"/>
      <c r="X64" s="197">
        <v>5851593</v>
      </c>
      <c r="Y64" s="198">
        <v>99.99999999999999</v>
      </c>
    </row>
    <row r="65" spans="1:25" ht="15">
      <c r="A65" s="168"/>
      <c r="B65" s="177"/>
      <c r="C65" s="178"/>
      <c r="D65" s="179"/>
      <c r="E65" s="180"/>
      <c r="F65" s="178"/>
      <c r="G65" s="179"/>
      <c r="H65" s="181"/>
      <c r="I65" s="178"/>
      <c r="J65" s="179"/>
      <c r="K65" s="181"/>
      <c r="L65" s="178"/>
      <c r="M65" s="179"/>
      <c r="N65" s="181"/>
      <c r="O65" s="178"/>
      <c r="P65" s="179"/>
      <c r="Q65" s="179"/>
      <c r="R65" s="179"/>
      <c r="S65" s="179"/>
      <c r="T65" s="179"/>
      <c r="U65" s="181"/>
      <c r="V65" s="179"/>
      <c r="W65" s="181"/>
      <c r="X65" s="178"/>
      <c r="Y65" s="179"/>
    </row>
    <row r="66" spans="1:30" ht="15">
      <c r="A66" s="168"/>
      <c r="B66" s="176" t="s">
        <v>120</v>
      </c>
      <c r="C66" s="183">
        <v>3194387601</v>
      </c>
      <c r="D66" s="184">
        <v>42.5943808585027</v>
      </c>
      <c r="E66" s="185"/>
      <c r="F66" s="183">
        <v>222702226</v>
      </c>
      <c r="G66" s="184">
        <v>19.549359001096626</v>
      </c>
      <c r="H66" s="186"/>
      <c r="I66" s="183">
        <v>118534357</v>
      </c>
      <c r="J66" s="184">
        <v>20.427928465978383</v>
      </c>
      <c r="K66" s="186"/>
      <c r="L66" s="183">
        <v>99270253</v>
      </c>
      <c r="M66" s="184">
        <v>19.374972967180316</v>
      </c>
      <c r="N66" s="186"/>
      <c r="O66" s="183">
        <v>73620087</v>
      </c>
      <c r="P66" s="184">
        <v>19.27465187950215</v>
      </c>
      <c r="Q66" s="184"/>
      <c r="R66" s="183">
        <v>1547589711</v>
      </c>
      <c r="S66" s="184">
        <v>54.23142822309901</v>
      </c>
      <c r="T66" s="183"/>
      <c r="U66" s="183">
        <v>1128776509</v>
      </c>
      <c r="V66" s="184">
        <v>55.7070713433092</v>
      </c>
      <c r="W66" s="186"/>
      <c r="X66" s="183">
        <v>3894458</v>
      </c>
      <c r="Y66" s="184">
        <v>66.55380850992199</v>
      </c>
      <c r="AA66" s="243"/>
      <c r="AB66" s="243"/>
      <c r="AC66" s="258"/>
      <c r="AD66" s="258"/>
    </row>
    <row r="67" spans="1:30" ht="15">
      <c r="A67" s="168"/>
      <c r="B67" s="177" t="s">
        <v>121</v>
      </c>
      <c r="C67" s="178">
        <v>3381858956</v>
      </c>
      <c r="D67" s="179">
        <v>45.09414835460424</v>
      </c>
      <c r="E67" s="180"/>
      <c r="F67" s="178">
        <v>749794868</v>
      </c>
      <c r="G67" s="179">
        <v>65.81887085274063</v>
      </c>
      <c r="H67" s="181"/>
      <c r="I67" s="178">
        <v>373625990</v>
      </c>
      <c r="J67" s="179">
        <v>64.38981228666348</v>
      </c>
      <c r="K67" s="181"/>
      <c r="L67" s="178">
        <v>402653550</v>
      </c>
      <c r="M67" s="179">
        <v>78.58750643447223</v>
      </c>
      <c r="N67" s="181"/>
      <c r="O67" s="178">
        <v>300259292</v>
      </c>
      <c r="P67" s="179">
        <v>78.61160673289866</v>
      </c>
      <c r="Q67" s="179"/>
      <c r="R67" s="178">
        <v>907962820</v>
      </c>
      <c r="S67" s="179">
        <v>31.81729637518414</v>
      </c>
      <c r="T67" s="178"/>
      <c r="U67" s="178">
        <v>646113508</v>
      </c>
      <c r="V67" s="179">
        <v>31.886818160238466</v>
      </c>
      <c r="W67" s="181"/>
      <c r="X67" s="178">
        <v>1448928</v>
      </c>
      <c r="Y67" s="179">
        <v>24.76125731916078</v>
      </c>
      <c r="AA67" s="243"/>
      <c r="AB67" s="243"/>
      <c r="AC67" s="258"/>
      <c r="AD67" s="258"/>
    </row>
    <row r="68" spans="1:30" ht="15">
      <c r="A68" s="168"/>
      <c r="B68" s="177" t="s">
        <v>174</v>
      </c>
      <c r="C68" s="178">
        <v>923305113</v>
      </c>
      <c r="D68" s="179">
        <v>12.311470786893052</v>
      </c>
      <c r="E68" s="180"/>
      <c r="F68" s="178">
        <v>166682078</v>
      </c>
      <c r="G68" s="179">
        <v>14.63177014616275</v>
      </c>
      <c r="H68" s="181"/>
      <c r="I68" s="178">
        <v>88096027</v>
      </c>
      <c r="J68" s="179">
        <v>15.182259247358134</v>
      </c>
      <c r="K68" s="181"/>
      <c r="L68" s="178">
        <v>10439508</v>
      </c>
      <c r="M68" s="179">
        <v>2.037520598347449</v>
      </c>
      <c r="N68" s="181"/>
      <c r="O68" s="178">
        <v>8073496</v>
      </c>
      <c r="P68" s="179">
        <v>2.11374138759919</v>
      </c>
      <c r="Q68" s="179"/>
      <c r="R68" s="178">
        <v>398124316</v>
      </c>
      <c r="S68" s="179">
        <v>13.95127540171685</v>
      </c>
      <c r="T68" s="178"/>
      <c r="U68" s="178">
        <v>251381481</v>
      </c>
      <c r="V68" s="179">
        <v>12.406110496452337</v>
      </c>
      <c r="W68" s="181"/>
      <c r="X68" s="178">
        <v>508207</v>
      </c>
      <c r="Y68" s="179">
        <v>8.684934170917218</v>
      </c>
      <c r="AA68" s="243"/>
      <c r="AB68" s="243"/>
      <c r="AC68" s="258"/>
      <c r="AD68" s="258"/>
    </row>
    <row r="69" spans="1:25" ht="15">
      <c r="A69" s="168"/>
      <c r="B69" s="176"/>
      <c r="C69" s="183"/>
      <c r="D69" s="184"/>
      <c r="E69" s="185"/>
      <c r="F69" s="187"/>
      <c r="G69" s="184"/>
      <c r="H69" s="186"/>
      <c r="I69" s="187"/>
      <c r="J69" s="184"/>
      <c r="K69" s="186"/>
      <c r="L69" s="187"/>
      <c r="M69" s="184"/>
      <c r="N69" s="186"/>
      <c r="O69" s="187"/>
      <c r="P69" s="184"/>
      <c r="Q69" s="213"/>
      <c r="R69" s="213"/>
      <c r="S69" s="184"/>
      <c r="T69" s="213"/>
      <c r="U69" s="186"/>
      <c r="V69" s="184"/>
      <c r="W69" s="186"/>
      <c r="X69" s="187"/>
      <c r="Y69" s="184"/>
    </row>
    <row r="70" spans="1:25" ht="15">
      <c r="A70" s="168" t="s">
        <v>149</v>
      </c>
      <c r="B70" s="196" t="s">
        <v>6</v>
      </c>
      <c r="C70" s="197">
        <v>222496209</v>
      </c>
      <c r="D70" s="198">
        <v>100</v>
      </c>
      <c r="E70" s="199"/>
      <c r="F70" s="197">
        <v>123150664</v>
      </c>
      <c r="G70" s="198">
        <v>100</v>
      </c>
      <c r="H70" s="200"/>
      <c r="I70" s="197">
        <v>70139267</v>
      </c>
      <c r="J70" s="198">
        <v>100</v>
      </c>
      <c r="K70" s="200"/>
      <c r="L70" s="197">
        <v>16481767</v>
      </c>
      <c r="M70" s="198">
        <v>100</v>
      </c>
      <c r="N70" s="200"/>
      <c r="O70" s="197">
        <v>11891308</v>
      </c>
      <c r="P70" s="198">
        <v>100</v>
      </c>
      <c r="Q70" s="198"/>
      <c r="R70" s="197" t="s">
        <v>197</v>
      </c>
      <c r="S70" s="198" t="s">
        <v>197</v>
      </c>
      <c r="T70" s="198"/>
      <c r="U70" s="197" t="s">
        <v>197</v>
      </c>
      <c r="V70" s="198" t="s">
        <v>197</v>
      </c>
      <c r="W70" s="200"/>
      <c r="X70" s="197">
        <v>833203</v>
      </c>
      <c r="Y70" s="198">
        <v>100</v>
      </c>
    </row>
    <row r="71" spans="1:25" ht="15">
      <c r="A71" s="168"/>
      <c r="B71" s="177"/>
      <c r="C71" s="178"/>
      <c r="D71" s="179"/>
      <c r="E71" s="180"/>
      <c r="F71" s="178"/>
      <c r="G71" s="179"/>
      <c r="H71" s="181"/>
      <c r="I71" s="178"/>
      <c r="J71" s="179"/>
      <c r="K71" s="181"/>
      <c r="L71" s="178"/>
      <c r="M71" s="179"/>
      <c r="N71" s="181"/>
      <c r="O71" s="178"/>
      <c r="P71" s="179"/>
      <c r="Q71" s="179"/>
      <c r="R71" s="179"/>
      <c r="S71" s="179"/>
      <c r="T71" s="179"/>
      <c r="U71" s="179"/>
      <c r="V71" s="179"/>
      <c r="W71" s="181"/>
      <c r="X71" s="178"/>
      <c r="Y71" s="179"/>
    </row>
    <row r="72" spans="1:30" ht="15">
      <c r="A72" s="168"/>
      <c r="B72" s="176" t="s">
        <v>120</v>
      </c>
      <c r="C72" s="183">
        <v>150129324</v>
      </c>
      <c r="D72" s="184">
        <v>67.47500313589613</v>
      </c>
      <c r="E72" s="185"/>
      <c r="F72" s="183">
        <v>87735110</v>
      </c>
      <c r="G72" s="184">
        <v>71.24209253147023</v>
      </c>
      <c r="H72" s="186"/>
      <c r="I72" s="183">
        <v>50173643</v>
      </c>
      <c r="J72" s="184">
        <v>71.53431329700095</v>
      </c>
      <c r="K72" s="186"/>
      <c r="L72" s="183">
        <v>6572026</v>
      </c>
      <c r="M72" s="184">
        <v>39.87452316247403</v>
      </c>
      <c r="N72" s="186"/>
      <c r="O72" s="183">
        <v>5023686</v>
      </c>
      <c r="P72" s="184">
        <v>42.24670658602064</v>
      </c>
      <c r="Q72" s="184"/>
      <c r="R72" s="183" t="s">
        <v>197</v>
      </c>
      <c r="S72" s="184" t="s">
        <v>197</v>
      </c>
      <c r="T72" s="183"/>
      <c r="U72" s="183" t="s">
        <v>197</v>
      </c>
      <c r="V72" s="184" t="s">
        <v>197</v>
      </c>
      <c r="W72" s="186"/>
      <c r="X72" s="183">
        <v>624859</v>
      </c>
      <c r="Y72" s="184">
        <v>74.99480918815703</v>
      </c>
      <c r="AA72" s="243"/>
      <c r="AB72" s="243"/>
      <c r="AC72" s="258"/>
      <c r="AD72" s="258"/>
    </row>
    <row r="73" spans="1:30" ht="15">
      <c r="A73" s="168"/>
      <c r="B73" s="177" t="s">
        <v>121</v>
      </c>
      <c r="C73" s="178">
        <v>62835525</v>
      </c>
      <c r="D73" s="179">
        <v>28.241166571966176</v>
      </c>
      <c r="E73" s="180"/>
      <c r="F73" s="178">
        <v>29386921</v>
      </c>
      <c r="G73" s="179">
        <v>23.862576169301043</v>
      </c>
      <c r="H73" s="181"/>
      <c r="I73" s="178">
        <v>16462897</v>
      </c>
      <c r="J73" s="179">
        <v>23.471726614992996</v>
      </c>
      <c r="K73" s="181"/>
      <c r="L73" s="178">
        <v>9909741</v>
      </c>
      <c r="M73" s="179">
        <v>60.12547683752598</v>
      </c>
      <c r="N73" s="181"/>
      <c r="O73" s="178">
        <v>6867622</v>
      </c>
      <c r="P73" s="179">
        <v>57.75329341397936</v>
      </c>
      <c r="Q73" s="179"/>
      <c r="R73" s="178" t="s">
        <v>197</v>
      </c>
      <c r="S73" s="179" t="s">
        <v>197</v>
      </c>
      <c r="T73" s="178"/>
      <c r="U73" s="178" t="s">
        <v>197</v>
      </c>
      <c r="V73" s="179" t="s">
        <v>197</v>
      </c>
      <c r="W73" s="181"/>
      <c r="X73" s="178">
        <v>208344</v>
      </c>
      <c r="Y73" s="179">
        <v>25.00519081184297</v>
      </c>
      <c r="AA73" s="243"/>
      <c r="AB73" s="243"/>
      <c r="AC73" s="258"/>
      <c r="AD73" s="258"/>
    </row>
    <row r="74" spans="1:30" ht="15">
      <c r="A74" s="168"/>
      <c r="B74" s="177" t="s">
        <v>174</v>
      </c>
      <c r="C74" s="178">
        <v>9531360</v>
      </c>
      <c r="D74" s="179">
        <v>4.283830292137697</v>
      </c>
      <c r="E74" s="180"/>
      <c r="F74" s="178">
        <v>6028633</v>
      </c>
      <c r="G74" s="179">
        <v>4.895331299228724</v>
      </c>
      <c r="H74" s="181"/>
      <c r="I74" s="178">
        <v>3502727</v>
      </c>
      <c r="J74" s="179">
        <v>4.993960088006053</v>
      </c>
      <c r="K74" s="181"/>
      <c r="L74" s="178">
        <v>0</v>
      </c>
      <c r="M74" s="179">
        <v>0</v>
      </c>
      <c r="N74" s="181"/>
      <c r="O74" s="178">
        <v>0</v>
      </c>
      <c r="P74" s="179">
        <v>0</v>
      </c>
      <c r="Q74" s="179"/>
      <c r="R74" s="178" t="s">
        <v>197</v>
      </c>
      <c r="S74" s="179" t="s">
        <v>197</v>
      </c>
      <c r="T74" s="178"/>
      <c r="U74" s="178" t="s">
        <v>197</v>
      </c>
      <c r="V74" s="179" t="s">
        <v>197</v>
      </c>
      <c r="W74" s="181"/>
      <c r="X74" s="178">
        <v>0</v>
      </c>
      <c r="Y74" s="179">
        <v>0</v>
      </c>
      <c r="AA74" s="243"/>
      <c r="AB74" s="243"/>
      <c r="AC74" s="258"/>
      <c r="AD74" s="258"/>
    </row>
    <row r="75" spans="1:25" ht="15">
      <c r="A75" s="168"/>
      <c r="B75" s="193"/>
      <c r="C75" s="183"/>
      <c r="D75" s="184"/>
      <c r="E75" s="185"/>
      <c r="F75" s="187"/>
      <c r="G75" s="184"/>
      <c r="H75" s="186"/>
      <c r="I75" s="187"/>
      <c r="J75" s="184"/>
      <c r="K75" s="186"/>
      <c r="L75" s="187"/>
      <c r="M75" s="184"/>
      <c r="N75" s="186"/>
      <c r="O75" s="187"/>
      <c r="P75" s="184"/>
      <c r="Q75" s="213"/>
      <c r="R75" s="213"/>
      <c r="S75" s="184"/>
      <c r="T75" s="213"/>
      <c r="U75" s="186"/>
      <c r="V75" s="184"/>
      <c r="W75" s="186"/>
      <c r="X75" s="187"/>
      <c r="Y75" s="184"/>
    </row>
    <row r="76" spans="1:25" ht="32.25" customHeight="1">
      <c r="A76" s="168" t="s">
        <v>7</v>
      </c>
      <c r="B76" s="196" t="s">
        <v>179</v>
      </c>
      <c r="C76" s="197">
        <v>1966978003</v>
      </c>
      <c r="D76" s="198">
        <v>100</v>
      </c>
      <c r="E76" s="199"/>
      <c r="F76" s="197">
        <v>996969828</v>
      </c>
      <c r="G76" s="198">
        <v>100</v>
      </c>
      <c r="H76" s="200"/>
      <c r="I76" s="197">
        <v>565153786</v>
      </c>
      <c r="J76" s="198">
        <v>100</v>
      </c>
      <c r="K76" s="200"/>
      <c r="L76" s="197">
        <v>224525832</v>
      </c>
      <c r="M76" s="198">
        <v>99.99999999999999</v>
      </c>
      <c r="N76" s="200"/>
      <c r="O76" s="197">
        <v>174003281</v>
      </c>
      <c r="P76" s="198">
        <v>100</v>
      </c>
      <c r="Q76" s="198"/>
      <c r="R76" s="197" t="s">
        <v>197</v>
      </c>
      <c r="S76" s="198" t="s">
        <v>197</v>
      </c>
      <c r="T76" s="198"/>
      <c r="U76" s="197" t="s">
        <v>197</v>
      </c>
      <c r="V76" s="198" t="s">
        <v>197</v>
      </c>
      <c r="W76" s="200"/>
      <c r="X76" s="197">
        <v>6325276</v>
      </c>
      <c r="Y76" s="198">
        <v>99.99999999999999</v>
      </c>
    </row>
    <row r="77" spans="1:25" ht="15">
      <c r="A77" s="168"/>
      <c r="B77" s="177"/>
      <c r="C77" s="178"/>
      <c r="D77" s="179"/>
      <c r="E77" s="180"/>
      <c r="F77" s="178"/>
      <c r="G77" s="179"/>
      <c r="H77" s="181"/>
      <c r="I77" s="178"/>
      <c r="J77" s="179"/>
      <c r="K77" s="181"/>
      <c r="L77" s="178"/>
      <c r="M77" s="179"/>
      <c r="N77" s="181"/>
      <c r="O77" s="178"/>
      <c r="P77" s="179"/>
      <c r="Q77" s="179"/>
      <c r="R77" s="179"/>
      <c r="S77" s="179"/>
      <c r="T77" s="179"/>
      <c r="U77" s="181"/>
      <c r="V77" s="179"/>
      <c r="W77" s="181"/>
      <c r="X77" s="178"/>
      <c r="Y77" s="179"/>
    </row>
    <row r="78" spans="1:30" ht="15">
      <c r="A78" s="168"/>
      <c r="B78" s="176" t="s">
        <v>120</v>
      </c>
      <c r="C78" s="183">
        <v>1067174676</v>
      </c>
      <c r="D78" s="184">
        <v>54.254530267871026</v>
      </c>
      <c r="E78" s="185"/>
      <c r="F78" s="183">
        <v>506907413</v>
      </c>
      <c r="G78" s="184">
        <v>50.84480981905904</v>
      </c>
      <c r="H78" s="186"/>
      <c r="I78" s="183">
        <v>288418634</v>
      </c>
      <c r="J78" s="184">
        <v>51.03365511206184</v>
      </c>
      <c r="K78" s="186"/>
      <c r="L78" s="183">
        <v>150838934</v>
      </c>
      <c r="M78" s="184">
        <v>67.18110457775744</v>
      </c>
      <c r="N78" s="186"/>
      <c r="O78" s="183">
        <v>116732339</v>
      </c>
      <c r="P78" s="184">
        <v>67.08628614882267</v>
      </c>
      <c r="Q78" s="184"/>
      <c r="R78" s="183" t="s">
        <v>197</v>
      </c>
      <c r="S78" s="184" t="s">
        <v>197</v>
      </c>
      <c r="T78" s="183"/>
      <c r="U78" s="183" t="s">
        <v>197</v>
      </c>
      <c r="V78" s="184" t="s">
        <v>197</v>
      </c>
      <c r="W78" s="186"/>
      <c r="X78" s="183">
        <v>4277356</v>
      </c>
      <c r="Y78" s="184">
        <v>67.62323098628423</v>
      </c>
      <c r="AA78" s="243"/>
      <c r="AB78" s="243"/>
      <c r="AC78" s="258"/>
      <c r="AD78" s="258"/>
    </row>
    <row r="79" spans="1:30" ht="15">
      <c r="A79" s="168"/>
      <c r="B79" s="177" t="s">
        <v>121</v>
      </c>
      <c r="C79" s="178">
        <v>503906334</v>
      </c>
      <c r="D79" s="179">
        <v>25.61830041980393</v>
      </c>
      <c r="E79" s="180"/>
      <c r="F79" s="178">
        <v>252370076</v>
      </c>
      <c r="G79" s="179">
        <v>25.31371250284216</v>
      </c>
      <c r="H79" s="181"/>
      <c r="I79" s="178">
        <v>141471543</v>
      </c>
      <c r="J79" s="179">
        <v>25.03239764194024</v>
      </c>
      <c r="K79" s="181"/>
      <c r="L79" s="178">
        <v>61832046</v>
      </c>
      <c r="M79" s="179">
        <v>27.538945273789256</v>
      </c>
      <c r="N79" s="181"/>
      <c r="O79" s="178">
        <v>46520834</v>
      </c>
      <c r="P79" s="179">
        <v>26.735607359035946</v>
      </c>
      <c r="Q79" s="179"/>
      <c r="R79" s="178" t="s">
        <v>197</v>
      </c>
      <c r="S79" s="179" t="s">
        <v>197</v>
      </c>
      <c r="T79" s="178"/>
      <c r="U79" s="178" t="s">
        <v>197</v>
      </c>
      <c r="V79" s="179" t="s">
        <v>197</v>
      </c>
      <c r="W79" s="181"/>
      <c r="X79" s="178">
        <v>1711835</v>
      </c>
      <c r="Y79" s="179">
        <v>27.06340403169759</v>
      </c>
      <c r="AA79" s="243"/>
      <c r="AB79" s="243"/>
      <c r="AC79" s="258"/>
      <c r="AD79" s="258"/>
    </row>
    <row r="80" spans="1:30" ht="15">
      <c r="A80" s="168"/>
      <c r="B80" s="177" t="s">
        <v>174</v>
      </c>
      <c r="C80" s="178">
        <v>395896993</v>
      </c>
      <c r="D80" s="179">
        <v>20.127169312325044</v>
      </c>
      <c r="E80" s="180"/>
      <c r="F80" s="178">
        <v>237692339</v>
      </c>
      <c r="G80" s="179">
        <v>23.841477678098798</v>
      </c>
      <c r="H80" s="181"/>
      <c r="I80" s="178">
        <v>135263609</v>
      </c>
      <c r="J80" s="179">
        <v>23.933947245997924</v>
      </c>
      <c r="K80" s="181"/>
      <c r="L80" s="178">
        <v>11854852</v>
      </c>
      <c r="M80" s="179">
        <v>5.279950148453297</v>
      </c>
      <c r="N80" s="181"/>
      <c r="O80" s="178">
        <v>10750108</v>
      </c>
      <c r="P80" s="179">
        <v>6.178106492141375</v>
      </c>
      <c r="Q80" s="179"/>
      <c r="R80" s="178" t="s">
        <v>197</v>
      </c>
      <c r="S80" s="179" t="s">
        <v>197</v>
      </c>
      <c r="T80" s="178"/>
      <c r="U80" s="178" t="s">
        <v>197</v>
      </c>
      <c r="V80" s="179" t="s">
        <v>197</v>
      </c>
      <c r="W80" s="181"/>
      <c r="X80" s="178">
        <v>336085</v>
      </c>
      <c r="Y80" s="179">
        <v>5.313364982018176</v>
      </c>
      <c r="AA80" s="243"/>
      <c r="AB80" s="243"/>
      <c r="AC80" s="258"/>
      <c r="AD80" s="258"/>
    </row>
    <row r="81" spans="1:25" ht="15">
      <c r="A81" s="168"/>
      <c r="B81" s="176"/>
      <c r="C81" s="183"/>
      <c r="D81" s="184"/>
      <c r="E81" s="185"/>
      <c r="F81" s="187"/>
      <c r="G81" s="184"/>
      <c r="H81" s="186"/>
      <c r="I81" s="187"/>
      <c r="J81" s="184"/>
      <c r="K81" s="186"/>
      <c r="L81" s="187"/>
      <c r="M81" s="184"/>
      <c r="N81" s="186"/>
      <c r="O81" s="187"/>
      <c r="P81" s="184"/>
      <c r="Q81" s="213"/>
      <c r="R81" s="213"/>
      <c r="S81" s="184"/>
      <c r="T81" s="213"/>
      <c r="U81" s="186"/>
      <c r="V81" s="184"/>
      <c r="W81" s="186"/>
      <c r="X81" s="187"/>
      <c r="Y81" s="184"/>
    </row>
    <row r="82" spans="1:25" ht="19.5" customHeight="1">
      <c r="A82" s="168" t="s">
        <v>118</v>
      </c>
      <c r="B82" s="189" t="s">
        <v>3</v>
      </c>
      <c r="C82" s="170">
        <v>1528763574</v>
      </c>
      <c r="D82" s="171">
        <v>100</v>
      </c>
      <c r="E82" s="172"/>
      <c r="F82" s="170">
        <v>639121942</v>
      </c>
      <c r="G82" s="171">
        <v>99.99999999999999</v>
      </c>
      <c r="H82" s="173"/>
      <c r="I82" s="170">
        <v>367783707</v>
      </c>
      <c r="J82" s="171">
        <v>100</v>
      </c>
      <c r="K82" s="173"/>
      <c r="L82" s="170">
        <v>293712867</v>
      </c>
      <c r="M82" s="171">
        <v>100</v>
      </c>
      <c r="N82" s="173"/>
      <c r="O82" s="170">
        <v>222149575</v>
      </c>
      <c r="P82" s="171">
        <v>100.00000000000001</v>
      </c>
      <c r="Q82" s="171"/>
      <c r="R82" s="170" t="s">
        <v>197</v>
      </c>
      <c r="S82" s="171" t="s">
        <v>197</v>
      </c>
      <c r="T82" s="171"/>
      <c r="U82" s="170" t="s">
        <v>197</v>
      </c>
      <c r="V82" s="171" t="s">
        <v>197</v>
      </c>
      <c r="W82" s="173"/>
      <c r="X82" s="170">
        <v>5995483</v>
      </c>
      <c r="Y82" s="171">
        <v>100</v>
      </c>
    </row>
    <row r="83" spans="1:25" ht="19.5" customHeight="1">
      <c r="A83" s="168"/>
      <c r="B83" s="176"/>
      <c r="C83" s="183"/>
      <c r="D83" s="184"/>
      <c r="E83" s="185"/>
      <c r="F83" s="187"/>
      <c r="G83" s="184"/>
      <c r="H83" s="186"/>
      <c r="I83" s="187"/>
      <c r="J83" s="184"/>
      <c r="K83" s="186"/>
      <c r="L83" s="187"/>
      <c r="M83" s="184"/>
      <c r="N83" s="186"/>
      <c r="O83" s="187"/>
      <c r="P83" s="184"/>
      <c r="Q83" s="213"/>
      <c r="R83" s="183"/>
      <c r="S83" s="184"/>
      <c r="T83" s="184"/>
      <c r="U83" s="183"/>
      <c r="V83" s="184"/>
      <c r="W83" s="186"/>
      <c r="X83" s="187"/>
      <c r="Y83" s="184"/>
    </row>
    <row r="84" spans="1:30" ht="19.5" customHeight="1">
      <c r="A84" s="168"/>
      <c r="B84" s="177" t="s">
        <v>122</v>
      </c>
      <c r="C84" s="178">
        <v>1511272288</v>
      </c>
      <c r="D84" s="179">
        <v>98.85585408381793</v>
      </c>
      <c r="E84" s="180"/>
      <c r="F84" s="178">
        <v>629566677</v>
      </c>
      <c r="G84" s="179">
        <v>98.50493867099934</v>
      </c>
      <c r="H84" s="181"/>
      <c r="I84" s="178">
        <v>361769183</v>
      </c>
      <c r="J84" s="179">
        <v>98.36465730114575</v>
      </c>
      <c r="K84" s="181"/>
      <c r="L84" s="178">
        <v>292703726</v>
      </c>
      <c r="M84" s="179">
        <v>99.65641920617662</v>
      </c>
      <c r="N84" s="181"/>
      <c r="O84" s="178">
        <v>221379588</v>
      </c>
      <c r="P84" s="179">
        <v>99.65339253968864</v>
      </c>
      <c r="Q84" s="179"/>
      <c r="R84" s="178" t="s">
        <v>197</v>
      </c>
      <c r="S84" s="179" t="s">
        <v>197</v>
      </c>
      <c r="T84" s="179"/>
      <c r="U84" s="178" t="s">
        <v>197</v>
      </c>
      <c r="V84" s="179" t="s">
        <v>197</v>
      </c>
      <c r="W84" s="181"/>
      <c r="X84" s="178">
        <v>5853114</v>
      </c>
      <c r="Y84" s="179">
        <v>97.6253956520267</v>
      </c>
      <c r="AB84" s="243"/>
      <c r="AC84" s="258"/>
      <c r="AD84" s="258"/>
    </row>
    <row r="85" spans="1:30" ht="19.5" customHeight="1">
      <c r="A85" s="168"/>
      <c r="B85" s="193" t="s">
        <v>180</v>
      </c>
      <c r="C85" s="183">
        <v>17491286</v>
      </c>
      <c r="D85" s="184">
        <v>1.1441459161820662</v>
      </c>
      <c r="E85" s="185"/>
      <c r="F85" s="183">
        <v>9555265</v>
      </c>
      <c r="G85" s="184">
        <v>1.4950613290006556</v>
      </c>
      <c r="H85" s="186"/>
      <c r="I85" s="183">
        <v>6014524</v>
      </c>
      <c r="J85" s="184">
        <v>1.635342698854248</v>
      </c>
      <c r="K85" s="186"/>
      <c r="L85" s="183">
        <v>1009141</v>
      </c>
      <c r="M85" s="184">
        <v>0.3435807938233772</v>
      </c>
      <c r="N85" s="186"/>
      <c r="O85" s="183">
        <v>769987</v>
      </c>
      <c r="P85" s="184">
        <v>0.346607460311369</v>
      </c>
      <c r="Q85" s="184"/>
      <c r="R85" s="183" t="s">
        <v>197</v>
      </c>
      <c r="S85" s="184" t="s">
        <v>197</v>
      </c>
      <c r="T85" s="184"/>
      <c r="U85" s="183" t="s">
        <v>197</v>
      </c>
      <c r="V85" s="184" t="s">
        <v>197</v>
      </c>
      <c r="W85" s="186"/>
      <c r="X85" s="183">
        <v>142369</v>
      </c>
      <c r="Y85" s="184">
        <v>2.3746043479732992</v>
      </c>
      <c r="AB85" s="243"/>
      <c r="AC85" s="258"/>
      <c r="AD85" s="258"/>
    </row>
    <row r="86" spans="1:25" ht="15">
      <c r="A86" s="168"/>
      <c r="B86" s="177"/>
      <c r="C86" s="178"/>
      <c r="D86" s="179"/>
      <c r="E86" s="180"/>
      <c r="F86" s="178"/>
      <c r="G86" s="179"/>
      <c r="H86" s="181"/>
      <c r="I86" s="178"/>
      <c r="J86" s="179"/>
      <c r="K86" s="181"/>
      <c r="L86" s="178"/>
      <c r="M86" s="179"/>
      <c r="N86" s="181"/>
      <c r="O86" s="178"/>
      <c r="P86" s="179"/>
      <c r="Q86" s="179"/>
      <c r="R86" s="179"/>
      <c r="S86" s="179"/>
      <c r="T86" s="179"/>
      <c r="U86" s="181"/>
      <c r="V86" s="179"/>
      <c r="W86" s="181"/>
      <c r="X86" s="178"/>
      <c r="Y86" s="179"/>
    </row>
    <row r="87" spans="1:25" ht="26.25" customHeight="1">
      <c r="A87" s="168" t="s">
        <v>119</v>
      </c>
      <c r="B87" s="196" t="s">
        <v>124</v>
      </c>
      <c r="C87" s="197">
        <v>1612219207</v>
      </c>
      <c r="D87" s="198">
        <v>100</v>
      </c>
      <c r="E87" s="199"/>
      <c r="F87" s="197">
        <v>942478107</v>
      </c>
      <c r="G87" s="198">
        <v>100</v>
      </c>
      <c r="H87" s="200"/>
      <c r="I87" s="197">
        <v>499933073</v>
      </c>
      <c r="J87" s="198">
        <v>100</v>
      </c>
      <c r="K87" s="200"/>
      <c r="L87" s="197">
        <v>87784125</v>
      </c>
      <c r="M87" s="198">
        <v>100</v>
      </c>
      <c r="N87" s="200"/>
      <c r="O87" s="197">
        <v>73377279</v>
      </c>
      <c r="P87" s="198">
        <v>100</v>
      </c>
      <c r="Q87" s="198"/>
      <c r="R87" s="197" t="s">
        <v>197</v>
      </c>
      <c r="S87" s="198" t="s">
        <v>197</v>
      </c>
      <c r="T87" s="198"/>
      <c r="U87" s="197" t="s">
        <v>197</v>
      </c>
      <c r="V87" s="198" t="s">
        <v>197</v>
      </c>
      <c r="W87" s="200"/>
      <c r="X87" s="197">
        <v>8646623</v>
      </c>
      <c r="Y87" s="198">
        <v>100</v>
      </c>
    </row>
    <row r="88" spans="1:25" ht="9.75" customHeight="1">
      <c r="A88" s="168"/>
      <c r="B88" s="177"/>
      <c r="C88" s="178"/>
      <c r="D88" s="179"/>
      <c r="E88" s="180"/>
      <c r="F88" s="178"/>
      <c r="G88" s="179"/>
      <c r="H88" s="181"/>
      <c r="I88" s="178"/>
      <c r="J88" s="179"/>
      <c r="K88" s="181"/>
      <c r="L88" s="178"/>
      <c r="M88" s="179"/>
      <c r="N88" s="181"/>
      <c r="O88" s="178"/>
      <c r="P88" s="179"/>
      <c r="Q88" s="179"/>
      <c r="R88" s="178"/>
      <c r="S88" s="179"/>
      <c r="T88" s="179"/>
      <c r="U88" s="178"/>
      <c r="V88" s="179"/>
      <c r="W88" s="181"/>
      <c r="X88" s="178"/>
      <c r="Y88" s="179"/>
    </row>
    <row r="89" spans="1:30" ht="15">
      <c r="A89" s="168"/>
      <c r="B89" s="176" t="s">
        <v>120</v>
      </c>
      <c r="C89" s="183">
        <v>773305930</v>
      </c>
      <c r="D89" s="184">
        <v>47.96530934766366</v>
      </c>
      <c r="E89" s="185"/>
      <c r="F89" s="183">
        <v>449732860</v>
      </c>
      <c r="G89" s="184">
        <v>47.718122751046565</v>
      </c>
      <c r="H89" s="186"/>
      <c r="I89" s="183">
        <v>236700836</v>
      </c>
      <c r="J89" s="184">
        <v>47.34650471904266</v>
      </c>
      <c r="K89" s="186"/>
      <c r="L89" s="183">
        <v>44436385</v>
      </c>
      <c r="M89" s="184">
        <v>50.620069403209285</v>
      </c>
      <c r="N89" s="186"/>
      <c r="O89" s="183">
        <v>37775755</v>
      </c>
      <c r="P89" s="184">
        <v>51.48154239952125</v>
      </c>
      <c r="Q89" s="184"/>
      <c r="R89" s="183" t="s">
        <v>197</v>
      </c>
      <c r="S89" s="184" t="s">
        <v>197</v>
      </c>
      <c r="T89" s="184"/>
      <c r="U89" s="183" t="s">
        <v>197</v>
      </c>
      <c r="V89" s="184" t="s">
        <v>197</v>
      </c>
      <c r="W89" s="186"/>
      <c r="X89" s="183">
        <v>4660094</v>
      </c>
      <c r="Y89" s="184">
        <v>53.89495991672124</v>
      </c>
      <c r="AB89" s="243"/>
      <c r="AC89" s="258"/>
      <c r="AD89" s="258"/>
    </row>
    <row r="90" spans="1:30" ht="15">
      <c r="A90" s="168"/>
      <c r="B90" s="177" t="s">
        <v>121</v>
      </c>
      <c r="C90" s="178">
        <v>218171612</v>
      </c>
      <c r="D90" s="179">
        <v>13.532378913036979</v>
      </c>
      <c r="E90" s="180"/>
      <c r="F90" s="178">
        <v>129427170</v>
      </c>
      <c r="G90" s="179">
        <v>13.732644720202503</v>
      </c>
      <c r="H90" s="181"/>
      <c r="I90" s="178">
        <v>63905478</v>
      </c>
      <c r="J90" s="179">
        <v>12.782806629798623</v>
      </c>
      <c r="K90" s="181"/>
      <c r="L90" s="178">
        <v>13435850</v>
      </c>
      <c r="M90" s="179">
        <v>15.305557810139362</v>
      </c>
      <c r="N90" s="181"/>
      <c r="O90" s="178">
        <v>10292448</v>
      </c>
      <c r="P90" s="179">
        <v>14.026750705760021</v>
      </c>
      <c r="Q90" s="179"/>
      <c r="R90" s="178" t="s">
        <v>197</v>
      </c>
      <c r="S90" s="179" t="s">
        <v>197</v>
      </c>
      <c r="T90" s="179"/>
      <c r="U90" s="178" t="s">
        <v>197</v>
      </c>
      <c r="V90" s="179" t="s">
        <v>197</v>
      </c>
      <c r="W90" s="181"/>
      <c r="X90" s="178">
        <v>1110666</v>
      </c>
      <c r="Y90" s="179">
        <v>12.845084144411063</v>
      </c>
      <c r="AB90" s="243"/>
      <c r="AC90" s="258"/>
      <c r="AD90" s="258"/>
    </row>
    <row r="91" spans="1:30" ht="15">
      <c r="A91" s="168"/>
      <c r="B91" s="176" t="s">
        <v>122</v>
      </c>
      <c r="C91" s="183">
        <v>529279315</v>
      </c>
      <c r="D91" s="184">
        <v>32.82924013694621</v>
      </c>
      <c r="E91" s="185"/>
      <c r="F91" s="183">
        <v>308498398</v>
      </c>
      <c r="G91" s="184">
        <v>32.73268585325346</v>
      </c>
      <c r="H91" s="186"/>
      <c r="I91" s="183">
        <v>169018958</v>
      </c>
      <c r="J91" s="184">
        <v>33.80831697846084</v>
      </c>
      <c r="K91" s="186"/>
      <c r="L91" s="183">
        <v>26332538</v>
      </c>
      <c r="M91" s="184">
        <v>29.996924842618185</v>
      </c>
      <c r="N91" s="186"/>
      <c r="O91" s="183">
        <v>22744234</v>
      </c>
      <c r="P91" s="184">
        <v>30.996289737045167</v>
      </c>
      <c r="Q91" s="184"/>
      <c r="R91" s="183" t="s">
        <v>197</v>
      </c>
      <c r="S91" s="184" t="s">
        <v>197</v>
      </c>
      <c r="T91" s="184"/>
      <c r="U91" s="183" t="s">
        <v>197</v>
      </c>
      <c r="V91" s="184" t="s">
        <v>197</v>
      </c>
      <c r="W91" s="186"/>
      <c r="X91" s="183">
        <v>2685187</v>
      </c>
      <c r="Y91" s="184">
        <v>31.054748194757654</v>
      </c>
      <c r="AB91" s="243"/>
      <c r="AC91" s="258"/>
      <c r="AD91" s="258"/>
    </row>
    <row r="92" spans="1:30" ht="15">
      <c r="A92" s="168"/>
      <c r="B92" s="177" t="s">
        <v>181</v>
      </c>
      <c r="C92" s="178">
        <v>91462350</v>
      </c>
      <c r="D92" s="179">
        <v>5.673071602353141</v>
      </c>
      <c r="E92" s="180"/>
      <c r="F92" s="178">
        <v>54819679</v>
      </c>
      <c r="G92" s="179">
        <v>5.816546675497471</v>
      </c>
      <c r="H92" s="181"/>
      <c r="I92" s="178">
        <v>30307801</v>
      </c>
      <c r="J92" s="179">
        <v>6.062371672697877</v>
      </c>
      <c r="K92" s="181"/>
      <c r="L92" s="178">
        <v>3579352</v>
      </c>
      <c r="M92" s="179">
        <v>4.07744794403316</v>
      </c>
      <c r="N92" s="181"/>
      <c r="O92" s="178">
        <v>2564842</v>
      </c>
      <c r="P92" s="179">
        <v>3.4954171576735624</v>
      </c>
      <c r="Q92" s="179"/>
      <c r="R92" s="178" t="s">
        <v>197</v>
      </c>
      <c r="S92" s="179" t="s">
        <v>197</v>
      </c>
      <c r="T92" s="179"/>
      <c r="U92" s="178" t="s">
        <v>197</v>
      </c>
      <c r="V92" s="179" t="s">
        <v>197</v>
      </c>
      <c r="W92" s="181"/>
      <c r="X92" s="178">
        <v>190676</v>
      </c>
      <c r="Y92" s="179">
        <v>2.2052077441100417</v>
      </c>
      <c r="AB92" s="243"/>
      <c r="AC92" s="258"/>
      <c r="AD92" s="258"/>
    </row>
    <row r="93" spans="1:25" ht="9.75" customHeight="1">
      <c r="A93" s="168"/>
      <c r="B93" s="176"/>
      <c r="C93" s="183"/>
      <c r="D93" s="184"/>
      <c r="E93" s="185"/>
      <c r="F93" s="183"/>
      <c r="G93" s="184"/>
      <c r="H93" s="186"/>
      <c r="I93" s="183"/>
      <c r="J93" s="184"/>
      <c r="K93" s="186"/>
      <c r="L93" s="183"/>
      <c r="M93" s="184"/>
      <c r="N93" s="186"/>
      <c r="O93" s="183"/>
      <c r="P93" s="184"/>
      <c r="Q93" s="184"/>
      <c r="R93" s="184"/>
      <c r="S93" s="184"/>
      <c r="T93" s="184"/>
      <c r="U93" s="186"/>
      <c r="V93" s="184"/>
      <c r="W93" s="186"/>
      <c r="X93" s="183"/>
      <c r="Y93" s="184"/>
    </row>
    <row r="94" spans="1:25" ht="25.5">
      <c r="A94" s="168" t="s">
        <v>150</v>
      </c>
      <c r="B94" s="196" t="s">
        <v>182</v>
      </c>
      <c r="C94" s="170">
        <v>133788157</v>
      </c>
      <c r="D94" s="171">
        <v>100</v>
      </c>
      <c r="E94" s="172"/>
      <c r="F94" s="170">
        <v>80220895</v>
      </c>
      <c r="G94" s="171">
        <v>100</v>
      </c>
      <c r="H94" s="173"/>
      <c r="I94" s="170">
        <v>51832333</v>
      </c>
      <c r="J94" s="171">
        <v>100</v>
      </c>
      <c r="K94" s="173"/>
      <c r="L94" s="170">
        <v>528580</v>
      </c>
      <c r="M94" s="171">
        <v>100.00000000000001</v>
      </c>
      <c r="N94" s="173"/>
      <c r="O94" s="170">
        <v>453917</v>
      </c>
      <c r="P94" s="171">
        <v>100</v>
      </c>
      <c r="Q94" s="171"/>
      <c r="R94" s="170" t="s">
        <v>197</v>
      </c>
      <c r="S94" s="171" t="s">
        <v>197</v>
      </c>
      <c r="T94" s="171"/>
      <c r="U94" s="170" t="s">
        <v>197</v>
      </c>
      <c r="V94" s="171" t="s">
        <v>197</v>
      </c>
      <c r="W94" s="173"/>
      <c r="X94" s="170">
        <v>752432</v>
      </c>
      <c r="Y94" s="171">
        <v>100</v>
      </c>
    </row>
    <row r="95" spans="1:25" ht="15">
      <c r="A95" s="168"/>
      <c r="B95" s="176"/>
      <c r="C95" s="183"/>
      <c r="D95" s="184"/>
      <c r="E95" s="185"/>
      <c r="F95" s="183"/>
      <c r="G95" s="184"/>
      <c r="H95" s="186"/>
      <c r="I95" s="183"/>
      <c r="J95" s="184"/>
      <c r="K95" s="186"/>
      <c r="L95" s="183"/>
      <c r="M95" s="184"/>
      <c r="N95" s="186"/>
      <c r="O95" s="183"/>
      <c r="P95" s="184"/>
      <c r="Q95" s="184"/>
      <c r="R95" s="183"/>
      <c r="S95" s="184"/>
      <c r="T95" s="184"/>
      <c r="U95" s="183"/>
      <c r="V95" s="184"/>
      <c r="W95" s="186"/>
      <c r="X95" s="183"/>
      <c r="Y95" s="184"/>
    </row>
    <row r="96" spans="1:30" ht="15">
      <c r="A96" s="168"/>
      <c r="B96" s="177" t="s">
        <v>120</v>
      </c>
      <c r="C96" s="178">
        <v>107539877</v>
      </c>
      <c r="D96" s="179">
        <v>80.38071486402193</v>
      </c>
      <c r="E96" s="180"/>
      <c r="F96" s="178">
        <v>63553258</v>
      </c>
      <c r="G96" s="179">
        <v>79.22282343022974</v>
      </c>
      <c r="H96" s="181"/>
      <c r="I96" s="178">
        <v>42405903</v>
      </c>
      <c r="J96" s="179">
        <v>81.81361043501553</v>
      </c>
      <c r="K96" s="181"/>
      <c r="L96" s="178">
        <v>501738</v>
      </c>
      <c r="M96" s="179">
        <v>94.92186613190057</v>
      </c>
      <c r="N96" s="181"/>
      <c r="O96" s="178">
        <v>439644</v>
      </c>
      <c r="P96" s="179">
        <v>96.85559254224891</v>
      </c>
      <c r="Q96" s="179"/>
      <c r="R96" s="178" t="s">
        <v>197</v>
      </c>
      <c r="S96" s="179" t="s">
        <v>197</v>
      </c>
      <c r="T96" s="179"/>
      <c r="U96" s="178" t="s">
        <v>197</v>
      </c>
      <c r="V96" s="179" t="s">
        <v>197</v>
      </c>
      <c r="W96" s="181"/>
      <c r="X96" s="178">
        <v>639334</v>
      </c>
      <c r="Y96" s="179">
        <v>84.96900716609608</v>
      </c>
      <c r="AB96" s="243"/>
      <c r="AC96" s="258"/>
      <c r="AD96" s="258"/>
    </row>
    <row r="97" spans="1:30" ht="15">
      <c r="A97" s="168"/>
      <c r="B97" s="176" t="s">
        <v>121</v>
      </c>
      <c r="C97" s="183">
        <v>15598876</v>
      </c>
      <c r="D97" s="184">
        <v>11.659384769012103</v>
      </c>
      <c r="E97" s="185"/>
      <c r="F97" s="183">
        <v>9836395</v>
      </c>
      <c r="G97" s="184">
        <v>12.261637070990046</v>
      </c>
      <c r="H97" s="186"/>
      <c r="I97" s="183">
        <v>5642624</v>
      </c>
      <c r="J97" s="184">
        <v>10.886301413443999</v>
      </c>
      <c r="K97" s="186"/>
      <c r="L97" s="183">
        <v>26842</v>
      </c>
      <c r="M97" s="184">
        <v>5.078133868099436</v>
      </c>
      <c r="N97" s="186"/>
      <c r="O97" s="183">
        <v>14273</v>
      </c>
      <c r="P97" s="184">
        <v>3.144407457751087</v>
      </c>
      <c r="Q97" s="184"/>
      <c r="R97" s="183" t="s">
        <v>197</v>
      </c>
      <c r="S97" s="184" t="s">
        <v>197</v>
      </c>
      <c r="T97" s="184"/>
      <c r="U97" s="183" t="s">
        <v>197</v>
      </c>
      <c r="V97" s="184" t="s">
        <v>197</v>
      </c>
      <c r="W97" s="186"/>
      <c r="X97" s="183">
        <v>78742</v>
      </c>
      <c r="Y97" s="184">
        <v>10.464998830459098</v>
      </c>
      <c r="AB97" s="243"/>
      <c r="AC97" s="258"/>
      <c r="AD97" s="258"/>
    </row>
    <row r="98" spans="1:30" ht="15">
      <c r="A98" s="168"/>
      <c r="B98" s="193" t="s">
        <v>174</v>
      </c>
      <c r="C98" s="183">
        <v>10649404</v>
      </c>
      <c r="D98" s="184">
        <v>7.959900366965964</v>
      </c>
      <c r="E98" s="185"/>
      <c r="F98" s="183">
        <v>6831242</v>
      </c>
      <c r="G98" s="184">
        <v>8.51553949878021</v>
      </c>
      <c r="H98" s="186"/>
      <c r="I98" s="183">
        <v>3783806</v>
      </c>
      <c r="J98" s="184">
        <v>7.300088151540468</v>
      </c>
      <c r="K98" s="186"/>
      <c r="L98" s="183">
        <v>0</v>
      </c>
      <c r="M98" s="184">
        <v>0</v>
      </c>
      <c r="N98" s="186"/>
      <c r="O98" s="183">
        <v>0</v>
      </c>
      <c r="P98" s="184">
        <v>0</v>
      </c>
      <c r="Q98" s="184"/>
      <c r="R98" s="183" t="s">
        <v>197</v>
      </c>
      <c r="S98" s="184" t="s">
        <v>197</v>
      </c>
      <c r="T98" s="184"/>
      <c r="U98" s="183" t="s">
        <v>197</v>
      </c>
      <c r="V98" s="184" t="s">
        <v>197</v>
      </c>
      <c r="W98" s="186"/>
      <c r="X98" s="183">
        <v>34356</v>
      </c>
      <c r="Y98" s="184">
        <v>4.565994003444829</v>
      </c>
      <c r="AB98" s="243"/>
      <c r="AC98" s="258"/>
      <c r="AD98" s="258"/>
    </row>
    <row r="99" spans="1:25" s="217" customFormat="1" ht="9.75" customHeight="1">
      <c r="A99" s="205"/>
      <c r="B99" s="178"/>
      <c r="C99" s="178"/>
      <c r="D99" s="179"/>
      <c r="E99" s="180"/>
      <c r="F99" s="178"/>
      <c r="G99" s="179"/>
      <c r="H99" s="181"/>
      <c r="I99" s="178"/>
      <c r="J99" s="179"/>
      <c r="K99" s="181"/>
      <c r="L99" s="178"/>
      <c r="M99" s="179"/>
      <c r="N99" s="181"/>
      <c r="O99" s="178"/>
      <c r="P99" s="179"/>
      <c r="Q99" s="179"/>
      <c r="R99" s="179"/>
      <c r="S99" s="179"/>
      <c r="T99" s="179"/>
      <c r="U99" s="181"/>
      <c r="V99" s="179"/>
      <c r="W99" s="181"/>
      <c r="X99" s="178"/>
      <c r="Y99" s="179"/>
    </row>
    <row r="100" spans="1:25" ht="15">
      <c r="A100" s="168" t="s">
        <v>151</v>
      </c>
      <c r="B100" s="189" t="s">
        <v>183</v>
      </c>
      <c r="C100" s="170">
        <v>195266480</v>
      </c>
      <c r="D100" s="171">
        <v>99.99999999999999</v>
      </c>
      <c r="E100" s="172"/>
      <c r="F100" s="170">
        <v>116451971</v>
      </c>
      <c r="G100" s="171">
        <v>100</v>
      </c>
      <c r="H100" s="173"/>
      <c r="I100" s="170">
        <v>61612552</v>
      </c>
      <c r="J100" s="171">
        <v>100</v>
      </c>
      <c r="K100" s="173"/>
      <c r="L100" s="170">
        <v>8859004</v>
      </c>
      <c r="M100" s="171">
        <v>99.99999999999999</v>
      </c>
      <c r="N100" s="173"/>
      <c r="O100" s="170">
        <v>7343975</v>
      </c>
      <c r="P100" s="171">
        <v>99.99999999999999</v>
      </c>
      <c r="Q100" s="171"/>
      <c r="R100" s="170" t="s">
        <v>197</v>
      </c>
      <c r="S100" s="171" t="s">
        <v>197</v>
      </c>
      <c r="T100" s="171"/>
      <c r="U100" s="170" t="s">
        <v>197</v>
      </c>
      <c r="V100" s="171" t="s">
        <v>197</v>
      </c>
      <c r="W100" s="173"/>
      <c r="X100" s="170">
        <v>998978</v>
      </c>
      <c r="Y100" s="171">
        <v>100.00000000000001</v>
      </c>
    </row>
    <row r="101" spans="1:25" ht="15">
      <c r="A101" s="168"/>
      <c r="B101" s="176"/>
      <c r="C101" s="183"/>
      <c r="D101" s="184"/>
      <c r="E101" s="185"/>
      <c r="F101" s="183"/>
      <c r="G101" s="184"/>
      <c r="H101" s="186"/>
      <c r="I101" s="183"/>
      <c r="J101" s="184"/>
      <c r="K101" s="186"/>
      <c r="L101" s="183"/>
      <c r="M101" s="184"/>
      <c r="N101" s="186"/>
      <c r="O101" s="183"/>
      <c r="P101" s="184"/>
      <c r="Q101" s="184"/>
      <c r="R101" s="183"/>
      <c r="S101" s="184"/>
      <c r="T101" s="184"/>
      <c r="U101" s="183"/>
      <c r="V101" s="184"/>
      <c r="W101" s="186"/>
      <c r="X101" s="183"/>
      <c r="Y101" s="184"/>
    </row>
    <row r="102" spans="1:30" ht="15">
      <c r="A102" s="168"/>
      <c r="B102" s="177" t="s">
        <v>120</v>
      </c>
      <c r="C102" s="178">
        <v>113635436</v>
      </c>
      <c r="D102" s="179">
        <v>58.1950552905957</v>
      </c>
      <c r="E102" s="180"/>
      <c r="F102" s="178">
        <v>68985434</v>
      </c>
      <c r="G102" s="179">
        <v>59.23938719766281</v>
      </c>
      <c r="H102" s="181"/>
      <c r="I102" s="178">
        <v>36606442</v>
      </c>
      <c r="J102" s="179">
        <v>59.41393565389078</v>
      </c>
      <c r="K102" s="181"/>
      <c r="L102" s="178">
        <v>4011725</v>
      </c>
      <c r="M102" s="179">
        <v>45.28415383941581</v>
      </c>
      <c r="N102" s="181"/>
      <c r="O102" s="178">
        <v>3382750</v>
      </c>
      <c r="P102" s="179">
        <v>46.061567475379476</v>
      </c>
      <c r="Q102" s="179"/>
      <c r="R102" s="178" t="s">
        <v>197</v>
      </c>
      <c r="S102" s="179" t="s">
        <v>197</v>
      </c>
      <c r="T102" s="179"/>
      <c r="U102" s="178" t="s">
        <v>197</v>
      </c>
      <c r="V102" s="179" t="s">
        <v>197</v>
      </c>
      <c r="W102" s="181"/>
      <c r="X102" s="178">
        <v>649085</v>
      </c>
      <c r="Y102" s="179">
        <v>64.974904352248</v>
      </c>
      <c r="AB102" s="243"/>
      <c r="AC102" s="258"/>
      <c r="AD102" s="258"/>
    </row>
    <row r="103" spans="1:30" ht="15">
      <c r="A103" s="168"/>
      <c r="B103" s="176" t="s">
        <v>121</v>
      </c>
      <c r="C103" s="183">
        <v>37747565</v>
      </c>
      <c r="D103" s="184">
        <v>19.331308169225974</v>
      </c>
      <c r="E103" s="185"/>
      <c r="F103" s="183">
        <v>19945211</v>
      </c>
      <c r="G103" s="184">
        <v>17.12741384171162</v>
      </c>
      <c r="H103" s="186"/>
      <c r="I103" s="183">
        <v>10006239</v>
      </c>
      <c r="J103" s="184">
        <v>16.240585197639597</v>
      </c>
      <c r="K103" s="186"/>
      <c r="L103" s="183">
        <v>4326094</v>
      </c>
      <c r="M103" s="184">
        <v>48.83273559871967</v>
      </c>
      <c r="N103" s="186"/>
      <c r="O103" s="183">
        <v>3278675</v>
      </c>
      <c r="P103" s="184">
        <v>44.64441940502248</v>
      </c>
      <c r="Q103" s="184"/>
      <c r="R103" s="183" t="s">
        <v>197</v>
      </c>
      <c r="S103" s="184" t="s">
        <v>197</v>
      </c>
      <c r="T103" s="184"/>
      <c r="U103" s="183" t="s">
        <v>197</v>
      </c>
      <c r="V103" s="184" t="s">
        <v>197</v>
      </c>
      <c r="W103" s="186"/>
      <c r="X103" s="183">
        <v>191346</v>
      </c>
      <c r="Y103" s="184">
        <v>19.154175567429913</v>
      </c>
      <c r="AB103" s="243"/>
      <c r="AC103" s="258"/>
      <c r="AD103" s="258"/>
    </row>
    <row r="104" spans="1:30" ht="15">
      <c r="A104" s="168"/>
      <c r="B104" s="193" t="s">
        <v>174</v>
      </c>
      <c r="C104" s="183">
        <v>43883479</v>
      </c>
      <c r="D104" s="184">
        <v>22.473636540178322</v>
      </c>
      <c r="E104" s="185"/>
      <c r="F104" s="183">
        <v>27521326</v>
      </c>
      <c r="G104" s="184">
        <v>23.633198960625577</v>
      </c>
      <c r="H104" s="186"/>
      <c r="I104" s="183">
        <v>14999871</v>
      </c>
      <c r="J104" s="184">
        <v>24.345479148469618</v>
      </c>
      <c r="K104" s="186"/>
      <c r="L104" s="183">
        <v>521185</v>
      </c>
      <c r="M104" s="184">
        <v>5.883110561864516</v>
      </c>
      <c r="N104" s="186"/>
      <c r="O104" s="183">
        <v>682550</v>
      </c>
      <c r="P104" s="184">
        <v>9.294013119598038</v>
      </c>
      <c r="Q104" s="184"/>
      <c r="R104" s="183" t="s">
        <v>197</v>
      </c>
      <c r="S104" s="184" t="s">
        <v>197</v>
      </c>
      <c r="T104" s="184"/>
      <c r="U104" s="183" t="s">
        <v>197</v>
      </c>
      <c r="V104" s="184" t="s">
        <v>197</v>
      </c>
      <c r="W104" s="186"/>
      <c r="X104" s="183">
        <v>158547</v>
      </c>
      <c r="Y104" s="184">
        <v>15.87092008032209</v>
      </c>
      <c r="AB104" s="243"/>
      <c r="AC104" s="258"/>
      <c r="AD104" s="258"/>
    </row>
    <row r="105" spans="1:25" ht="9.75" customHeight="1">
      <c r="A105" s="207"/>
      <c r="B105" s="208"/>
      <c r="C105" s="208"/>
      <c r="D105" s="209"/>
      <c r="E105" s="210"/>
      <c r="F105" s="208"/>
      <c r="G105" s="209"/>
      <c r="H105" s="211"/>
      <c r="I105" s="208"/>
      <c r="J105" s="209"/>
      <c r="K105" s="211"/>
      <c r="L105" s="208"/>
      <c r="M105" s="209"/>
      <c r="N105" s="211"/>
      <c r="O105" s="208"/>
      <c r="P105" s="209"/>
      <c r="Q105" s="209"/>
      <c r="R105" s="209"/>
      <c r="S105" s="209"/>
      <c r="T105" s="209"/>
      <c r="U105" s="211"/>
      <c r="V105" s="211"/>
      <c r="W105" s="211"/>
      <c r="X105" s="208"/>
      <c r="Y105" s="209"/>
    </row>
    <row r="106" spans="1:25" ht="10.5" customHeight="1">
      <c r="A106" s="259"/>
      <c r="B106" s="337" t="s">
        <v>100</v>
      </c>
      <c r="C106" s="337"/>
      <c r="D106" s="260"/>
      <c r="E106" s="260"/>
      <c r="F106" s="235"/>
      <c r="G106" s="235"/>
      <c r="H106" s="235"/>
      <c r="I106" s="235"/>
      <c r="J106" s="235"/>
      <c r="K106" s="235"/>
      <c r="L106" s="235"/>
      <c r="M106" s="235"/>
      <c r="N106" s="235"/>
      <c r="O106" s="235"/>
      <c r="P106" s="235"/>
      <c r="Q106" s="235"/>
      <c r="R106" s="260"/>
      <c r="S106" s="260"/>
      <c r="T106" s="260"/>
      <c r="U106" s="260"/>
      <c r="V106" s="260"/>
      <c r="W106" s="260"/>
      <c r="X106" s="260"/>
      <c r="Y106" s="260"/>
    </row>
    <row r="107" spans="1:25" ht="10.5" customHeight="1">
      <c r="A107" s="259"/>
      <c r="B107" s="237" t="s">
        <v>196</v>
      </c>
      <c r="C107" s="237"/>
      <c r="D107" s="259"/>
      <c r="E107" s="259"/>
      <c r="F107" s="236"/>
      <c r="G107" s="236"/>
      <c r="H107" s="236"/>
      <c r="I107" s="236"/>
      <c r="J107" s="236"/>
      <c r="K107" s="236"/>
      <c r="L107" s="236"/>
      <c r="M107" s="236"/>
      <c r="N107" s="236"/>
      <c r="O107" s="236"/>
      <c r="P107" s="236"/>
      <c r="Q107" s="236"/>
      <c r="R107" s="259"/>
      <c r="S107" s="259"/>
      <c r="T107" s="259"/>
      <c r="U107" s="259"/>
      <c r="V107" s="259"/>
      <c r="W107" s="259"/>
      <c r="X107" s="259"/>
      <c r="Y107" s="259"/>
    </row>
    <row r="108" spans="1:25" ht="10.5" customHeight="1">
      <c r="A108" s="259"/>
      <c r="B108" s="237" t="s">
        <v>215</v>
      </c>
      <c r="C108" s="237"/>
      <c r="D108" s="259"/>
      <c r="E108" s="259"/>
      <c r="F108" s="236"/>
      <c r="G108" s="236"/>
      <c r="H108" s="236"/>
      <c r="I108" s="236"/>
      <c r="J108" s="236"/>
      <c r="K108" s="236"/>
      <c r="L108" s="236"/>
      <c r="M108" s="236"/>
      <c r="N108" s="236"/>
      <c r="O108" s="236"/>
      <c r="P108" s="236"/>
      <c r="Q108" s="236"/>
      <c r="R108" s="259"/>
      <c r="S108" s="259"/>
      <c r="T108" s="259"/>
      <c r="U108" s="259"/>
      <c r="V108" s="259"/>
      <c r="W108" s="259"/>
      <c r="X108" s="259"/>
      <c r="Y108" s="259"/>
    </row>
    <row r="109" spans="2:25" ht="95.25" customHeight="1">
      <c r="B109" s="361"/>
      <c r="C109" s="361"/>
      <c r="D109" s="361"/>
      <c r="E109" s="361"/>
      <c r="F109" s="361"/>
      <c r="G109" s="361"/>
      <c r="H109" s="361"/>
      <c r="I109" s="361"/>
      <c r="J109" s="361"/>
      <c r="K109" s="361"/>
      <c r="L109" s="361"/>
      <c r="M109" s="361"/>
      <c r="N109" s="361"/>
      <c r="O109" s="361"/>
      <c r="P109" s="361"/>
      <c r="Q109" s="361"/>
      <c r="R109" s="220"/>
      <c r="S109" s="220"/>
      <c r="T109" s="220"/>
      <c r="U109" s="220"/>
      <c r="V109" s="220"/>
      <c r="W109" s="220"/>
      <c r="X109" s="220"/>
      <c r="Y109" s="220"/>
    </row>
    <row r="110" spans="2:25" ht="35.25" customHeight="1">
      <c r="B110" s="356"/>
      <c r="C110" s="356"/>
      <c r="D110" s="356"/>
      <c r="E110" s="356"/>
      <c r="F110" s="356"/>
      <c r="G110" s="356"/>
      <c r="H110" s="356"/>
      <c r="I110" s="356"/>
      <c r="J110" s="356"/>
      <c r="K110" s="356"/>
      <c r="L110" s="356"/>
      <c r="M110" s="356"/>
      <c r="N110" s="356"/>
      <c r="O110" s="356"/>
      <c r="P110" s="356"/>
      <c r="Q110" s="356"/>
      <c r="R110" s="359"/>
      <c r="S110" s="359"/>
      <c r="T110" s="359"/>
      <c r="U110" s="359"/>
      <c r="V110" s="359"/>
      <c r="W110" s="359"/>
      <c r="X110" s="359"/>
      <c r="Y110" s="359"/>
    </row>
    <row r="111" spans="1:25" s="195" customFormat="1" ht="23.25" customHeight="1">
      <c r="A111" s="206"/>
      <c r="B111" s="356"/>
      <c r="C111" s="356"/>
      <c r="D111" s="356"/>
      <c r="E111" s="356"/>
      <c r="F111" s="356"/>
      <c r="G111" s="356"/>
      <c r="H111" s="356"/>
      <c r="I111" s="356"/>
      <c r="J111" s="356"/>
      <c r="K111" s="356"/>
      <c r="L111" s="356"/>
      <c r="M111" s="356"/>
      <c r="N111" s="356"/>
      <c r="O111" s="356"/>
      <c r="P111" s="356"/>
      <c r="Q111" s="356"/>
      <c r="R111" s="261"/>
      <c r="S111" s="261"/>
      <c r="T111" s="261"/>
      <c r="U111" s="261"/>
      <c r="V111" s="261"/>
      <c r="W111" s="261"/>
      <c r="X111" s="261"/>
      <c r="Y111" s="261"/>
    </row>
    <row r="112" spans="2:25" ht="15" customHeight="1">
      <c r="B112" s="364"/>
      <c r="C112" s="364"/>
      <c r="D112" s="364"/>
      <c r="E112" s="364"/>
      <c r="F112" s="364"/>
      <c r="G112" s="364"/>
      <c r="H112" s="364"/>
      <c r="I112" s="364"/>
      <c r="J112" s="364"/>
      <c r="K112" s="364"/>
      <c r="L112" s="364"/>
      <c r="M112" s="364"/>
      <c r="N112" s="364"/>
      <c r="O112" s="364"/>
      <c r="P112" s="364"/>
      <c r="Q112" s="364"/>
      <c r="R112" s="357"/>
      <c r="S112" s="357"/>
      <c r="T112" s="357"/>
      <c r="U112" s="357"/>
      <c r="V112" s="357"/>
      <c r="W112" s="357"/>
      <c r="X112" s="357"/>
      <c r="Y112" s="357"/>
    </row>
    <row r="113" spans="2:25" ht="20.25" customHeight="1">
      <c r="B113" s="356"/>
      <c r="C113" s="356"/>
      <c r="D113" s="356"/>
      <c r="E113" s="356"/>
      <c r="F113" s="356"/>
      <c r="G113" s="356"/>
      <c r="H113" s="356"/>
      <c r="I113" s="356"/>
      <c r="J113" s="356"/>
      <c r="K113" s="356"/>
      <c r="L113" s="356"/>
      <c r="M113" s="356"/>
      <c r="N113" s="356"/>
      <c r="O113" s="356"/>
      <c r="P113" s="356"/>
      <c r="Q113" s="356"/>
      <c r="R113" s="357"/>
      <c r="S113" s="357"/>
      <c r="T113" s="357"/>
      <c r="U113" s="357"/>
      <c r="V113" s="357"/>
      <c r="W113" s="357"/>
      <c r="X113" s="357"/>
      <c r="Y113" s="357"/>
    </row>
    <row r="114" spans="2:25" ht="15" customHeight="1">
      <c r="B114" s="356"/>
      <c r="C114" s="356"/>
      <c r="D114" s="356"/>
      <c r="E114" s="356"/>
      <c r="F114" s="356"/>
      <c r="G114" s="356"/>
      <c r="H114" s="356"/>
      <c r="I114" s="356"/>
      <c r="J114" s="356"/>
      <c r="K114" s="356"/>
      <c r="L114" s="356"/>
      <c r="M114" s="356"/>
      <c r="N114" s="356"/>
      <c r="O114" s="356"/>
      <c r="P114" s="356"/>
      <c r="Q114" s="356"/>
      <c r="R114" s="357"/>
      <c r="S114" s="357"/>
      <c r="T114" s="357"/>
      <c r="U114" s="357"/>
      <c r="V114" s="357"/>
      <c r="W114" s="357"/>
      <c r="X114" s="357"/>
      <c r="Y114" s="357"/>
    </row>
    <row r="115" spans="2:25" ht="27" customHeight="1">
      <c r="B115" s="356"/>
      <c r="C115" s="356"/>
      <c r="D115" s="356"/>
      <c r="E115" s="356"/>
      <c r="F115" s="356"/>
      <c r="G115" s="356"/>
      <c r="H115" s="356"/>
      <c r="I115" s="356"/>
      <c r="J115" s="356"/>
      <c r="K115" s="356"/>
      <c r="L115" s="356"/>
      <c r="M115" s="356"/>
      <c r="N115" s="356"/>
      <c r="O115" s="356"/>
      <c r="P115" s="356"/>
      <c r="Q115" s="356"/>
      <c r="R115" s="357"/>
      <c r="S115" s="357"/>
      <c r="T115" s="357"/>
      <c r="U115" s="357"/>
      <c r="V115" s="357"/>
      <c r="W115" s="357"/>
      <c r="X115" s="357"/>
      <c r="Y115" s="357"/>
    </row>
    <row r="116" spans="2:25" ht="27" customHeight="1">
      <c r="B116" s="356"/>
      <c r="C116" s="356"/>
      <c r="D116" s="356"/>
      <c r="E116" s="356"/>
      <c r="F116" s="356"/>
      <c r="G116" s="356"/>
      <c r="H116" s="356"/>
      <c r="I116" s="356"/>
      <c r="J116" s="356"/>
      <c r="K116" s="356"/>
      <c r="L116" s="356"/>
      <c r="M116" s="356"/>
      <c r="N116" s="356"/>
      <c r="O116" s="356"/>
      <c r="P116" s="356"/>
      <c r="Q116" s="356"/>
      <c r="R116" s="357"/>
      <c r="S116" s="357"/>
      <c r="T116" s="357"/>
      <c r="U116" s="357"/>
      <c r="V116" s="357"/>
      <c r="W116" s="357"/>
      <c r="X116" s="357"/>
      <c r="Y116" s="357"/>
    </row>
    <row r="117" spans="2:25" ht="15" customHeight="1">
      <c r="B117" s="358"/>
      <c r="C117" s="358"/>
      <c r="D117" s="358"/>
      <c r="E117" s="358"/>
      <c r="F117" s="358"/>
      <c r="G117" s="358"/>
      <c r="H117" s="358"/>
      <c r="I117" s="358"/>
      <c r="J117" s="358"/>
      <c r="K117" s="358"/>
      <c r="L117" s="358"/>
      <c r="M117" s="358"/>
      <c r="N117" s="358"/>
      <c r="O117" s="358"/>
      <c r="P117" s="358"/>
      <c r="Q117" s="358"/>
      <c r="R117" s="359"/>
      <c r="S117" s="359"/>
      <c r="T117" s="359"/>
      <c r="U117" s="359"/>
      <c r="V117" s="359"/>
      <c r="W117" s="359"/>
      <c r="X117" s="359"/>
      <c r="Y117" s="359"/>
    </row>
    <row r="118" spans="2:25" ht="15">
      <c r="B118" s="360"/>
      <c r="C118" s="355"/>
      <c r="D118" s="355"/>
      <c r="E118" s="355"/>
      <c r="F118" s="355"/>
      <c r="G118" s="355"/>
      <c r="H118" s="355"/>
      <c r="I118" s="355"/>
      <c r="J118" s="355"/>
      <c r="K118" s="355"/>
      <c r="L118" s="355"/>
      <c r="M118" s="355"/>
      <c r="N118" s="355"/>
      <c r="O118" s="355"/>
      <c r="P118" s="355"/>
      <c r="Q118" s="355"/>
      <c r="R118" s="355"/>
      <c r="S118" s="355"/>
      <c r="T118" s="355"/>
      <c r="U118" s="355"/>
      <c r="V118" s="355"/>
      <c r="W118" s="355"/>
      <c r="X118" s="355"/>
      <c r="Y118" s="355"/>
    </row>
    <row r="119" spans="2:25" ht="15">
      <c r="B119" s="355"/>
      <c r="C119" s="355"/>
      <c r="D119" s="355"/>
      <c r="E119" s="355"/>
      <c r="F119" s="355"/>
      <c r="G119" s="355"/>
      <c r="H119" s="355"/>
      <c r="I119" s="355"/>
      <c r="J119" s="355"/>
      <c r="K119" s="355"/>
      <c r="L119" s="355"/>
      <c r="M119" s="355"/>
      <c r="N119" s="355"/>
      <c r="O119" s="355"/>
      <c r="P119" s="355"/>
      <c r="Q119" s="355"/>
      <c r="R119" s="355"/>
      <c r="S119" s="355"/>
      <c r="T119" s="355"/>
      <c r="U119" s="355"/>
      <c r="V119" s="355"/>
      <c r="W119" s="355"/>
      <c r="X119" s="355"/>
      <c r="Y119" s="355"/>
    </row>
  </sheetData>
  <sheetProtection/>
  <mergeCells count="36">
    <mergeCell ref="B6:Y6"/>
    <mergeCell ref="B7:Y7"/>
    <mergeCell ref="B8:Y8"/>
    <mergeCell ref="B9:Y9"/>
    <mergeCell ref="B112:Q112"/>
    <mergeCell ref="R12:S12"/>
    <mergeCell ref="U12:V12"/>
    <mergeCell ref="O12:P12"/>
    <mergeCell ref="B106:C106"/>
    <mergeCell ref="L12:M12"/>
    <mergeCell ref="A11:A13"/>
    <mergeCell ref="B11:B13"/>
    <mergeCell ref="C11:D12"/>
    <mergeCell ref="F11:J11"/>
    <mergeCell ref="F12:G12"/>
    <mergeCell ref="I12:J12"/>
    <mergeCell ref="R116:Y116"/>
    <mergeCell ref="R11:V11"/>
    <mergeCell ref="L11:P11"/>
    <mergeCell ref="R112:Y112"/>
    <mergeCell ref="B109:Q109"/>
    <mergeCell ref="B110:Q110"/>
    <mergeCell ref="R110:Y110"/>
    <mergeCell ref="B111:Q111"/>
    <mergeCell ref="R115:Y115"/>
    <mergeCell ref="X11:Y12"/>
    <mergeCell ref="B119:Y119"/>
    <mergeCell ref="B113:Q113"/>
    <mergeCell ref="R113:Y113"/>
    <mergeCell ref="B114:Q114"/>
    <mergeCell ref="R114:Y114"/>
    <mergeCell ref="B117:Q117"/>
    <mergeCell ref="R117:Y117"/>
    <mergeCell ref="B115:Q115"/>
    <mergeCell ref="B118:Y118"/>
    <mergeCell ref="B116:Q116"/>
  </mergeCells>
  <printOptions horizontalCentered="1"/>
  <pageMargins left="0.2362204724409449" right="0.2362204724409449" top="0.5118110236220472" bottom="0.6692913385826772" header="0" footer="0"/>
  <pageSetup fitToHeight="4" fitToWidth="1" horizontalDpi="300" verticalDpi="300" orientation="landscape" scale="50"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7:AB115"/>
  <sheetViews>
    <sheetView showGridLines="0" zoomScale="85" zoomScaleNormal="85" zoomScalePageLayoutView="0" workbookViewId="0" topLeftCell="A1">
      <pane xSplit="2" ySplit="13" topLeftCell="C101" activePane="bottomRight" state="frozen"/>
      <selection pane="topLeft" activeCell="C18" sqref="C18"/>
      <selection pane="topRight" activeCell="C18" sqref="C18"/>
      <selection pane="bottomLeft" activeCell="C18" sqref="C18"/>
      <selection pane="bottomRight" activeCell="A12" sqref="A12:A13"/>
    </sheetView>
  </sheetViews>
  <sheetFormatPr defaultColWidth="11.421875" defaultRowHeight="12.75"/>
  <cols>
    <col min="1" max="1" width="3.57421875" style="262" customWidth="1"/>
    <col min="2" max="2" width="30.140625" style="130" customWidth="1"/>
    <col min="3" max="3" width="16.00390625" style="130" customWidth="1"/>
    <col min="4" max="4" width="7.28125" style="130" customWidth="1"/>
    <col min="5" max="5" width="1.1484375" style="130" customWidth="1"/>
    <col min="6" max="6" width="15.00390625" style="130" customWidth="1"/>
    <col min="7" max="7" width="7.421875" style="130" customWidth="1"/>
    <col min="8" max="8" width="1.28515625" style="130" customWidth="1"/>
    <col min="9" max="9" width="12.7109375" style="130" customWidth="1"/>
    <col min="10" max="10" width="6.421875" style="130" bestFit="1" customWidth="1"/>
    <col min="11" max="11" width="1.7109375" style="130" customWidth="1"/>
    <col min="12" max="12" width="12.57421875" style="130" customWidth="1"/>
    <col min="13" max="13" width="7.7109375" style="130" bestFit="1" customWidth="1"/>
    <col min="14" max="14" width="2.7109375" style="130" customWidth="1"/>
    <col min="15" max="15" width="12.421875" style="130" bestFit="1" customWidth="1"/>
    <col min="16" max="16" width="6.421875" style="130" customWidth="1"/>
    <col min="17" max="17" width="1.57421875" style="130" customWidth="1"/>
    <col min="18" max="18" width="12.8515625" style="130" customWidth="1"/>
    <col min="19" max="19" width="8.140625" style="130" customWidth="1"/>
    <col min="20" max="16384" width="11.421875" style="130" customWidth="1"/>
  </cols>
  <sheetData>
    <row r="2" ht="12.75"/>
    <row r="3" ht="12.75"/>
    <row r="4" ht="12.75"/>
    <row r="5" ht="12.75"/>
    <row r="6" ht="12.75"/>
    <row r="7" spans="2:19" ht="13.5">
      <c r="B7" s="370" t="s">
        <v>200</v>
      </c>
      <c r="C7" s="370"/>
      <c r="D7" s="370"/>
      <c r="E7" s="370"/>
      <c r="F7" s="370"/>
      <c r="G7" s="370"/>
      <c r="H7" s="370"/>
      <c r="I7" s="370"/>
      <c r="J7" s="370"/>
      <c r="K7" s="370"/>
      <c r="L7" s="370"/>
      <c r="M7" s="370"/>
      <c r="N7" s="370"/>
      <c r="O7" s="370"/>
      <c r="P7" s="370"/>
      <c r="Q7" s="370"/>
      <c r="R7" s="370"/>
      <c r="S7" s="370"/>
    </row>
    <row r="8" spans="2:19" ht="12.75">
      <c r="B8" s="370" t="s">
        <v>66</v>
      </c>
      <c r="C8" s="370"/>
      <c r="D8" s="370"/>
      <c r="E8" s="370"/>
      <c r="F8" s="370"/>
      <c r="G8" s="370"/>
      <c r="H8" s="370"/>
      <c r="I8" s="370"/>
      <c r="J8" s="370"/>
      <c r="K8" s="370"/>
      <c r="L8" s="370"/>
      <c r="M8" s="370"/>
      <c r="N8" s="370"/>
      <c r="O8" s="370"/>
      <c r="P8" s="370"/>
      <c r="Q8" s="370"/>
      <c r="R8" s="370"/>
      <c r="S8" s="370"/>
    </row>
    <row r="9" spans="2:19" ht="12.75">
      <c r="B9" s="370" t="s">
        <v>137</v>
      </c>
      <c r="C9" s="370"/>
      <c r="D9" s="370"/>
      <c r="E9" s="370"/>
      <c r="F9" s="370"/>
      <c r="G9" s="370"/>
      <c r="H9" s="370"/>
      <c r="I9" s="370"/>
      <c r="J9" s="370"/>
      <c r="K9" s="370"/>
      <c r="L9" s="370"/>
      <c r="M9" s="370"/>
      <c r="N9" s="370"/>
      <c r="O9" s="370"/>
      <c r="P9" s="370"/>
      <c r="Q9" s="370"/>
      <c r="R9" s="370"/>
      <c r="S9" s="370"/>
    </row>
    <row r="10" spans="2:19" ht="12.75">
      <c r="B10" s="370"/>
      <c r="C10" s="370"/>
      <c r="D10" s="370"/>
      <c r="E10" s="370"/>
      <c r="F10" s="370"/>
      <c r="G10" s="370"/>
      <c r="H10" s="370"/>
      <c r="I10" s="370"/>
      <c r="J10" s="370"/>
      <c r="K10" s="370"/>
      <c r="L10" s="370"/>
      <c r="M10" s="370"/>
      <c r="N10" s="370"/>
      <c r="O10" s="370"/>
      <c r="P10" s="370"/>
      <c r="Q10" s="370"/>
      <c r="R10" s="370"/>
      <c r="S10" s="370"/>
    </row>
    <row r="11" spans="1:19" ht="12.75">
      <c r="A11" s="263"/>
      <c r="B11" s="264"/>
      <c r="C11" s="264"/>
      <c r="D11" s="264"/>
      <c r="E11" s="264"/>
      <c r="F11" s="264"/>
      <c r="G11" s="264"/>
      <c r="H11" s="264"/>
      <c r="I11" s="264"/>
      <c r="J11" s="264"/>
      <c r="K11" s="264"/>
      <c r="L11" s="264"/>
      <c r="M11" s="264"/>
      <c r="N11" s="264"/>
      <c r="O11" s="264"/>
      <c r="P11" s="264"/>
      <c r="Q11" s="264"/>
      <c r="R11" s="264"/>
      <c r="S11" s="265" t="s">
        <v>138</v>
      </c>
    </row>
    <row r="12" spans="1:19" ht="49.5" customHeight="1">
      <c r="A12" s="297" t="s">
        <v>219</v>
      </c>
      <c r="B12" s="368" t="s">
        <v>117</v>
      </c>
      <c r="C12" s="367" t="s">
        <v>112</v>
      </c>
      <c r="D12" s="367"/>
      <c r="E12" s="267"/>
      <c r="F12" s="367" t="s">
        <v>113</v>
      </c>
      <c r="G12" s="367"/>
      <c r="H12" s="267"/>
      <c r="I12" s="367" t="s">
        <v>114</v>
      </c>
      <c r="J12" s="367"/>
      <c r="K12" s="267"/>
      <c r="L12" s="367" t="s">
        <v>115</v>
      </c>
      <c r="M12" s="367"/>
      <c r="N12" s="266"/>
      <c r="O12" s="367" t="s">
        <v>61</v>
      </c>
      <c r="P12" s="367"/>
      <c r="Q12" s="267"/>
      <c r="R12" s="367" t="s">
        <v>201</v>
      </c>
      <c r="S12" s="367"/>
    </row>
    <row r="13" spans="1:19" ht="17.25" customHeight="1">
      <c r="A13" s="299"/>
      <c r="B13" s="369"/>
      <c r="C13" s="268" t="s">
        <v>116</v>
      </c>
      <c r="D13" s="268" t="s">
        <v>88</v>
      </c>
      <c r="E13" s="268"/>
      <c r="F13" s="269" t="s">
        <v>103</v>
      </c>
      <c r="G13" s="269" t="s">
        <v>88</v>
      </c>
      <c r="H13" s="269"/>
      <c r="I13" s="269" t="s">
        <v>103</v>
      </c>
      <c r="J13" s="269" t="s">
        <v>88</v>
      </c>
      <c r="K13" s="269"/>
      <c r="L13" s="269" t="s">
        <v>103</v>
      </c>
      <c r="M13" s="269" t="s">
        <v>88</v>
      </c>
      <c r="N13" s="269"/>
      <c r="O13" s="269" t="s">
        <v>103</v>
      </c>
      <c r="P13" s="269" t="s">
        <v>88</v>
      </c>
      <c r="Q13" s="269"/>
      <c r="R13" s="269" t="s">
        <v>103</v>
      </c>
      <c r="S13" s="269" t="s">
        <v>88</v>
      </c>
    </row>
    <row r="14" spans="1:19" ht="12" customHeight="1" hidden="1">
      <c r="A14" s="216"/>
      <c r="B14" s="270"/>
      <c r="C14" s="155">
        <v>27708430675</v>
      </c>
      <c r="D14" s="155">
        <v>1500</v>
      </c>
      <c r="E14" s="148"/>
      <c r="F14" s="155">
        <v>14415688313</v>
      </c>
      <c r="G14" s="155">
        <v>1400</v>
      </c>
      <c r="H14" s="148"/>
      <c r="I14" s="155">
        <v>3023377089</v>
      </c>
      <c r="J14" s="155">
        <v>1500</v>
      </c>
      <c r="K14" s="150"/>
      <c r="L14" s="155">
        <v>271370880</v>
      </c>
      <c r="M14" s="155">
        <v>1300</v>
      </c>
      <c r="N14" s="148"/>
      <c r="O14" s="155">
        <v>1336017928</v>
      </c>
      <c r="P14" s="155">
        <v>1500</v>
      </c>
      <c r="Q14" s="150"/>
      <c r="R14" s="155">
        <v>8661976465</v>
      </c>
      <c r="S14" s="155">
        <v>1500</v>
      </c>
    </row>
    <row r="15" spans="1:19" ht="9.75" customHeight="1">
      <c r="A15" s="151"/>
      <c r="B15" s="160"/>
      <c r="C15" s="191"/>
      <c r="D15" s="162"/>
      <c r="E15" s="191"/>
      <c r="F15" s="191"/>
      <c r="G15" s="162"/>
      <c r="H15" s="191"/>
      <c r="I15" s="191"/>
      <c r="J15" s="162"/>
      <c r="K15" s="191"/>
      <c r="L15" s="191"/>
      <c r="M15" s="162"/>
      <c r="N15" s="191"/>
      <c r="O15" s="191"/>
      <c r="P15" s="162"/>
      <c r="Q15" s="191"/>
      <c r="R15" s="191"/>
      <c r="S15" s="162"/>
    </row>
    <row r="16" spans="1:19" s="271" customFormat="1" ht="36">
      <c r="A16" s="168" t="s">
        <v>139</v>
      </c>
      <c r="B16" s="169" t="s">
        <v>12</v>
      </c>
      <c r="C16" s="170">
        <v>826299601</v>
      </c>
      <c r="D16" s="171">
        <v>100</v>
      </c>
      <c r="E16" s="172"/>
      <c r="F16" s="170">
        <v>253786488</v>
      </c>
      <c r="G16" s="171">
        <v>100</v>
      </c>
      <c r="H16" s="173"/>
      <c r="I16" s="170">
        <v>60579440</v>
      </c>
      <c r="J16" s="171">
        <v>100</v>
      </c>
      <c r="K16" s="173"/>
      <c r="L16" s="170">
        <v>9860738</v>
      </c>
      <c r="M16" s="171">
        <v>100</v>
      </c>
      <c r="N16" s="171"/>
      <c r="O16" s="170">
        <v>60959665</v>
      </c>
      <c r="P16" s="171">
        <v>100.00000000000001</v>
      </c>
      <c r="Q16" s="173"/>
      <c r="R16" s="170">
        <v>441113270</v>
      </c>
      <c r="S16" s="171">
        <v>100</v>
      </c>
    </row>
    <row r="17" spans="1:19" s="271" customFormat="1" ht="12.75">
      <c r="A17" s="168"/>
      <c r="B17" s="176"/>
      <c r="C17" s="183"/>
      <c r="D17" s="162"/>
      <c r="E17" s="185"/>
      <c r="F17" s="183"/>
      <c r="G17" s="162"/>
      <c r="H17" s="186"/>
      <c r="I17" s="183"/>
      <c r="J17" s="162"/>
      <c r="K17" s="186"/>
      <c r="L17" s="183"/>
      <c r="M17" s="162"/>
      <c r="N17" s="184"/>
      <c r="O17" s="183"/>
      <c r="P17" s="162"/>
      <c r="Q17" s="186"/>
      <c r="R17" s="183"/>
      <c r="S17" s="162"/>
    </row>
    <row r="18" spans="1:19" s="271" customFormat="1" ht="12.75">
      <c r="A18" s="168"/>
      <c r="B18" s="177" t="s">
        <v>120</v>
      </c>
      <c r="C18" s="178">
        <v>567961867</v>
      </c>
      <c r="D18" s="179">
        <v>68.73558529044963</v>
      </c>
      <c r="E18" s="180"/>
      <c r="F18" s="178">
        <v>170011077</v>
      </c>
      <c r="G18" s="179">
        <v>66.98980640766028</v>
      </c>
      <c r="H18" s="181"/>
      <c r="I18" s="178">
        <v>43210396</v>
      </c>
      <c r="J18" s="179">
        <v>71.32848372319057</v>
      </c>
      <c r="K18" s="181"/>
      <c r="L18" s="178">
        <v>6263184</v>
      </c>
      <c r="M18" s="179">
        <v>63.51638183673474</v>
      </c>
      <c r="N18" s="179"/>
      <c r="O18" s="178">
        <v>47328042</v>
      </c>
      <c r="P18" s="179">
        <v>77.63829082722158</v>
      </c>
      <c r="Q18" s="181"/>
      <c r="R18" s="178">
        <v>301149168</v>
      </c>
      <c r="S18" s="179">
        <v>68.27025811306923</v>
      </c>
    </row>
    <row r="19" spans="1:19" ht="12.75">
      <c r="A19" s="168"/>
      <c r="B19" s="176" t="s">
        <v>121</v>
      </c>
      <c r="C19" s="183">
        <v>170879020</v>
      </c>
      <c r="D19" s="184">
        <v>20.68003176973578</v>
      </c>
      <c r="E19" s="185"/>
      <c r="F19" s="183">
        <v>55600114</v>
      </c>
      <c r="G19" s="184">
        <v>21.90822468058268</v>
      </c>
      <c r="H19" s="186"/>
      <c r="I19" s="183">
        <v>12048854</v>
      </c>
      <c r="J19" s="184">
        <v>19.889345296027827</v>
      </c>
      <c r="K19" s="186"/>
      <c r="L19" s="183">
        <v>3531366</v>
      </c>
      <c r="M19" s="184">
        <v>35.81239051275878</v>
      </c>
      <c r="N19" s="184"/>
      <c r="O19" s="183">
        <v>4359351</v>
      </c>
      <c r="P19" s="184">
        <v>7.151205637366938</v>
      </c>
      <c r="Q19" s="186"/>
      <c r="R19" s="183">
        <v>95339335</v>
      </c>
      <c r="S19" s="184">
        <v>21.61334547926885</v>
      </c>
    </row>
    <row r="20" spans="1:19" ht="13.5">
      <c r="A20" s="168"/>
      <c r="B20" s="177" t="s">
        <v>174</v>
      </c>
      <c r="C20" s="178">
        <v>87458714</v>
      </c>
      <c r="D20" s="179">
        <v>10.584382939814587</v>
      </c>
      <c r="E20" s="180"/>
      <c r="F20" s="178">
        <v>28175297</v>
      </c>
      <c r="G20" s="179">
        <v>11.101968911757035</v>
      </c>
      <c r="H20" s="181"/>
      <c r="I20" s="178">
        <v>5320190</v>
      </c>
      <c r="J20" s="179">
        <v>8.782170980781597</v>
      </c>
      <c r="K20" s="181"/>
      <c r="L20" s="178">
        <v>66188</v>
      </c>
      <c r="M20" s="179">
        <v>0.6712276505064835</v>
      </c>
      <c r="N20" s="179"/>
      <c r="O20" s="178">
        <v>9272272</v>
      </c>
      <c r="P20" s="179">
        <v>15.210503535411487</v>
      </c>
      <c r="Q20" s="181"/>
      <c r="R20" s="178">
        <v>44624767</v>
      </c>
      <c r="S20" s="179">
        <v>10.116396407661913</v>
      </c>
    </row>
    <row r="21" spans="1:19" ht="12.75">
      <c r="A21" s="168"/>
      <c r="B21" s="176"/>
      <c r="C21" s="183"/>
      <c r="D21" s="184"/>
      <c r="E21" s="185"/>
      <c r="F21" s="183"/>
      <c r="G21" s="184"/>
      <c r="H21" s="186"/>
      <c r="I21" s="183"/>
      <c r="J21" s="184"/>
      <c r="K21" s="186"/>
      <c r="L21" s="183"/>
      <c r="M21" s="184"/>
      <c r="N21" s="184"/>
      <c r="O21" s="183"/>
      <c r="P21" s="184"/>
      <c r="Q21" s="186"/>
      <c r="R21" s="183"/>
      <c r="S21" s="184"/>
    </row>
    <row r="22" spans="1:19" ht="27" customHeight="1">
      <c r="A22" s="168" t="s">
        <v>140</v>
      </c>
      <c r="B22" s="189" t="s">
        <v>13</v>
      </c>
      <c r="C22" s="170">
        <v>1614522196</v>
      </c>
      <c r="D22" s="171">
        <v>100.00000000000001</v>
      </c>
      <c r="E22" s="172"/>
      <c r="F22" s="170">
        <v>1028905707</v>
      </c>
      <c r="G22" s="171">
        <v>100</v>
      </c>
      <c r="H22" s="173"/>
      <c r="I22" s="170">
        <v>44808164</v>
      </c>
      <c r="J22" s="171">
        <v>100</v>
      </c>
      <c r="K22" s="173"/>
      <c r="L22" s="170">
        <v>12813526</v>
      </c>
      <c r="M22" s="171">
        <v>100</v>
      </c>
      <c r="N22" s="171"/>
      <c r="O22" s="170">
        <v>71002206</v>
      </c>
      <c r="P22" s="171">
        <v>100.00000000000001</v>
      </c>
      <c r="Q22" s="173"/>
      <c r="R22" s="170">
        <v>456992593</v>
      </c>
      <c r="S22" s="171">
        <v>100.00000000000001</v>
      </c>
    </row>
    <row r="23" spans="1:19" ht="12.75">
      <c r="A23" s="168"/>
      <c r="B23" s="176"/>
      <c r="C23" s="183"/>
      <c r="D23" s="162"/>
      <c r="E23" s="185"/>
      <c r="F23" s="183"/>
      <c r="G23" s="162"/>
      <c r="H23" s="186"/>
      <c r="I23" s="183"/>
      <c r="J23" s="162"/>
      <c r="K23" s="186"/>
      <c r="L23" s="183"/>
      <c r="M23" s="162"/>
      <c r="N23" s="184"/>
      <c r="O23" s="183"/>
      <c r="P23" s="162"/>
      <c r="Q23" s="186"/>
      <c r="R23" s="183"/>
      <c r="S23" s="162"/>
    </row>
    <row r="24" spans="1:19" ht="12.75">
      <c r="A24" s="168"/>
      <c r="B24" s="177" t="s">
        <v>120</v>
      </c>
      <c r="C24" s="178">
        <v>1003119086</v>
      </c>
      <c r="D24" s="179">
        <v>62.131018606324574</v>
      </c>
      <c r="E24" s="180"/>
      <c r="F24" s="178">
        <v>646939403</v>
      </c>
      <c r="G24" s="179">
        <v>62.87645200125224</v>
      </c>
      <c r="H24" s="181"/>
      <c r="I24" s="178">
        <v>30094860</v>
      </c>
      <c r="J24" s="179">
        <v>67.16378738481676</v>
      </c>
      <c r="K24" s="181"/>
      <c r="L24" s="178">
        <v>8763861</v>
      </c>
      <c r="M24" s="179">
        <v>68.39538937213692</v>
      </c>
      <c r="N24" s="179"/>
      <c r="O24" s="178">
        <v>36813637</v>
      </c>
      <c r="P24" s="179">
        <v>51.84858200039587</v>
      </c>
      <c r="Q24" s="181"/>
      <c r="R24" s="178">
        <v>280507325</v>
      </c>
      <c r="S24" s="179">
        <v>61.38115350154045</v>
      </c>
    </row>
    <row r="25" spans="1:19" ht="12.75">
      <c r="A25" s="168"/>
      <c r="B25" s="176" t="s">
        <v>121</v>
      </c>
      <c r="C25" s="183">
        <v>429537935</v>
      </c>
      <c r="D25" s="184">
        <v>26.604647248838443</v>
      </c>
      <c r="E25" s="185"/>
      <c r="F25" s="183">
        <v>263763113</v>
      </c>
      <c r="G25" s="184">
        <v>25.635304693669074</v>
      </c>
      <c r="H25" s="186"/>
      <c r="I25" s="183">
        <v>10591902</v>
      </c>
      <c r="J25" s="184">
        <v>23.638330729194795</v>
      </c>
      <c r="K25" s="186"/>
      <c r="L25" s="183">
        <v>2115974</v>
      </c>
      <c r="M25" s="184">
        <v>16.51359664779234</v>
      </c>
      <c r="N25" s="184"/>
      <c r="O25" s="183">
        <v>28527036</v>
      </c>
      <c r="P25" s="184">
        <v>40.177675606304405</v>
      </c>
      <c r="Q25" s="186"/>
      <c r="R25" s="183">
        <v>124539910</v>
      </c>
      <c r="S25" s="184">
        <v>27.252063142301303</v>
      </c>
    </row>
    <row r="26" spans="1:19" ht="13.5">
      <c r="A26" s="168"/>
      <c r="B26" s="177" t="s">
        <v>174</v>
      </c>
      <c r="C26" s="178">
        <v>181865175</v>
      </c>
      <c r="D26" s="179">
        <v>11.26433414483699</v>
      </c>
      <c r="E26" s="180"/>
      <c r="F26" s="178">
        <v>118203191</v>
      </c>
      <c r="G26" s="179">
        <v>11.488243305078685</v>
      </c>
      <c r="H26" s="181"/>
      <c r="I26" s="178">
        <v>4121402</v>
      </c>
      <c r="J26" s="179">
        <v>9.197881885988455</v>
      </c>
      <c r="K26" s="181"/>
      <c r="L26" s="178">
        <v>1933691</v>
      </c>
      <c r="M26" s="179">
        <v>15.091013980070747</v>
      </c>
      <c r="N26" s="179"/>
      <c r="O26" s="178">
        <v>5661533</v>
      </c>
      <c r="P26" s="179">
        <v>7.973742393299724</v>
      </c>
      <c r="Q26" s="181"/>
      <c r="R26" s="178">
        <v>51945358</v>
      </c>
      <c r="S26" s="179">
        <v>11.366783356158248</v>
      </c>
    </row>
    <row r="27" spans="1:19" s="271" customFormat="1" ht="12.75">
      <c r="A27" s="168"/>
      <c r="B27" s="176"/>
      <c r="C27" s="183"/>
      <c r="D27" s="184"/>
      <c r="E27" s="185"/>
      <c r="F27" s="183"/>
      <c r="G27" s="184"/>
      <c r="H27" s="186"/>
      <c r="I27" s="183"/>
      <c r="J27" s="184"/>
      <c r="K27" s="186"/>
      <c r="L27" s="183"/>
      <c r="M27" s="184"/>
      <c r="N27" s="184"/>
      <c r="O27" s="183"/>
      <c r="P27" s="184"/>
      <c r="Q27" s="186"/>
      <c r="R27" s="183"/>
      <c r="S27" s="184"/>
    </row>
    <row r="28" spans="1:19" s="271" customFormat="1" ht="26.25">
      <c r="A28" s="168" t="s">
        <v>141</v>
      </c>
      <c r="B28" s="169" t="s">
        <v>175</v>
      </c>
      <c r="C28" s="170">
        <v>1510858930</v>
      </c>
      <c r="D28" s="171">
        <v>100</v>
      </c>
      <c r="E28" s="172"/>
      <c r="F28" s="170">
        <v>720081089</v>
      </c>
      <c r="G28" s="171">
        <v>100</v>
      </c>
      <c r="H28" s="173"/>
      <c r="I28" s="170">
        <v>127909675</v>
      </c>
      <c r="J28" s="171">
        <v>100</v>
      </c>
      <c r="K28" s="173"/>
      <c r="L28" s="170">
        <v>0</v>
      </c>
      <c r="M28" s="171">
        <v>0</v>
      </c>
      <c r="N28" s="171"/>
      <c r="O28" s="170">
        <v>125109725</v>
      </c>
      <c r="P28" s="171">
        <v>100</v>
      </c>
      <c r="Q28" s="173"/>
      <c r="R28" s="170">
        <v>537758441</v>
      </c>
      <c r="S28" s="171">
        <v>100</v>
      </c>
    </row>
    <row r="29" spans="1:19" s="271" customFormat="1" ht="12.75">
      <c r="A29" s="168"/>
      <c r="B29" s="176"/>
      <c r="C29" s="183"/>
      <c r="D29" s="184"/>
      <c r="E29" s="185"/>
      <c r="F29" s="183"/>
      <c r="G29" s="184"/>
      <c r="H29" s="186"/>
      <c r="I29" s="183"/>
      <c r="J29" s="184"/>
      <c r="K29" s="186"/>
      <c r="L29" s="183"/>
      <c r="M29" s="184"/>
      <c r="N29" s="184"/>
      <c r="O29" s="183"/>
      <c r="P29" s="184"/>
      <c r="Q29" s="186"/>
      <c r="R29" s="183"/>
      <c r="S29" s="184"/>
    </row>
    <row r="30" spans="1:19" s="271" customFormat="1" ht="12.75">
      <c r="A30" s="168"/>
      <c r="B30" s="177" t="s">
        <v>120</v>
      </c>
      <c r="C30" s="178">
        <v>1110735787</v>
      </c>
      <c r="D30" s="179">
        <v>73.5168429656103</v>
      </c>
      <c r="E30" s="180"/>
      <c r="F30" s="178">
        <v>494742536</v>
      </c>
      <c r="G30" s="179">
        <v>68.70650313662104</v>
      </c>
      <c r="H30" s="181"/>
      <c r="I30" s="178">
        <v>101139527</v>
      </c>
      <c r="J30" s="179">
        <v>79.07105306928503</v>
      </c>
      <c r="K30" s="181"/>
      <c r="L30" s="178">
        <v>0</v>
      </c>
      <c r="M30" s="179">
        <v>0</v>
      </c>
      <c r="N30" s="179"/>
      <c r="O30" s="178">
        <v>89619743</v>
      </c>
      <c r="P30" s="179">
        <v>71.63291502718914</v>
      </c>
      <c r="Q30" s="181"/>
      <c r="R30" s="178">
        <v>425233981</v>
      </c>
      <c r="S30" s="179">
        <v>79.07527777885684</v>
      </c>
    </row>
    <row r="31" spans="1:19" s="271" customFormat="1" ht="12.75">
      <c r="A31" s="168"/>
      <c r="B31" s="176" t="s">
        <v>121</v>
      </c>
      <c r="C31" s="183">
        <v>319365622</v>
      </c>
      <c r="D31" s="184">
        <v>21.138017299867965</v>
      </c>
      <c r="E31" s="185"/>
      <c r="F31" s="183">
        <v>219203115</v>
      </c>
      <c r="G31" s="184">
        <v>30.441448657458075</v>
      </c>
      <c r="H31" s="186"/>
      <c r="I31" s="183">
        <v>11049775</v>
      </c>
      <c r="J31" s="184">
        <v>8.63873276200569</v>
      </c>
      <c r="K31" s="186"/>
      <c r="L31" s="183">
        <v>0</v>
      </c>
      <c r="M31" s="184">
        <v>0</v>
      </c>
      <c r="N31" s="184"/>
      <c r="O31" s="183">
        <v>14303192</v>
      </c>
      <c r="P31" s="184">
        <v>11.432518135580587</v>
      </c>
      <c r="Q31" s="186"/>
      <c r="R31" s="183">
        <v>74809540</v>
      </c>
      <c r="S31" s="184">
        <v>13.91136508445806</v>
      </c>
    </row>
    <row r="32" spans="1:19" s="271" customFormat="1" ht="13.5">
      <c r="A32" s="168"/>
      <c r="B32" s="193" t="s">
        <v>176</v>
      </c>
      <c r="C32" s="183">
        <v>80757521</v>
      </c>
      <c r="D32" s="184">
        <v>5.34513973452174</v>
      </c>
      <c r="E32" s="185"/>
      <c r="F32" s="183">
        <v>6135438</v>
      </c>
      <c r="G32" s="184">
        <v>0.8520482059208752</v>
      </c>
      <c r="H32" s="186"/>
      <c r="I32" s="183">
        <v>15720373</v>
      </c>
      <c r="J32" s="184">
        <v>12.290214168709285</v>
      </c>
      <c r="K32" s="186"/>
      <c r="L32" s="183">
        <v>0</v>
      </c>
      <c r="M32" s="184">
        <v>0</v>
      </c>
      <c r="N32" s="184"/>
      <c r="O32" s="183">
        <v>21186790</v>
      </c>
      <c r="P32" s="184">
        <v>16.934566837230282</v>
      </c>
      <c r="Q32" s="186"/>
      <c r="R32" s="183">
        <v>37714920</v>
      </c>
      <c r="S32" s="184">
        <v>7.013357136685094</v>
      </c>
    </row>
    <row r="33" spans="1:19" s="271" customFormat="1" ht="12.75">
      <c r="A33" s="168"/>
      <c r="B33" s="176"/>
      <c r="C33" s="183"/>
      <c r="D33" s="184"/>
      <c r="E33" s="185"/>
      <c r="F33" s="183"/>
      <c r="G33" s="184"/>
      <c r="H33" s="186"/>
      <c r="I33" s="183"/>
      <c r="J33" s="184"/>
      <c r="K33" s="186"/>
      <c r="L33" s="183"/>
      <c r="M33" s="184"/>
      <c r="N33" s="184"/>
      <c r="O33" s="183"/>
      <c r="P33" s="184"/>
      <c r="Q33" s="186"/>
      <c r="R33" s="183"/>
      <c r="S33" s="184"/>
    </row>
    <row r="34" spans="1:19" s="271" customFormat="1" ht="12.75">
      <c r="A34" s="168" t="s">
        <v>143</v>
      </c>
      <c r="B34" s="169" t="s">
        <v>4</v>
      </c>
      <c r="C34" s="170">
        <v>153812248</v>
      </c>
      <c r="D34" s="171">
        <v>100</v>
      </c>
      <c r="E34" s="172"/>
      <c r="F34" s="170">
        <v>0</v>
      </c>
      <c r="G34" s="171">
        <v>0</v>
      </c>
      <c r="H34" s="173"/>
      <c r="I34" s="170">
        <v>19220898</v>
      </c>
      <c r="J34" s="171">
        <v>100</v>
      </c>
      <c r="K34" s="173"/>
      <c r="L34" s="170">
        <v>337794</v>
      </c>
      <c r="M34" s="171">
        <v>100</v>
      </c>
      <c r="N34" s="171"/>
      <c r="O34" s="170">
        <v>1941658</v>
      </c>
      <c r="P34" s="171">
        <v>100</v>
      </c>
      <c r="Q34" s="173"/>
      <c r="R34" s="170">
        <v>132311898</v>
      </c>
      <c r="S34" s="171">
        <v>100</v>
      </c>
    </row>
    <row r="35" spans="1:19" s="271" customFormat="1" ht="12.75">
      <c r="A35" s="168"/>
      <c r="B35" s="176"/>
      <c r="C35" s="183"/>
      <c r="D35" s="184"/>
      <c r="E35" s="185"/>
      <c r="F35" s="183"/>
      <c r="G35" s="184"/>
      <c r="H35" s="186"/>
      <c r="I35" s="183"/>
      <c r="J35" s="184"/>
      <c r="K35" s="186"/>
      <c r="L35" s="183"/>
      <c r="M35" s="184"/>
      <c r="N35" s="184"/>
      <c r="O35" s="183"/>
      <c r="P35" s="184"/>
      <c r="Q35" s="186"/>
      <c r="R35" s="183"/>
      <c r="S35" s="184"/>
    </row>
    <row r="36" spans="1:19" s="271" customFormat="1" ht="12.75">
      <c r="A36" s="168"/>
      <c r="B36" s="177" t="s">
        <v>120</v>
      </c>
      <c r="C36" s="178">
        <v>76765526</v>
      </c>
      <c r="D36" s="179">
        <v>49.90859115458738</v>
      </c>
      <c r="E36" s="180"/>
      <c r="F36" s="178">
        <v>0</v>
      </c>
      <c r="G36" s="179">
        <v>0</v>
      </c>
      <c r="H36" s="181"/>
      <c r="I36" s="178">
        <v>12486779</v>
      </c>
      <c r="J36" s="179">
        <v>64.9645973876975</v>
      </c>
      <c r="K36" s="181"/>
      <c r="L36" s="178">
        <v>76</v>
      </c>
      <c r="M36" s="179">
        <v>0.022498919459789102</v>
      </c>
      <c r="N36" s="179"/>
      <c r="O36" s="178">
        <v>528237</v>
      </c>
      <c r="P36" s="179">
        <v>27.205460487892307</v>
      </c>
      <c r="Q36" s="181"/>
      <c r="R36" s="178">
        <v>63750434</v>
      </c>
      <c r="S36" s="179">
        <v>48.18193598885567</v>
      </c>
    </row>
    <row r="37" spans="1:19" s="271" customFormat="1" ht="12.75">
      <c r="A37" s="168"/>
      <c r="B37" s="176" t="s">
        <v>121</v>
      </c>
      <c r="C37" s="183">
        <v>49353263</v>
      </c>
      <c r="D37" s="184">
        <v>32.08669247198051</v>
      </c>
      <c r="E37" s="185"/>
      <c r="F37" s="183">
        <v>0</v>
      </c>
      <c r="G37" s="184">
        <v>0</v>
      </c>
      <c r="H37" s="186"/>
      <c r="I37" s="183">
        <v>5653786</v>
      </c>
      <c r="J37" s="184">
        <v>29.414785927275616</v>
      </c>
      <c r="K37" s="186"/>
      <c r="L37" s="183">
        <v>337718</v>
      </c>
      <c r="M37" s="184">
        <v>99.97750108054021</v>
      </c>
      <c r="N37" s="184"/>
      <c r="O37" s="183">
        <v>908322</v>
      </c>
      <c r="P37" s="184">
        <v>46.78074099558213</v>
      </c>
      <c r="Q37" s="186"/>
      <c r="R37" s="183">
        <v>42453437</v>
      </c>
      <c r="S37" s="184">
        <v>32.08588013755195</v>
      </c>
    </row>
    <row r="38" spans="1:19" s="271" customFormat="1" ht="13.5">
      <c r="A38" s="168"/>
      <c r="B38" s="193" t="s">
        <v>176</v>
      </c>
      <c r="C38" s="183">
        <v>27693459</v>
      </c>
      <c r="D38" s="184">
        <v>18.00471637343211</v>
      </c>
      <c r="E38" s="185"/>
      <c r="F38" s="183">
        <v>0</v>
      </c>
      <c r="G38" s="184">
        <v>0</v>
      </c>
      <c r="H38" s="186"/>
      <c r="I38" s="183">
        <v>1080333</v>
      </c>
      <c r="J38" s="184">
        <v>5.620616685026891</v>
      </c>
      <c r="K38" s="186"/>
      <c r="L38" s="183">
        <v>0</v>
      </c>
      <c r="M38" s="184">
        <v>0</v>
      </c>
      <c r="N38" s="184"/>
      <c r="O38" s="183">
        <v>505099</v>
      </c>
      <c r="P38" s="184">
        <v>26.013798516525565</v>
      </c>
      <c r="Q38" s="186"/>
      <c r="R38" s="183">
        <v>26108027</v>
      </c>
      <c r="S38" s="184">
        <v>19.732183873592383</v>
      </c>
    </row>
    <row r="39" spans="1:19" ht="12.75">
      <c r="A39" s="168"/>
      <c r="B39" s="177"/>
      <c r="C39" s="178"/>
      <c r="D39" s="179"/>
      <c r="E39" s="180"/>
      <c r="F39" s="178"/>
      <c r="G39" s="179"/>
      <c r="H39" s="181"/>
      <c r="I39" s="178"/>
      <c r="J39" s="179"/>
      <c r="K39" s="181"/>
      <c r="L39" s="178"/>
      <c r="M39" s="179"/>
      <c r="N39" s="179"/>
      <c r="O39" s="178"/>
      <c r="P39" s="179"/>
      <c r="Q39" s="181"/>
      <c r="R39" s="178"/>
      <c r="S39" s="179"/>
    </row>
    <row r="40" spans="1:19" ht="26.25" customHeight="1">
      <c r="A40" s="168" t="s">
        <v>144</v>
      </c>
      <c r="B40" s="169" t="s">
        <v>0</v>
      </c>
      <c r="C40" s="170">
        <v>585900948</v>
      </c>
      <c r="D40" s="171">
        <v>100.00000000000001</v>
      </c>
      <c r="E40" s="172"/>
      <c r="F40" s="170">
        <v>269117600</v>
      </c>
      <c r="G40" s="171">
        <v>100</v>
      </c>
      <c r="H40" s="173"/>
      <c r="I40" s="170">
        <v>17571066</v>
      </c>
      <c r="J40" s="171">
        <v>100</v>
      </c>
      <c r="K40" s="173"/>
      <c r="L40" s="170">
        <v>0</v>
      </c>
      <c r="M40" s="171">
        <v>0</v>
      </c>
      <c r="N40" s="171"/>
      <c r="O40" s="170">
        <v>128529952</v>
      </c>
      <c r="P40" s="171">
        <v>100</v>
      </c>
      <c r="Q40" s="173"/>
      <c r="R40" s="170">
        <v>170682330</v>
      </c>
      <c r="S40" s="171">
        <v>100.00000000000001</v>
      </c>
    </row>
    <row r="41" spans="1:19" ht="12.75">
      <c r="A41" s="168"/>
      <c r="B41" s="176"/>
      <c r="C41" s="183"/>
      <c r="D41" s="184"/>
      <c r="E41" s="185"/>
      <c r="F41" s="183"/>
      <c r="G41" s="184"/>
      <c r="H41" s="186"/>
      <c r="I41" s="183"/>
      <c r="J41" s="184"/>
      <c r="K41" s="186"/>
      <c r="L41" s="183"/>
      <c r="M41" s="184"/>
      <c r="N41" s="184"/>
      <c r="O41" s="183"/>
      <c r="P41" s="184"/>
      <c r="Q41" s="186"/>
      <c r="R41" s="183"/>
      <c r="S41" s="184"/>
    </row>
    <row r="42" spans="1:19" ht="12.75">
      <c r="A42" s="168"/>
      <c r="B42" s="177" t="s">
        <v>120</v>
      </c>
      <c r="C42" s="178">
        <v>462791699</v>
      </c>
      <c r="D42" s="179">
        <v>78.98804406781743</v>
      </c>
      <c r="E42" s="180"/>
      <c r="F42" s="178">
        <v>185742252</v>
      </c>
      <c r="G42" s="179">
        <v>69.01899095414049</v>
      </c>
      <c r="H42" s="181"/>
      <c r="I42" s="178">
        <v>10504414</v>
      </c>
      <c r="J42" s="179">
        <v>59.78245144603065</v>
      </c>
      <c r="K42" s="181"/>
      <c r="L42" s="178">
        <v>0</v>
      </c>
      <c r="M42" s="179">
        <v>0</v>
      </c>
      <c r="N42" s="179"/>
      <c r="O42" s="178">
        <v>122008209</v>
      </c>
      <c r="P42" s="179">
        <v>94.92589633893273</v>
      </c>
      <c r="Q42" s="181"/>
      <c r="R42" s="178">
        <v>144536824</v>
      </c>
      <c r="S42" s="179">
        <v>84.68177344426925</v>
      </c>
    </row>
    <row r="43" spans="1:19" ht="12.75">
      <c r="A43" s="168"/>
      <c r="B43" s="176" t="s">
        <v>121</v>
      </c>
      <c r="C43" s="183">
        <v>118950801</v>
      </c>
      <c r="D43" s="184">
        <v>20.302203197664053</v>
      </c>
      <c r="E43" s="185"/>
      <c r="F43" s="183">
        <v>81754799</v>
      </c>
      <c r="G43" s="184">
        <v>30.378837727447035</v>
      </c>
      <c r="H43" s="186"/>
      <c r="I43" s="183">
        <v>7041952</v>
      </c>
      <c r="J43" s="184">
        <v>40.07697654769494</v>
      </c>
      <c r="K43" s="186"/>
      <c r="L43" s="183">
        <v>0</v>
      </c>
      <c r="M43" s="184">
        <v>0</v>
      </c>
      <c r="N43" s="184"/>
      <c r="O43" s="183">
        <v>6521743</v>
      </c>
      <c r="P43" s="184">
        <v>5.074103661067266</v>
      </c>
      <c r="Q43" s="186"/>
      <c r="R43" s="183">
        <v>23632307</v>
      </c>
      <c r="S43" s="184">
        <v>13.845784153520754</v>
      </c>
    </row>
    <row r="44" spans="1:19" ht="13.5">
      <c r="A44" s="168"/>
      <c r="B44" s="193" t="s">
        <v>176</v>
      </c>
      <c r="C44" s="183">
        <v>4158448</v>
      </c>
      <c r="D44" s="184">
        <v>0.7097527345185316</v>
      </c>
      <c r="E44" s="185"/>
      <c r="F44" s="183">
        <v>1620549</v>
      </c>
      <c r="G44" s="184">
        <v>0.602171318412471</v>
      </c>
      <c r="H44" s="186"/>
      <c r="I44" s="183">
        <v>24700</v>
      </c>
      <c r="J44" s="184">
        <v>0.1405720062744059</v>
      </c>
      <c r="K44" s="186"/>
      <c r="L44" s="183">
        <v>0</v>
      </c>
      <c r="M44" s="184">
        <v>0</v>
      </c>
      <c r="N44" s="184"/>
      <c r="O44" s="183">
        <v>0</v>
      </c>
      <c r="P44" s="184">
        <v>0</v>
      </c>
      <c r="Q44" s="186"/>
      <c r="R44" s="183">
        <v>2513199</v>
      </c>
      <c r="S44" s="184">
        <v>1.4724424022100002</v>
      </c>
    </row>
    <row r="45" spans="1:19" ht="12.75">
      <c r="A45" s="168"/>
      <c r="B45" s="177"/>
      <c r="C45" s="178"/>
      <c r="D45" s="179"/>
      <c r="E45" s="180"/>
      <c r="F45" s="178"/>
      <c r="G45" s="179"/>
      <c r="H45" s="181"/>
      <c r="I45" s="178"/>
      <c r="J45" s="179"/>
      <c r="K45" s="181"/>
      <c r="L45" s="178"/>
      <c r="M45" s="179"/>
      <c r="N45" s="179"/>
      <c r="O45" s="178"/>
      <c r="P45" s="179"/>
      <c r="Q45" s="181"/>
      <c r="R45" s="178"/>
      <c r="S45" s="179"/>
    </row>
    <row r="46" spans="1:19" ht="12.75">
      <c r="A46" s="168" t="s">
        <v>5</v>
      </c>
      <c r="B46" s="169" t="s">
        <v>1</v>
      </c>
      <c r="C46" s="170">
        <v>8495110426</v>
      </c>
      <c r="D46" s="171">
        <v>100</v>
      </c>
      <c r="E46" s="172"/>
      <c r="F46" s="170">
        <v>4366855863</v>
      </c>
      <c r="G46" s="171">
        <v>100.00000000000001</v>
      </c>
      <c r="H46" s="173"/>
      <c r="I46" s="170">
        <v>732155036</v>
      </c>
      <c r="J46" s="171">
        <v>100</v>
      </c>
      <c r="K46" s="173"/>
      <c r="L46" s="170">
        <v>39057265</v>
      </c>
      <c r="M46" s="171">
        <v>100</v>
      </c>
      <c r="N46" s="171"/>
      <c r="O46" s="170">
        <v>166513564</v>
      </c>
      <c r="P46" s="171">
        <v>100</v>
      </c>
      <c r="Q46" s="173"/>
      <c r="R46" s="170">
        <v>3190528698</v>
      </c>
      <c r="S46" s="171">
        <v>100</v>
      </c>
    </row>
    <row r="47" spans="1:19" ht="17.25" customHeight="1">
      <c r="A47" s="168"/>
      <c r="B47" s="176"/>
      <c r="C47" s="183"/>
      <c r="D47" s="184"/>
      <c r="E47" s="185"/>
      <c r="F47" s="183"/>
      <c r="G47" s="184"/>
      <c r="H47" s="186"/>
      <c r="I47" s="183"/>
      <c r="J47" s="184"/>
      <c r="K47" s="186"/>
      <c r="L47" s="183"/>
      <c r="M47" s="184"/>
      <c r="N47" s="184"/>
      <c r="O47" s="183"/>
      <c r="P47" s="184"/>
      <c r="Q47" s="186"/>
      <c r="R47" s="183"/>
      <c r="S47" s="184"/>
    </row>
    <row r="48" spans="1:19" ht="17.25" customHeight="1">
      <c r="A48" s="168"/>
      <c r="B48" s="177" t="s">
        <v>120</v>
      </c>
      <c r="C48" s="178">
        <v>6578214710</v>
      </c>
      <c r="D48" s="179">
        <v>77.43530548898836</v>
      </c>
      <c r="E48" s="180"/>
      <c r="F48" s="178">
        <v>3599108507</v>
      </c>
      <c r="G48" s="179">
        <v>82.41876123036123</v>
      </c>
      <c r="H48" s="181"/>
      <c r="I48" s="178">
        <v>413618140</v>
      </c>
      <c r="J48" s="179">
        <v>56.49324523665504</v>
      </c>
      <c r="K48" s="181"/>
      <c r="L48" s="178">
        <v>38977761</v>
      </c>
      <c r="M48" s="179">
        <v>99.79644248003541</v>
      </c>
      <c r="N48" s="179"/>
      <c r="O48" s="178">
        <v>143463690</v>
      </c>
      <c r="P48" s="179">
        <v>86.15735952898108</v>
      </c>
      <c r="Q48" s="181"/>
      <c r="R48" s="178">
        <v>2383046612</v>
      </c>
      <c r="S48" s="179">
        <v>74.69127651143917</v>
      </c>
    </row>
    <row r="49" spans="1:19" ht="17.25" customHeight="1">
      <c r="A49" s="168"/>
      <c r="B49" s="176" t="s">
        <v>121</v>
      </c>
      <c r="C49" s="183">
        <v>182937434</v>
      </c>
      <c r="D49" s="184">
        <v>2.1534438615430425</v>
      </c>
      <c r="E49" s="185"/>
      <c r="F49" s="183">
        <v>95344790</v>
      </c>
      <c r="G49" s="184">
        <v>2.1833738733592822</v>
      </c>
      <c r="H49" s="186"/>
      <c r="I49" s="183">
        <v>27273643</v>
      </c>
      <c r="J49" s="184">
        <v>3.7251185416964065</v>
      </c>
      <c r="K49" s="186"/>
      <c r="L49" s="183">
        <v>79504</v>
      </c>
      <c r="M49" s="184">
        <v>0.20355751996459556</v>
      </c>
      <c r="N49" s="184"/>
      <c r="O49" s="183">
        <v>4716598</v>
      </c>
      <c r="P49" s="184">
        <v>2.8325608357046517</v>
      </c>
      <c r="Q49" s="186"/>
      <c r="R49" s="183">
        <v>55522899</v>
      </c>
      <c r="S49" s="184">
        <v>1.740241328492197</v>
      </c>
    </row>
    <row r="50" spans="1:19" ht="17.25" customHeight="1">
      <c r="A50" s="168"/>
      <c r="B50" s="193" t="s">
        <v>176</v>
      </c>
      <c r="C50" s="183">
        <v>1733958282</v>
      </c>
      <c r="D50" s="184">
        <v>20.411250649468606</v>
      </c>
      <c r="E50" s="185"/>
      <c r="F50" s="183">
        <v>672402566</v>
      </c>
      <c r="G50" s="184">
        <v>15.397864896279495</v>
      </c>
      <c r="H50" s="186"/>
      <c r="I50" s="183">
        <v>291263253</v>
      </c>
      <c r="J50" s="184">
        <v>39.781636221648554</v>
      </c>
      <c r="K50" s="186"/>
      <c r="L50" s="183">
        <v>0</v>
      </c>
      <c r="M50" s="184">
        <v>0</v>
      </c>
      <c r="N50" s="184"/>
      <c r="O50" s="183">
        <v>18333276</v>
      </c>
      <c r="P50" s="184">
        <v>11.010079635314273</v>
      </c>
      <c r="Q50" s="186"/>
      <c r="R50" s="183">
        <v>751959187</v>
      </c>
      <c r="S50" s="184">
        <v>23.568482160068633</v>
      </c>
    </row>
    <row r="51" spans="1:19" ht="12.75">
      <c r="A51" s="168"/>
      <c r="B51" s="177"/>
      <c r="C51" s="178"/>
      <c r="D51" s="179"/>
      <c r="E51" s="180"/>
      <c r="F51" s="178"/>
      <c r="G51" s="179"/>
      <c r="H51" s="181"/>
      <c r="I51" s="178"/>
      <c r="J51" s="179"/>
      <c r="K51" s="181"/>
      <c r="L51" s="178"/>
      <c r="M51" s="179"/>
      <c r="N51" s="179"/>
      <c r="O51" s="178"/>
      <c r="P51" s="179"/>
      <c r="Q51" s="181"/>
      <c r="R51" s="178"/>
      <c r="S51" s="179"/>
    </row>
    <row r="52" spans="1:19" ht="13.5">
      <c r="A52" s="168" t="s">
        <v>145</v>
      </c>
      <c r="B52" s="196" t="s">
        <v>177</v>
      </c>
      <c r="C52" s="197">
        <v>393174258</v>
      </c>
      <c r="D52" s="198">
        <v>100</v>
      </c>
      <c r="E52" s="199"/>
      <c r="F52" s="197">
        <v>147089339</v>
      </c>
      <c r="G52" s="198">
        <v>100</v>
      </c>
      <c r="H52" s="200"/>
      <c r="I52" s="197">
        <v>43639239</v>
      </c>
      <c r="J52" s="198">
        <v>100</v>
      </c>
      <c r="K52" s="200"/>
      <c r="L52" s="197">
        <v>11430</v>
      </c>
      <c r="M52" s="198">
        <v>100</v>
      </c>
      <c r="N52" s="198"/>
      <c r="O52" s="197">
        <v>9656637</v>
      </c>
      <c r="P52" s="198">
        <v>100</v>
      </c>
      <c r="Q52" s="200"/>
      <c r="R52" s="197">
        <v>192777613</v>
      </c>
      <c r="S52" s="198">
        <v>100</v>
      </c>
    </row>
    <row r="53" spans="1:19" ht="12.75">
      <c r="A53" s="168"/>
      <c r="B53" s="177"/>
      <c r="C53" s="178"/>
      <c r="D53" s="179"/>
      <c r="E53" s="180"/>
      <c r="F53" s="178"/>
      <c r="G53" s="179"/>
      <c r="H53" s="181"/>
      <c r="I53" s="178"/>
      <c r="J53" s="179"/>
      <c r="K53" s="181"/>
      <c r="L53" s="178"/>
      <c r="M53" s="179"/>
      <c r="N53" s="179"/>
      <c r="O53" s="178"/>
      <c r="P53" s="179"/>
      <c r="Q53" s="181"/>
      <c r="R53" s="178"/>
      <c r="S53" s="179"/>
    </row>
    <row r="54" spans="1:19" ht="12.75">
      <c r="A54" s="168"/>
      <c r="B54" s="176" t="s">
        <v>120</v>
      </c>
      <c r="C54" s="183">
        <v>218705132</v>
      </c>
      <c r="D54" s="184">
        <v>55.62549621445461</v>
      </c>
      <c r="E54" s="185"/>
      <c r="F54" s="183">
        <v>69112807</v>
      </c>
      <c r="G54" s="184">
        <v>46.98695872173306</v>
      </c>
      <c r="H54" s="186"/>
      <c r="I54" s="183">
        <v>16823694</v>
      </c>
      <c r="J54" s="184">
        <v>38.55175843006795</v>
      </c>
      <c r="K54" s="186"/>
      <c r="L54" s="183">
        <v>5964</v>
      </c>
      <c r="M54" s="184">
        <v>52.178477690288716</v>
      </c>
      <c r="N54" s="184"/>
      <c r="O54" s="183">
        <v>5074015</v>
      </c>
      <c r="P54" s="184">
        <v>52.54432780273298</v>
      </c>
      <c r="Q54" s="186"/>
      <c r="R54" s="183">
        <v>127688652</v>
      </c>
      <c r="S54" s="184">
        <v>66.23624497311313</v>
      </c>
    </row>
    <row r="55" spans="1:19" ht="12.75">
      <c r="A55" s="168"/>
      <c r="B55" s="177" t="s">
        <v>121</v>
      </c>
      <c r="C55" s="178">
        <v>105667765</v>
      </c>
      <c r="D55" s="179">
        <v>26.87555526587908</v>
      </c>
      <c r="E55" s="180"/>
      <c r="F55" s="178">
        <v>58996983</v>
      </c>
      <c r="G55" s="179">
        <v>40.109625484141986</v>
      </c>
      <c r="H55" s="181"/>
      <c r="I55" s="178">
        <v>11698705</v>
      </c>
      <c r="J55" s="179">
        <v>26.80776582744717</v>
      </c>
      <c r="K55" s="181"/>
      <c r="L55" s="178">
        <v>0</v>
      </c>
      <c r="M55" s="179">
        <v>0</v>
      </c>
      <c r="N55" s="179"/>
      <c r="O55" s="178">
        <v>579899</v>
      </c>
      <c r="P55" s="179">
        <v>6.005185863360092</v>
      </c>
      <c r="Q55" s="181"/>
      <c r="R55" s="178">
        <v>34392178</v>
      </c>
      <c r="S55" s="179">
        <v>17.84033813096337</v>
      </c>
    </row>
    <row r="56" spans="1:19" ht="13.5">
      <c r="A56" s="168"/>
      <c r="B56" s="177" t="s">
        <v>174</v>
      </c>
      <c r="C56" s="178">
        <v>68801361</v>
      </c>
      <c r="D56" s="179">
        <v>17.49894851966631</v>
      </c>
      <c r="E56" s="180"/>
      <c r="F56" s="178">
        <v>18979549</v>
      </c>
      <c r="G56" s="179">
        <v>12.903415794124957</v>
      </c>
      <c r="H56" s="181"/>
      <c r="I56" s="178">
        <v>15116840</v>
      </c>
      <c r="J56" s="179">
        <v>34.64047574248488</v>
      </c>
      <c r="K56" s="181"/>
      <c r="L56" s="178">
        <v>5466</v>
      </c>
      <c r="M56" s="179">
        <v>47.821522309711284</v>
      </c>
      <c r="N56" s="179"/>
      <c r="O56" s="178">
        <v>4002723</v>
      </c>
      <c r="P56" s="179">
        <v>41.45048633390693</v>
      </c>
      <c r="Q56" s="181"/>
      <c r="R56" s="178">
        <v>30696783</v>
      </c>
      <c r="S56" s="179">
        <v>15.92341689592349</v>
      </c>
    </row>
    <row r="57" spans="1:19" ht="12.75">
      <c r="A57" s="168"/>
      <c r="B57" s="176"/>
      <c r="C57" s="183"/>
      <c r="D57" s="184"/>
      <c r="E57" s="185"/>
      <c r="F57" s="187"/>
      <c r="G57" s="184"/>
      <c r="H57" s="186"/>
      <c r="I57" s="187"/>
      <c r="J57" s="184"/>
      <c r="K57" s="186"/>
      <c r="L57" s="187"/>
      <c r="M57" s="184"/>
      <c r="N57" s="184"/>
      <c r="O57" s="183"/>
      <c r="P57" s="184"/>
      <c r="Q57" s="186"/>
      <c r="R57" s="187"/>
      <c r="S57" s="184"/>
    </row>
    <row r="58" spans="1:19" ht="14.25" customHeight="1">
      <c r="A58" s="168" t="s">
        <v>147</v>
      </c>
      <c r="B58" s="196" t="s">
        <v>2</v>
      </c>
      <c r="C58" s="197">
        <v>1053398538</v>
      </c>
      <c r="D58" s="198">
        <v>100</v>
      </c>
      <c r="E58" s="199"/>
      <c r="F58" s="197">
        <v>326819148</v>
      </c>
      <c r="G58" s="198">
        <v>100</v>
      </c>
      <c r="H58" s="200"/>
      <c r="I58" s="197">
        <v>155728510</v>
      </c>
      <c r="J58" s="198">
        <v>100</v>
      </c>
      <c r="K58" s="200"/>
      <c r="L58" s="197">
        <v>193426897</v>
      </c>
      <c r="M58" s="198">
        <v>100</v>
      </c>
      <c r="N58" s="198"/>
      <c r="O58" s="197">
        <v>60110324</v>
      </c>
      <c r="P58" s="198">
        <v>100</v>
      </c>
      <c r="Q58" s="200"/>
      <c r="R58" s="197">
        <v>317313659</v>
      </c>
      <c r="S58" s="198">
        <v>99.99999999999999</v>
      </c>
    </row>
    <row r="59" spans="1:19" ht="12.75">
      <c r="A59" s="168"/>
      <c r="B59" s="177"/>
      <c r="C59" s="178"/>
      <c r="D59" s="179"/>
      <c r="E59" s="180"/>
      <c r="F59" s="178"/>
      <c r="G59" s="179"/>
      <c r="H59" s="181"/>
      <c r="I59" s="178"/>
      <c r="J59" s="179"/>
      <c r="K59" s="181"/>
      <c r="L59" s="178"/>
      <c r="M59" s="179"/>
      <c r="N59" s="179"/>
      <c r="O59" s="178"/>
      <c r="P59" s="179"/>
      <c r="Q59" s="181"/>
      <c r="R59" s="178"/>
      <c r="S59" s="179"/>
    </row>
    <row r="60" spans="1:19" ht="24.75" customHeight="1">
      <c r="A60" s="168"/>
      <c r="B60" s="176" t="s">
        <v>120</v>
      </c>
      <c r="C60" s="183">
        <v>414863868</v>
      </c>
      <c r="D60" s="184">
        <v>39.3833722977884</v>
      </c>
      <c r="E60" s="185"/>
      <c r="F60" s="183">
        <v>161392918</v>
      </c>
      <c r="G60" s="184">
        <v>49.382944355512485</v>
      </c>
      <c r="H60" s="186"/>
      <c r="I60" s="183">
        <v>80911712</v>
      </c>
      <c r="J60" s="184">
        <v>51.956903716602696</v>
      </c>
      <c r="K60" s="186"/>
      <c r="L60" s="183">
        <v>3707404</v>
      </c>
      <c r="M60" s="184">
        <v>1.9166951739912366</v>
      </c>
      <c r="N60" s="184"/>
      <c r="O60" s="183">
        <v>20938699</v>
      </c>
      <c r="P60" s="184">
        <v>34.83378163125522</v>
      </c>
      <c r="Q60" s="186"/>
      <c r="R60" s="183">
        <v>147913135</v>
      </c>
      <c r="S60" s="184">
        <v>46.614172067518844</v>
      </c>
    </row>
    <row r="61" spans="1:19" ht="26.25" customHeight="1">
      <c r="A61" s="168"/>
      <c r="B61" s="177" t="s">
        <v>121</v>
      </c>
      <c r="C61" s="178">
        <v>322170949</v>
      </c>
      <c r="D61" s="179">
        <v>30.583956344925173</v>
      </c>
      <c r="E61" s="180"/>
      <c r="F61" s="178">
        <v>79850650</v>
      </c>
      <c r="G61" s="179">
        <v>24.432671858014878</v>
      </c>
      <c r="H61" s="181"/>
      <c r="I61" s="178">
        <v>60985579</v>
      </c>
      <c r="J61" s="179">
        <v>39.16147338724297</v>
      </c>
      <c r="K61" s="181"/>
      <c r="L61" s="178">
        <v>78447553</v>
      </c>
      <c r="M61" s="179">
        <v>40.556693105612915</v>
      </c>
      <c r="N61" s="179"/>
      <c r="O61" s="178">
        <v>29316655</v>
      </c>
      <c r="P61" s="179">
        <v>48.771414041953925</v>
      </c>
      <c r="Q61" s="181"/>
      <c r="R61" s="178">
        <v>73570512</v>
      </c>
      <c r="S61" s="179">
        <v>23.18542234578058</v>
      </c>
    </row>
    <row r="62" spans="1:28" ht="15.75" customHeight="1">
      <c r="A62" s="168"/>
      <c r="B62" s="177" t="s">
        <v>174</v>
      </c>
      <c r="C62" s="178">
        <v>316363721</v>
      </c>
      <c r="D62" s="179">
        <v>30.03267135728643</v>
      </c>
      <c r="E62" s="180"/>
      <c r="F62" s="178">
        <v>85575580</v>
      </c>
      <c r="G62" s="179">
        <v>26.18438378647263</v>
      </c>
      <c r="H62" s="181"/>
      <c r="I62" s="178">
        <v>13831219</v>
      </c>
      <c r="J62" s="179">
        <v>8.88162289615434</v>
      </c>
      <c r="K62" s="181"/>
      <c r="L62" s="178">
        <v>111271940</v>
      </c>
      <c r="M62" s="179">
        <v>57.52661172039585</v>
      </c>
      <c r="N62" s="179"/>
      <c r="O62" s="178">
        <v>9854970</v>
      </c>
      <c r="P62" s="179">
        <v>16.39480432679085</v>
      </c>
      <c r="Q62" s="181"/>
      <c r="R62" s="178">
        <v>95830012</v>
      </c>
      <c r="S62" s="179">
        <v>30.200405586700573</v>
      </c>
      <c r="T62" s="272"/>
      <c r="U62" s="272"/>
      <c r="V62" s="272"/>
      <c r="W62" s="272"/>
      <c r="X62" s="272"/>
      <c r="Y62" s="272"/>
      <c r="Z62" s="272"/>
      <c r="AA62" s="272"/>
      <c r="AB62" s="272"/>
    </row>
    <row r="63" spans="1:28" ht="12.75" customHeight="1">
      <c r="A63" s="168"/>
      <c r="B63" s="176"/>
      <c r="C63" s="183"/>
      <c r="D63" s="184"/>
      <c r="E63" s="185"/>
      <c r="F63" s="187"/>
      <c r="G63" s="184"/>
      <c r="H63" s="186"/>
      <c r="I63" s="187"/>
      <c r="J63" s="184"/>
      <c r="K63" s="186"/>
      <c r="L63" s="187"/>
      <c r="M63" s="184"/>
      <c r="N63" s="184"/>
      <c r="O63" s="183"/>
      <c r="P63" s="184"/>
      <c r="Q63" s="186"/>
      <c r="R63" s="187"/>
      <c r="S63" s="184"/>
      <c r="T63" s="272"/>
      <c r="U63" s="272"/>
      <c r="V63" s="272"/>
      <c r="W63" s="272"/>
      <c r="X63" s="272"/>
      <c r="Y63" s="272"/>
      <c r="Z63" s="272"/>
      <c r="AA63" s="272"/>
      <c r="AB63" s="272"/>
    </row>
    <row r="64" spans="1:28" ht="12.75" customHeight="1">
      <c r="A64" s="168" t="s">
        <v>148</v>
      </c>
      <c r="B64" s="196" t="s">
        <v>178</v>
      </c>
      <c r="C64" s="197">
        <v>1069281075</v>
      </c>
      <c r="D64" s="198">
        <v>100</v>
      </c>
      <c r="E64" s="199"/>
      <c r="F64" s="197">
        <v>375744047</v>
      </c>
      <c r="G64" s="198">
        <v>100</v>
      </c>
      <c r="H64" s="200"/>
      <c r="I64" s="197">
        <v>148880973</v>
      </c>
      <c r="J64" s="198">
        <v>100</v>
      </c>
      <c r="K64" s="200"/>
      <c r="L64" s="197">
        <v>2688470</v>
      </c>
      <c r="M64" s="198">
        <v>100</v>
      </c>
      <c r="N64" s="198"/>
      <c r="O64" s="197">
        <v>38679565</v>
      </c>
      <c r="P64" s="198">
        <v>100</v>
      </c>
      <c r="Q64" s="200"/>
      <c r="R64" s="197">
        <v>503288020</v>
      </c>
      <c r="S64" s="198">
        <v>100</v>
      </c>
      <c r="T64" s="272"/>
      <c r="U64" s="272"/>
      <c r="V64" s="272"/>
      <c r="W64" s="272"/>
      <c r="X64" s="272"/>
      <c r="Y64" s="272"/>
      <c r="Z64" s="272"/>
      <c r="AA64" s="272"/>
      <c r="AB64" s="272"/>
    </row>
    <row r="65" spans="1:28" ht="12.75">
      <c r="A65" s="168"/>
      <c r="B65" s="177"/>
      <c r="C65" s="178"/>
      <c r="D65" s="179"/>
      <c r="E65" s="180"/>
      <c r="F65" s="178"/>
      <c r="G65" s="179"/>
      <c r="H65" s="181"/>
      <c r="I65" s="178"/>
      <c r="J65" s="179"/>
      <c r="K65" s="181"/>
      <c r="L65" s="178"/>
      <c r="M65" s="179"/>
      <c r="N65" s="179"/>
      <c r="O65" s="178"/>
      <c r="P65" s="179"/>
      <c r="Q65" s="181"/>
      <c r="R65" s="178"/>
      <c r="S65" s="179"/>
      <c r="T65" s="272"/>
      <c r="U65" s="272"/>
      <c r="V65" s="272"/>
      <c r="W65" s="272"/>
      <c r="X65" s="272"/>
      <c r="Y65" s="272"/>
      <c r="Z65" s="272"/>
      <c r="AA65" s="272"/>
      <c r="AB65" s="272"/>
    </row>
    <row r="66" spans="1:28" ht="12.75">
      <c r="A66" s="168"/>
      <c r="B66" s="176" t="s">
        <v>120</v>
      </c>
      <c r="C66" s="183">
        <v>418512626</v>
      </c>
      <c r="D66" s="184">
        <v>39.139627155563375</v>
      </c>
      <c r="E66" s="185"/>
      <c r="F66" s="183">
        <v>185225276</v>
      </c>
      <c r="G66" s="184">
        <v>49.29559828794839</v>
      </c>
      <c r="H66" s="186"/>
      <c r="I66" s="183">
        <v>40898201</v>
      </c>
      <c r="J66" s="184">
        <v>27.470401472994133</v>
      </c>
      <c r="K66" s="186"/>
      <c r="L66" s="183">
        <v>944247</v>
      </c>
      <c r="M66" s="184">
        <v>35.12209546693845</v>
      </c>
      <c r="N66" s="184"/>
      <c r="O66" s="183">
        <v>33227011</v>
      </c>
      <c r="P66" s="184">
        <v>85.90326959468133</v>
      </c>
      <c r="Q66" s="186"/>
      <c r="R66" s="183">
        <v>158217891</v>
      </c>
      <c r="S66" s="184">
        <v>31.43684822857496</v>
      </c>
      <c r="T66" s="272"/>
      <c r="U66" s="272"/>
      <c r="V66" s="272"/>
      <c r="W66" s="272"/>
      <c r="X66" s="272"/>
      <c r="Y66" s="272"/>
      <c r="Z66" s="272"/>
      <c r="AA66" s="272"/>
      <c r="AB66" s="272"/>
    </row>
    <row r="67" spans="1:19" ht="12.75">
      <c r="A67" s="168"/>
      <c r="B67" s="177" t="s">
        <v>121</v>
      </c>
      <c r="C67" s="178">
        <v>554217841</v>
      </c>
      <c r="D67" s="179">
        <v>51.83088469044493</v>
      </c>
      <c r="E67" s="180"/>
      <c r="F67" s="178">
        <v>172814862</v>
      </c>
      <c r="G67" s="179">
        <v>45.99270790310086</v>
      </c>
      <c r="H67" s="181"/>
      <c r="I67" s="178">
        <v>80777088</v>
      </c>
      <c r="J67" s="179">
        <v>54.25615266498829</v>
      </c>
      <c r="K67" s="181"/>
      <c r="L67" s="178">
        <v>1744223</v>
      </c>
      <c r="M67" s="179">
        <v>64.87790453306155</v>
      </c>
      <c r="N67" s="179"/>
      <c r="O67" s="178">
        <v>4942655</v>
      </c>
      <c r="P67" s="179">
        <v>12.778465838486033</v>
      </c>
      <c r="Q67" s="181"/>
      <c r="R67" s="178">
        <v>293939013</v>
      </c>
      <c r="S67" s="179">
        <v>58.40373728744825</v>
      </c>
    </row>
    <row r="68" spans="1:19" ht="13.5">
      <c r="A68" s="168"/>
      <c r="B68" s="177" t="s">
        <v>174</v>
      </c>
      <c r="C68" s="178">
        <v>96550608</v>
      </c>
      <c r="D68" s="179">
        <v>9.02948815399169</v>
      </c>
      <c r="E68" s="180"/>
      <c r="F68" s="178">
        <v>17703909</v>
      </c>
      <c r="G68" s="179">
        <v>4.711693808950751</v>
      </c>
      <c r="H68" s="181"/>
      <c r="I68" s="178">
        <v>27205684</v>
      </c>
      <c r="J68" s="179">
        <v>18.273445862017574</v>
      </c>
      <c r="K68" s="181"/>
      <c r="L68" s="178">
        <v>0</v>
      </c>
      <c r="M68" s="179">
        <v>0</v>
      </c>
      <c r="N68" s="179"/>
      <c r="O68" s="178">
        <v>509899</v>
      </c>
      <c r="P68" s="179">
        <v>1.3182645668326414</v>
      </c>
      <c r="Q68" s="181"/>
      <c r="R68" s="178">
        <v>51131116</v>
      </c>
      <c r="S68" s="179">
        <v>10.15941448397679</v>
      </c>
    </row>
    <row r="69" spans="1:28" ht="12.75" customHeight="1">
      <c r="A69" s="168"/>
      <c r="B69" s="176"/>
      <c r="C69" s="183"/>
      <c r="D69" s="184"/>
      <c r="E69" s="185"/>
      <c r="F69" s="187"/>
      <c r="G69" s="184"/>
      <c r="H69" s="186"/>
      <c r="I69" s="187"/>
      <c r="J69" s="184"/>
      <c r="K69" s="186"/>
      <c r="L69" s="187"/>
      <c r="M69" s="184"/>
      <c r="N69" s="184"/>
      <c r="O69" s="183"/>
      <c r="P69" s="184"/>
      <c r="Q69" s="186"/>
      <c r="R69" s="187"/>
      <c r="S69" s="184"/>
      <c r="T69" s="272"/>
      <c r="U69" s="272"/>
      <c r="V69" s="272"/>
      <c r="W69" s="272"/>
      <c r="X69" s="272"/>
      <c r="Y69" s="272"/>
      <c r="Z69" s="272"/>
      <c r="AA69" s="272"/>
      <c r="AB69" s="272"/>
    </row>
    <row r="70" spans="1:28" ht="12.75" customHeight="1">
      <c r="A70" s="168" t="s">
        <v>149</v>
      </c>
      <c r="B70" s="196" t="s">
        <v>6</v>
      </c>
      <c r="C70" s="197">
        <v>499048489</v>
      </c>
      <c r="D70" s="198">
        <v>100</v>
      </c>
      <c r="E70" s="199"/>
      <c r="F70" s="197">
        <v>287856496</v>
      </c>
      <c r="G70" s="198">
        <v>100</v>
      </c>
      <c r="H70" s="200"/>
      <c r="I70" s="197">
        <v>47701102</v>
      </c>
      <c r="J70" s="198">
        <v>100</v>
      </c>
      <c r="K70" s="200"/>
      <c r="L70" s="197">
        <v>364740</v>
      </c>
      <c r="M70" s="198">
        <v>100</v>
      </c>
      <c r="N70" s="198"/>
      <c r="O70" s="197">
        <v>5203510</v>
      </c>
      <c r="P70" s="198">
        <v>99.99999999999999</v>
      </c>
      <c r="Q70" s="200"/>
      <c r="R70" s="197">
        <v>157922641</v>
      </c>
      <c r="S70" s="198">
        <v>100</v>
      </c>
      <c r="T70" s="272"/>
      <c r="U70" s="272"/>
      <c r="V70" s="272"/>
      <c r="W70" s="272"/>
      <c r="X70" s="272"/>
      <c r="Y70" s="272"/>
      <c r="Z70" s="272"/>
      <c r="AA70" s="272"/>
      <c r="AB70" s="272"/>
    </row>
    <row r="71" spans="1:28" ht="12.75">
      <c r="A71" s="168"/>
      <c r="B71" s="177"/>
      <c r="C71" s="178"/>
      <c r="D71" s="179"/>
      <c r="E71" s="180"/>
      <c r="F71" s="178"/>
      <c r="G71" s="179"/>
      <c r="H71" s="181"/>
      <c r="I71" s="178"/>
      <c r="J71" s="179"/>
      <c r="K71" s="181"/>
      <c r="L71" s="178"/>
      <c r="M71" s="179"/>
      <c r="N71" s="179"/>
      <c r="O71" s="178"/>
      <c r="P71" s="179"/>
      <c r="Q71" s="181"/>
      <c r="R71" s="178"/>
      <c r="S71" s="179"/>
      <c r="T71" s="272"/>
      <c r="U71" s="272"/>
      <c r="V71" s="272"/>
      <c r="W71" s="272"/>
      <c r="X71" s="272"/>
      <c r="Y71" s="272"/>
      <c r="Z71" s="272"/>
      <c r="AA71" s="272"/>
      <c r="AB71" s="272"/>
    </row>
    <row r="72" spans="1:28" ht="12.75">
      <c r="A72" s="168"/>
      <c r="B72" s="176" t="s">
        <v>120</v>
      </c>
      <c r="C72" s="183">
        <v>319292477</v>
      </c>
      <c r="D72" s="184">
        <v>63.98025122564793</v>
      </c>
      <c r="E72" s="185"/>
      <c r="F72" s="183">
        <v>188615409</v>
      </c>
      <c r="G72" s="184">
        <v>65.52411066658715</v>
      </c>
      <c r="H72" s="186"/>
      <c r="I72" s="183">
        <v>27137368</v>
      </c>
      <c r="J72" s="184">
        <v>56.89044248914836</v>
      </c>
      <c r="K72" s="186"/>
      <c r="L72" s="183">
        <v>124779</v>
      </c>
      <c r="M72" s="184">
        <v>34.21039644678401</v>
      </c>
      <c r="N72" s="184"/>
      <c r="O72" s="183">
        <v>2761567</v>
      </c>
      <c r="P72" s="184">
        <v>53.07123460894665</v>
      </c>
      <c r="Q72" s="186"/>
      <c r="R72" s="183">
        <v>100653354</v>
      </c>
      <c r="S72" s="184">
        <v>63.735860395090526</v>
      </c>
      <c r="T72" s="272"/>
      <c r="U72" s="272"/>
      <c r="V72" s="272"/>
      <c r="W72" s="272"/>
      <c r="X72" s="272"/>
      <c r="Y72" s="272"/>
      <c r="Z72" s="272"/>
      <c r="AA72" s="272"/>
      <c r="AB72" s="272"/>
    </row>
    <row r="73" spans="1:19" ht="12.75">
      <c r="A73" s="168"/>
      <c r="B73" s="177" t="s">
        <v>121</v>
      </c>
      <c r="C73" s="178">
        <v>163266034</v>
      </c>
      <c r="D73" s="179">
        <v>32.71546504972987</v>
      </c>
      <c r="E73" s="180"/>
      <c r="F73" s="178">
        <v>91411611</v>
      </c>
      <c r="G73" s="179">
        <v>31.75596600050325</v>
      </c>
      <c r="H73" s="181"/>
      <c r="I73" s="178">
        <v>19966567</v>
      </c>
      <c r="J73" s="179">
        <v>41.85766400113775</v>
      </c>
      <c r="K73" s="181"/>
      <c r="L73" s="178">
        <v>239961</v>
      </c>
      <c r="M73" s="179">
        <v>65.789603553216</v>
      </c>
      <c r="N73" s="179"/>
      <c r="O73" s="178">
        <v>2416738</v>
      </c>
      <c r="P73" s="179">
        <v>46.444380812182544</v>
      </c>
      <c r="Q73" s="181"/>
      <c r="R73" s="178">
        <v>49231157</v>
      </c>
      <c r="S73" s="179">
        <v>31.174223460459988</v>
      </c>
    </row>
    <row r="74" spans="1:19" ht="13.5">
      <c r="A74" s="168"/>
      <c r="B74" s="177" t="s">
        <v>174</v>
      </c>
      <c r="C74" s="178">
        <v>16489978</v>
      </c>
      <c r="D74" s="179">
        <v>3.3042837246221977</v>
      </c>
      <c r="E74" s="180"/>
      <c r="F74" s="178">
        <v>7829476</v>
      </c>
      <c r="G74" s="179">
        <v>2.719923332909604</v>
      </c>
      <c r="H74" s="181"/>
      <c r="I74" s="178">
        <v>597167</v>
      </c>
      <c r="J74" s="179">
        <v>1.2518935097138846</v>
      </c>
      <c r="K74" s="181"/>
      <c r="L74" s="178">
        <v>0</v>
      </c>
      <c r="M74" s="179">
        <v>0</v>
      </c>
      <c r="N74" s="179"/>
      <c r="O74" s="178">
        <v>25205</v>
      </c>
      <c r="P74" s="179">
        <v>0.4843845788708006</v>
      </c>
      <c r="Q74" s="181"/>
      <c r="R74" s="178">
        <v>8038130</v>
      </c>
      <c r="S74" s="179">
        <v>5.089916144449484</v>
      </c>
    </row>
    <row r="75" spans="1:19" ht="12.75">
      <c r="A75" s="168"/>
      <c r="B75" s="193"/>
      <c r="C75" s="183"/>
      <c r="D75" s="184"/>
      <c r="E75" s="185"/>
      <c r="F75" s="187"/>
      <c r="G75" s="184"/>
      <c r="H75" s="186"/>
      <c r="I75" s="187"/>
      <c r="J75" s="184"/>
      <c r="K75" s="186"/>
      <c r="L75" s="187"/>
      <c r="M75" s="184"/>
      <c r="N75" s="184"/>
      <c r="O75" s="183"/>
      <c r="P75" s="184"/>
      <c r="Q75" s="186"/>
      <c r="R75" s="187"/>
      <c r="S75" s="184"/>
    </row>
    <row r="76" spans="1:19" ht="13.5">
      <c r="A76" s="168" t="s">
        <v>7</v>
      </c>
      <c r="B76" s="196" t="s">
        <v>179</v>
      </c>
      <c r="C76" s="197">
        <v>2782033887</v>
      </c>
      <c r="D76" s="198">
        <v>100</v>
      </c>
      <c r="E76" s="199"/>
      <c r="F76" s="197">
        <v>1330189446</v>
      </c>
      <c r="G76" s="198">
        <v>100</v>
      </c>
      <c r="H76" s="200"/>
      <c r="I76" s="197">
        <v>388327274</v>
      </c>
      <c r="J76" s="198">
        <v>100</v>
      </c>
      <c r="K76" s="200"/>
      <c r="L76" s="197">
        <v>2442676</v>
      </c>
      <c r="M76" s="198">
        <v>100</v>
      </c>
      <c r="N76" s="198"/>
      <c r="O76" s="197">
        <v>196139851</v>
      </c>
      <c r="P76" s="198">
        <v>100</v>
      </c>
      <c r="Q76" s="200"/>
      <c r="R76" s="197">
        <v>864934640</v>
      </c>
      <c r="S76" s="198">
        <v>100.00000000000001</v>
      </c>
    </row>
    <row r="77" spans="1:19" ht="12.75">
      <c r="A77" s="168"/>
      <c r="B77" s="177"/>
      <c r="C77" s="178"/>
      <c r="D77" s="179"/>
      <c r="E77" s="180"/>
      <c r="F77" s="178"/>
      <c r="G77" s="179"/>
      <c r="H77" s="181"/>
      <c r="I77" s="178"/>
      <c r="J77" s="179"/>
      <c r="K77" s="181"/>
      <c r="L77" s="178"/>
      <c r="M77" s="179"/>
      <c r="N77" s="179"/>
      <c r="O77" s="178"/>
      <c r="P77" s="179"/>
      <c r="Q77" s="181"/>
      <c r="R77" s="178"/>
      <c r="S77" s="179"/>
    </row>
    <row r="78" spans="1:19" ht="12.75">
      <c r="A78" s="168"/>
      <c r="B78" s="176" t="s">
        <v>120</v>
      </c>
      <c r="C78" s="183">
        <v>1603700580</v>
      </c>
      <c r="D78" s="184">
        <v>57.64489740739093</v>
      </c>
      <c r="E78" s="185"/>
      <c r="F78" s="183">
        <v>698917974</v>
      </c>
      <c r="G78" s="184">
        <v>52.54273938961924</v>
      </c>
      <c r="H78" s="186"/>
      <c r="I78" s="183">
        <v>187606129</v>
      </c>
      <c r="J78" s="184">
        <v>48.31134498165586</v>
      </c>
      <c r="K78" s="186"/>
      <c r="L78" s="183">
        <v>1807435</v>
      </c>
      <c r="M78" s="184">
        <v>73.99405406202051</v>
      </c>
      <c r="N78" s="184"/>
      <c r="O78" s="183">
        <v>156036217</v>
      </c>
      <c r="P78" s="184">
        <v>79.55355130763304</v>
      </c>
      <c r="Q78" s="186"/>
      <c r="R78" s="183">
        <v>559332825</v>
      </c>
      <c r="S78" s="184">
        <v>64.66764066704509</v>
      </c>
    </row>
    <row r="79" spans="1:19" ht="12.75">
      <c r="A79" s="168"/>
      <c r="B79" s="177" t="s">
        <v>121</v>
      </c>
      <c r="C79" s="178">
        <v>916135944</v>
      </c>
      <c r="D79" s="179">
        <v>32.93043798930548</v>
      </c>
      <c r="E79" s="180"/>
      <c r="F79" s="178">
        <v>450321405</v>
      </c>
      <c r="G79" s="179">
        <v>33.85393008147503</v>
      </c>
      <c r="H79" s="181"/>
      <c r="I79" s="178">
        <v>168878889</v>
      </c>
      <c r="J79" s="179">
        <v>43.488804497414726</v>
      </c>
      <c r="K79" s="181"/>
      <c r="L79" s="178">
        <v>11021</v>
      </c>
      <c r="M79" s="179">
        <v>0.45118550311216055</v>
      </c>
      <c r="N79" s="179"/>
      <c r="O79" s="178">
        <v>34539745</v>
      </c>
      <c r="P79" s="179">
        <v>17.60975386893712</v>
      </c>
      <c r="Q79" s="181"/>
      <c r="R79" s="178">
        <v>262384884</v>
      </c>
      <c r="S79" s="179">
        <v>30.335804795608603</v>
      </c>
    </row>
    <row r="80" spans="1:19" ht="13.5">
      <c r="A80" s="168"/>
      <c r="B80" s="177" t="s">
        <v>174</v>
      </c>
      <c r="C80" s="178">
        <v>262197363</v>
      </c>
      <c r="D80" s="179">
        <v>9.42466460330359</v>
      </c>
      <c r="E80" s="180"/>
      <c r="F80" s="178">
        <v>180950067</v>
      </c>
      <c r="G80" s="179">
        <v>13.60333052890573</v>
      </c>
      <c r="H80" s="181"/>
      <c r="I80" s="178">
        <v>31842256</v>
      </c>
      <c r="J80" s="179">
        <v>8.199850520929417</v>
      </c>
      <c r="K80" s="181"/>
      <c r="L80" s="178">
        <v>624220</v>
      </c>
      <c r="M80" s="179">
        <v>25.554760434867337</v>
      </c>
      <c r="N80" s="179"/>
      <c r="O80" s="178">
        <v>5563889</v>
      </c>
      <c r="P80" s="179">
        <v>2.8366948234298395</v>
      </c>
      <c r="Q80" s="181"/>
      <c r="R80" s="178">
        <v>43216931</v>
      </c>
      <c r="S80" s="179">
        <v>4.996554537346314</v>
      </c>
    </row>
    <row r="81" spans="1:19" ht="12.75">
      <c r="A81" s="168"/>
      <c r="B81" s="176"/>
      <c r="C81" s="183"/>
      <c r="D81" s="184"/>
      <c r="E81" s="185"/>
      <c r="F81" s="187"/>
      <c r="G81" s="184"/>
      <c r="H81" s="186"/>
      <c r="I81" s="187"/>
      <c r="J81" s="184"/>
      <c r="K81" s="186"/>
      <c r="L81" s="187"/>
      <c r="M81" s="184"/>
      <c r="N81" s="184"/>
      <c r="O81" s="183"/>
      <c r="P81" s="184"/>
      <c r="Q81" s="186"/>
      <c r="R81" s="187"/>
      <c r="S81" s="184"/>
    </row>
    <row r="82" spans="1:19" ht="12.75">
      <c r="A82" s="168" t="s">
        <v>118</v>
      </c>
      <c r="B82" s="189" t="s">
        <v>3</v>
      </c>
      <c r="C82" s="170">
        <v>1178168128</v>
      </c>
      <c r="D82" s="171">
        <v>99.99999999999999</v>
      </c>
      <c r="E82" s="172"/>
      <c r="F82" s="170">
        <v>186100351</v>
      </c>
      <c r="G82" s="171">
        <v>100</v>
      </c>
      <c r="H82" s="173"/>
      <c r="I82" s="170">
        <v>301359432</v>
      </c>
      <c r="J82" s="171">
        <v>100</v>
      </c>
      <c r="K82" s="173"/>
      <c r="L82" s="170">
        <v>550335</v>
      </c>
      <c r="M82" s="171">
        <v>100</v>
      </c>
      <c r="N82" s="171"/>
      <c r="O82" s="170">
        <v>99337798</v>
      </c>
      <c r="P82" s="171">
        <v>100</v>
      </c>
      <c r="Q82" s="173"/>
      <c r="R82" s="170">
        <v>590820212</v>
      </c>
      <c r="S82" s="171">
        <v>99.99999999999999</v>
      </c>
    </row>
    <row r="83" spans="1:19" ht="12.75">
      <c r="A83" s="168"/>
      <c r="B83" s="176"/>
      <c r="C83" s="183"/>
      <c r="D83" s="184"/>
      <c r="E83" s="185"/>
      <c r="F83" s="187"/>
      <c r="G83" s="184"/>
      <c r="H83" s="186"/>
      <c r="I83" s="187"/>
      <c r="J83" s="184"/>
      <c r="K83" s="186"/>
      <c r="L83" s="187"/>
      <c r="M83" s="184"/>
      <c r="N83" s="184"/>
      <c r="O83" s="183"/>
      <c r="P83" s="184"/>
      <c r="Q83" s="186"/>
      <c r="R83" s="187"/>
      <c r="S83" s="184"/>
    </row>
    <row r="84" spans="1:19" ht="12.75">
      <c r="A84" s="168"/>
      <c r="B84" s="177" t="s">
        <v>122</v>
      </c>
      <c r="C84" s="178">
        <v>1050124649</v>
      </c>
      <c r="D84" s="179">
        <v>89.13198583827247</v>
      </c>
      <c r="E84" s="180"/>
      <c r="F84" s="178">
        <v>177398626</v>
      </c>
      <c r="G84" s="179">
        <v>95.32417593344572</v>
      </c>
      <c r="H84" s="181"/>
      <c r="I84" s="178">
        <v>294562658</v>
      </c>
      <c r="J84" s="179">
        <v>97.74462874618108</v>
      </c>
      <c r="K84" s="181"/>
      <c r="L84" s="178">
        <v>550335</v>
      </c>
      <c r="M84" s="179">
        <v>100</v>
      </c>
      <c r="N84" s="179"/>
      <c r="O84" s="178">
        <v>17510237</v>
      </c>
      <c r="P84" s="179">
        <v>17.626963102202044</v>
      </c>
      <c r="Q84" s="181"/>
      <c r="R84" s="178">
        <v>560102793</v>
      </c>
      <c r="S84" s="179">
        <v>94.80088555264253</v>
      </c>
    </row>
    <row r="85" spans="1:19" ht="13.5">
      <c r="A85" s="168"/>
      <c r="B85" s="193" t="s">
        <v>180</v>
      </c>
      <c r="C85" s="183">
        <v>128043479</v>
      </c>
      <c r="D85" s="184">
        <v>10.868014161727519</v>
      </c>
      <c r="E85" s="185"/>
      <c r="F85" s="183">
        <v>8701725</v>
      </c>
      <c r="G85" s="184">
        <v>4.675824066554286</v>
      </c>
      <c r="H85" s="186"/>
      <c r="I85" s="183">
        <v>6796774</v>
      </c>
      <c r="J85" s="184">
        <v>2.2553712538189283</v>
      </c>
      <c r="K85" s="186"/>
      <c r="L85" s="183">
        <v>0</v>
      </c>
      <c r="M85" s="184">
        <v>0</v>
      </c>
      <c r="N85" s="184"/>
      <c r="O85" s="183">
        <v>81827561</v>
      </c>
      <c r="P85" s="184">
        <v>82.37303689779796</v>
      </c>
      <c r="Q85" s="186"/>
      <c r="R85" s="183">
        <v>30717419</v>
      </c>
      <c r="S85" s="184">
        <v>5.199114447357465</v>
      </c>
    </row>
    <row r="86" spans="1:19" ht="12.75">
      <c r="A86" s="168"/>
      <c r="B86" s="177"/>
      <c r="C86" s="178"/>
      <c r="D86" s="179"/>
      <c r="E86" s="180"/>
      <c r="F86" s="178"/>
      <c r="G86" s="179"/>
      <c r="H86" s="181"/>
      <c r="I86" s="178"/>
      <c r="J86" s="179"/>
      <c r="K86" s="181"/>
      <c r="L86" s="178"/>
      <c r="M86" s="179"/>
      <c r="N86" s="179"/>
      <c r="O86" s="178"/>
      <c r="P86" s="179"/>
      <c r="Q86" s="181"/>
      <c r="R86" s="178"/>
      <c r="S86" s="179"/>
    </row>
    <row r="87" spans="1:19" ht="24">
      <c r="A87" s="168" t="s">
        <v>119</v>
      </c>
      <c r="B87" s="196" t="s">
        <v>124</v>
      </c>
      <c r="C87" s="197">
        <v>6297115061</v>
      </c>
      <c r="D87" s="198">
        <v>100</v>
      </c>
      <c r="E87" s="199"/>
      <c r="F87" s="197">
        <v>4342043872</v>
      </c>
      <c r="G87" s="198">
        <v>100</v>
      </c>
      <c r="H87" s="200"/>
      <c r="I87" s="197">
        <v>840170892</v>
      </c>
      <c r="J87" s="198">
        <v>100</v>
      </c>
      <c r="K87" s="200"/>
      <c r="L87" s="197">
        <v>946779</v>
      </c>
      <c r="M87" s="198">
        <v>99.99999999999999</v>
      </c>
      <c r="N87" s="198"/>
      <c r="O87" s="197">
        <v>330984120</v>
      </c>
      <c r="P87" s="198">
        <v>100</v>
      </c>
      <c r="Q87" s="200"/>
      <c r="R87" s="197">
        <v>782969398</v>
      </c>
      <c r="S87" s="198">
        <v>100</v>
      </c>
    </row>
    <row r="88" spans="1:19" ht="12.75">
      <c r="A88" s="168"/>
      <c r="B88" s="177"/>
      <c r="C88" s="178"/>
      <c r="D88" s="179"/>
      <c r="E88" s="180"/>
      <c r="F88" s="178"/>
      <c r="G88" s="179"/>
      <c r="H88" s="181"/>
      <c r="I88" s="178"/>
      <c r="J88" s="179"/>
      <c r="K88" s="181"/>
      <c r="L88" s="178"/>
      <c r="M88" s="179"/>
      <c r="N88" s="179"/>
      <c r="O88" s="178"/>
      <c r="P88" s="179"/>
      <c r="Q88" s="181"/>
      <c r="R88" s="178"/>
      <c r="S88" s="179"/>
    </row>
    <row r="89" spans="1:19" ht="12.75">
      <c r="A89" s="168"/>
      <c r="B89" s="176" t="s">
        <v>120</v>
      </c>
      <c r="C89" s="183">
        <v>3155111651</v>
      </c>
      <c r="D89" s="184">
        <v>50.10408132035877</v>
      </c>
      <c r="E89" s="185"/>
      <c r="F89" s="183">
        <v>2143670975</v>
      </c>
      <c r="G89" s="184">
        <v>49.370090173976024</v>
      </c>
      <c r="H89" s="186"/>
      <c r="I89" s="183">
        <v>424108518</v>
      </c>
      <c r="J89" s="184">
        <v>50.4788397263351</v>
      </c>
      <c r="K89" s="186"/>
      <c r="L89" s="183">
        <v>691698</v>
      </c>
      <c r="M89" s="184">
        <v>73.0580209320232</v>
      </c>
      <c r="N89" s="184"/>
      <c r="O89" s="183">
        <v>212934098</v>
      </c>
      <c r="P89" s="184">
        <v>64.33362966174934</v>
      </c>
      <c r="Q89" s="186"/>
      <c r="R89" s="183">
        <v>373706362</v>
      </c>
      <c r="S89" s="184">
        <v>47.72937013305851</v>
      </c>
    </row>
    <row r="90" spans="1:19" ht="12.75">
      <c r="A90" s="168"/>
      <c r="B90" s="177" t="s">
        <v>121</v>
      </c>
      <c r="C90" s="178">
        <v>1228145598</v>
      </c>
      <c r="D90" s="179">
        <v>19.50330565827341</v>
      </c>
      <c r="E90" s="180"/>
      <c r="F90" s="178">
        <v>821470940</v>
      </c>
      <c r="G90" s="179">
        <v>18.918992166277217</v>
      </c>
      <c r="H90" s="181"/>
      <c r="I90" s="178">
        <v>152790533</v>
      </c>
      <c r="J90" s="179">
        <v>18.185649426188405</v>
      </c>
      <c r="K90" s="181"/>
      <c r="L90" s="178">
        <v>237449</v>
      </c>
      <c r="M90" s="179">
        <v>25.07966484258734</v>
      </c>
      <c r="N90" s="179"/>
      <c r="O90" s="178">
        <v>49714713</v>
      </c>
      <c r="P90" s="179">
        <v>15.020271365284835</v>
      </c>
      <c r="Q90" s="181"/>
      <c r="R90" s="178">
        <v>203931963</v>
      </c>
      <c r="S90" s="179">
        <v>26.045968529666595</v>
      </c>
    </row>
    <row r="91" spans="1:19" ht="12.75">
      <c r="A91" s="168"/>
      <c r="B91" s="176" t="s">
        <v>122</v>
      </c>
      <c r="C91" s="183">
        <v>1502104327</v>
      </c>
      <c r="D91" s="184">
        <v>23.853849142808286</v>
      </c>
      <c r="E91" s="185"/>
      <c r="F91" s="183">
        <v>1021652409</v>
      </c>
      <c r="G91" s="184">
        <v>23.52929724151806</v>
      </c>
      <c r="H91" s="186"/>
      <c r="I91" s="183">
        <v>246664290</v>
      </c>
      <c r="J91" s="184">
        <v>29.358823585618815</v>
      </c>
      <c r="K91" s="186"/>
      <c r="L91" s="183">
        <v>2055</v>
      </c>
      <c r="M91" s="184">
        <v>0.21705170900495258</v>
      </c>
      <c r="N91" s="184"/>
      <c r="O91" s="183">
        <v>64613995</v>
      </c>
      <c r="P91" s="184">
        <v>19.521780984537866</v>
      </c>
      <c r="Q91" s="186"/>
      <c r="R91" s="183">
        <v>169171578</v>
      </c>
      <c r="S91" s="184">
        <v>21.60640996086542</v>
      </c>
    </row>
    <row r="92" spans="1:19" ht="13.5">
      <c r="A92" s="168"/>
      <c r="B92" s="177" t="s">
        <v>181</v>
      </c>
      <c r="C92" s="178">
        <v>411753485</v>
      </c>
      <c r="D92" s="179">
        <v>6.538763878559531</v>
      </c>
      <c r="E92" s="180"/>
      <c r="F92" s="178">
        <v>355249548</v>
      </c>
      <c r="G92" s="179">
        <v>8.1816204182287</v>
      </c>
      <c r="H92" s="181"/>
      <c r="I92" s="178">
        <v>16607551</v>
      </c>
      <c r="J92" s="179">
        <v>1.9766872618576747</v>
      </c>
      <c r="K92" s="181"/>
      <c r="L92" s="178">
        <v>15577</v>
      </c>
      <c r="M92" s="179">
        <v>1.6452625163844996</v>
      </c>
      <c r="N92" s="179"/>
      <c r="O92" s="178">
        <v>3721314</v>
      </c>
      <c r="P92" s="179">
        <v>1.1243179884279646</v>
      </c>
      <c r="Q92" s="181"/>
      <c r="R92" s="178">
        <v>36159495</v>
      </c>
      <c r="S92" s="179">
        <v>4.618251376409478</v>
      </c>
    </row>
    <row r="93" spans="1:19" ht="12.75">
      <c r="A93" s="168"/>
      <c r="B93" s="176"/>
      <c r="C93" s="183"/>
      <c r="D93" s="184"/>
      <c r="E93" s="185"/>
      <c r="F93" s="183"/>
      <c r="G93" s="184"/>
      <c r="H93" s="186"/>
      <c r="I93" s="183"/>
      <c r="J93" s="184"/>
      <c r="K93" s="186"/>
      <c r="L93" s="183"/>
      <c r="M93" s="184"/>
      <c r="N93" s="184"/>
      <c r="O93" s="183"/>
      <c r="P93" s="184"/>
      <c r="Q93" s="186"/>
      <c r="R93" s="183"/>
      <c r="S93" s="184"/>
    </row>
    <row r="94" spans="1:19" ht="25.5">
      <c r="A94" s="168" t="s">
        <v>150</v>
      </c>
      <c r="B94" s="196" t="s">
        <v>182</v>
      </c>
      <c r="C94" s="170">
        <v>888130629</v>
      </c>
      <c r="D94" s="171">
        <v>100</v>
      </c>
      <c r="E94" s="172"/>
      <c r="F94" s="170">
        <v>610531402</v>
      </c>
      <c r="G94" s="171">
        <v>100</v>
      </c>
      <c r="H94" s="173"/>
      <c r="I94" s="170">
        <v>69809797</v>
      </c>
      <c r="J94" s="171">
        <v>100</v>
      </c>
      <c r="K94" s="173"/>
      <c r="L94" s="170">
        <v>8589666</v>
      </c>
      <c r="M94" s="171">
        <v>100</v>
      </c>
      <c r="N94" s="171"/>
      <c r="O94" s="170">
        <v>22184757</v>
      </c>
      <c r="P94" s="171">
        <v>100.00000000000001</v>
      </c>
      <c r="Q94" s="173"/>
      <c r="R94" s="170">
        <v>177015007</v>
      </c>
      <c r="S94" s="171">
        <v>100</v>
      </c>
    </row>
    <row r="95" spans="1:19" ht="12.75">
      <c r="A95" s="168"/>
      <c r="B95" s="176"/>
      <c r="C95" s="183"/>
      <c r="D95" s="184"/>
      <c r="E95" s="185"/>
      <c r="F95" s="183"/>
      <c r="G95" s="184"/>
      <c r="H95" s="186"/>
      <c r="I95" s="183"/>
      <c r="J95" s="184"/>
      <c r="K95" s="186"/>
      <c r="L95" s="183"/>
      <c r="M95" s="184"/>
      <c r="N95" s="184"/>
      <c r="O95" s="183"/>
      <c r="P95" s="184"/>
      <c r="Q95" s="186"/>
      <c r="R95" s="183"/>
      <c r="S95" s="184"/>
    </row>
    <row r="96" spans="1:19" ht="12.75">
      <c r="A96" s="168"/>
      <c r="B96" s="177" t="s">
        <v>120</v>
      </c>
      <c r="C96" s="178">
        <v>788268201</v>
      </c>
      <c r="D96" s="179">
        <v>88.75588514355809</v>
      </c>
      <c r="E96" s="180"/>
      <c r="F96" s="178">
        <v>575850006</v>
      </c>
      <c r="G96" s="179">
        <v>94.31947384092129</v>
      </c>
      <c r="H96" s="181"/>
      <c r="I96" s="178">
        <v>43230941</v>
      </c>
      <c r="J96" s="179">
        <v>61.926753633161255</v>
      </c>
      <c r="K96" s="181"/>
      <c r="L96" s="178">
        <v>2495035</v>
      </c>
      <c r="M96" s="179">
        <v>29.046938495629515</v>
      </c>
      <c r="N96" s="179"/>
      <c r="O96" s="178">
        <v>12014493</v>
      </c>
      <c r="P96" s="179">
        <v>54.15652287739731</v>
      </c>
      <c r="Q96" s="181"/>
      <c r="R96" s="178">
        <v>154677726</v>
      </c>
      <c r="S96" s="179">
        <v>87.38113712584831</v>
      </c>
    </row>
    <row r="97" spans="1:19" ht="12.75">
      <c r="A97" s="168"/>
      <c r="B97" s="176" t="s">
        <v>121</v>
      </c>
      <c r="C97" s="183">
        <v>57566864</v>
      </c>
      <c r="D97" s="184">
        <v>6.481801451304299</v>
      </c>
      <c r="E97" s="185"/>
      <c r="F97" s="183">
        <v>22349106</v>
      </c>
      <c r="G97" s="184">
        <v>3.660598935089665</v>
      </c>
      <c r="H97" s="186"/>
      <c r="I97" s="183">
        <v>12323425</v>
      </c>
      <c r="J97" s="184">
        <v>17.652858953307085</v>
      </c>
      <c r="K97" s="186"/>
      <c r="L97" s="183">
        <v>5897173</v>
      </c>
      <c r="M97" s="184">
        <v>68.65427596369871</v>
      </c>
      <c r="N97" s="184"/>
      <c r="O97" s="183">
        <v>2987698</v>
      </c>
      <c r="P97" s="184">
        <v>13.467346070096688</v>
      </c>
      <c r="Q97" s="186"/>
      <c r="R97" s="183">
        <v>14009462</v>
      </c>
      <c r="S97" s="184">
        <v>7.914279267858911</v>
      </c>
    </row>
    <row r="98" spans="1:19" ht="13.5">
      <c r="A98" s="168"/>
      <c r="B98" s="193" t="s">
        <v>174</v>
      </c>
      <c r="C98" s="183">
        <v>42295564</v>
      </c>
      <c r="D98" s="184">
        <v>4.762313405137613</v>
      </c>
      <c r="E98" s="185"/>
      <c r="F98" s="183">
        <v>12332290</v>
      </c>
      <c r="G98" s="184">
        <v>2.0199272239890456</v>
      </c>
      <c r="H98" s="186"/>
      <c r="I98" s="183">
        <v>14255431</v>
      </c>
      <c r="J98" s="184">
        <v>20.420387413531657</v>
      </c>
      <c r="K98" s="186"/>
      <c r="L98" s="183">
        <v>197458</v>
      </c>
      <c r="M98" s="184">
        <v>2.2987855406717794</v>
      </c>
      <c r="N98" s="184"/>
      <c r="O98" s="183">
        <v>7182566</v>
      </c>
      <c r="P98" s="184">
        <v>32.37613105250601</v>
      </c>
      <c r="Q98" s="186"/>
      <c r="R98" s="183">
        <v>8327819</v>
      </c>
      <c r="S98" s="184">
        <v>4.70458360629277</v>
      </c>
    </row>
    <row r="99" spans="1:19" ht="12.75">
      <c r="A99" s="205"/>
      <c r="B99" s="178"/>
      <c r="C99" s="178"/>
      <c r="D99" s="179"/>
      <c r="E99" s="180"/>
      <c r="F99" s="178"/>
      <c r="G99" s="179"/>
      <c r="H99" s="181"/>
      <c r="I99" s="178"/>
      <c r="J99" s="179"/>
      <c r="K99" s="181"/>
      <c r="L99" s="178"/>
      <c r="M99" s="179"/>
      <c r="N99" s="179"/>
      <c r="O99" s="179"/>
      <c r="P99" s="179"/>
      <c r="Q99" s="181"/>
      <c r="R99" s="178"/>
      <c r="S99" s="179"/>
    </row>
    <row r="100" spans="1:19" ht="13.5">
      <c r="A100" s="168" t="s">
        <v>151</v>
      </c>
      <c r="B100" s="189" t="s">
        <v>183</v>
      </c>
      <c r="C100" s="170">
        <v>361576261</v>
      </c>
      <c r="D100" s="171">
        <v>100</v>
      </c>
      <c r="E100" s="172"/>
      <c r="F100" s="170">
        <v>170567465</v>
      </c>
      <c r="G100" s="171">
        <v>100.00000000000001</v>
      </c>
      <c r="H100" s="173"/>
      <c r="I100" s="170">
        <v>25515591</v>
      </c>
      <c r="J100" s="171">
        <v>100</v>
      </c>
      <c r="K100" s="173"/>
      <c r="L100" s="170">
        <v>280564</v>
      </c>
      <c r="M100" s="171">
        <v>100</v>
      </c>
      <c r="N100" s="171"/>
      <c r="O100" s="170">
        <v>19664596</v>
      </c>
      <c r="P100" s="171">
        <v>100</v>
      </c>
      <c r="Q100" s="173"/>
      <c r="R100" s="170">
        <v>145548045</v>
      </c>
      <c r="S100" s="171">
        <v>100</v>
      </c>
    </row>
    <row r="101" spans="1:19" ht="12.75">
      <c r="A101" s="168"/>
      <c r="B101" s="176"/>
      <c r="C101" s="183"/>
      <c r="D101" s="184"/>
      <c r="E101" s="185"/>
      <c r="F101" s="183"/>
      <c r="G101" s="184"/>
      <c r="H101" s="186"/>
      <c r="I101" s="183"/>
      <c r="J101" s="184"/>
      <c r="K101" s="186"/>
      <c r="L101" s="183"/>
      <c r="M101" s="184"/>
      <c r="N101" s="184"/>
      <c r="O101" s="183"/>
      <c r="P101" s="184"/>
      <c r="Q101" s="186"/>
      <c r="R101" s="183"/>
      <c r="S101" s="184"/>
    </row>
    <row r="102" spans="1:19" ht="12.75">
      <c r="A102" s="168"/>
      <c r="B102" s="177" t="s">
        <v>120</v>
      </c>
      <c r="C102" s="178">
        <v>186935671</v>
      </c>
      <c r="D102" s="179">
        <v>51.70020578314459</v>
      </c>
      <c r="E102" s="180"/>
      <c r="F102" s="178">
        <v>69493266</v>
      </c>
      <c r="G102" s="179">
        <v>40.74239246036752</v>
      </c>
      <c r="H102" s="181"/>
      <c r="I102" s="178">
        <v>15160441</v>
      </c>
      <c r="J102" s="179">
        <v>59.41638192899392</v>
      </c>
      <c r="K102" s="181"/>
      <c r="L102" s="178">
        <v>191307</v>
      </c>
      <c r="M102" s="179">
        <v>68.18658131478023</v>
      </c>
      <c r="N102" s="179"/>
      <c r="O102" s="178">
        <v>9649046</v>
      </c>
      <c r="P102" s="179">
        <v>49.068112052746976</v>
      </c>
      <c r="Q102" s="181"/>
      <c r="R102" s="178">
        <v>92441611</v>
      </c>
      <c r="S102" s="179">
        <v>63.51278095147207</v>
      </c>
    </row>
    <row r="103" spans="1:19" ht="12.75">
      <c r="A103" s="168"/>
      <c r="B103" s="176" t="s">
        <v>121</v>
      </c>
      <c r="C103" s="183">
        <v>100513212</v>
      </c>
      <c r="D103" s="184">
        <v>27.798620330331918</v>
      </c>
      <c r="E103" s="185"/>
      <c r="F103" s="183">
        <v>61469904</v>
      </c>
      <c r="G103" s="184">
        <v>36.03846958738585</v>
      </c>
      <c r="H103" s="186"/>
      <c r="I103" s="183">
        <v>4799186</v>
      </c>
      <c r="J103" s="184">
        <v>18.80883731048989</v>
      </c>
      <c r="K103" s="186"/>
      <c r="L103" s="183">
        <v>0</v>
      </c>
      <c r="M103" s="184">
        <v>0</v>
      </c>
      <c r="N103" s="184"/>
      <c r="O103" s="183">
        <v>5026073</v>
      </c>
      <c r="P103" s="184">
        <v>25.558994448703647</v>
      </c>
      <c r="Q103" s="186"/>
      <c r="R103" s="183">
        <v>29218049</v>
      </c>
      <c r="S103" s="184">
        <v>20.074504607739666</v>
      </c>
    </row>
    <row r="104" spans="1:19" ht="13.5">
      <c r="A104" s="168"/>
      <c r="B104" s="193" t="s">
        <v>174</v>
      </c>
      <c r="C104" s="183">
        <v>74127378</v>
      </c>
      <c r="D104" s="184">
        <v>20.501173886523485</v>
      </c>
      <c r="E104" s="185"/>
      <c r="F104" s="183">
        <v>39604295</v>
      </c>
      <c r="G104" s="184">
        <v>23.219137952246637</v>
      </c>
      <c r="H104" s="186"/>
      <c r="I104" s="183">
        <v>5555964</v>
      </c>
      <c r="J104" s="184">
        <v>21.774780760516187</v>
      </c>
      <c r="K104" s="186"/>
      <c r="L104" s="183">
        <v>89257</v>
      </c>
      <c r="M104" s="184">
        <v>31.813418685219773</v>
      </c>
      <c r="N104" s="184"/>
      <c r="O104" s="183">
        <v>4989477</v>
      </c>
      <c r="P104" s="184">
        <v>25.37289349854937</v>
      </c>
      <c r="Q104" s="186"/>
      <c r="R104" s="183">
        <v>23888385</v>
      </c>
      <c r="S104" s="184">
        <v>16.412714440788264</v>
      </c>
    </row>
    <row r="105" spans="1:19" ht="12.75">
      <c r="A105" s="207"/>
      <c r="B105" s="208"/>
      <c r="C105" s="208"/>
      <c r="D105" s="209"/>
      <c r="E105" s="210"/>
      <c r="F105" s="208"/>
      <c r="G105" s="209"/>
      <c r="H105" s="211"/>
      <c r="I105" s="208"/>
      <c r="J105" s="209"/>
      <c r="K105" s="211"/>
      <c r="L105" s="208"/>
      <c r="M105" s="209"/>
      <c r="N105" s="209"/>
      <c r="O105" s="209"/>
      <c r="P105" s="209"/>
      <c r="Q105" s="211"/>
      <c r="R105" s="208"/>
      <c r="S105" s="209"/>
    </row>
    <row r="106" spans="1:19" ht="12.75">
      <c r="A106" s="273"/>
      <c r="B106" s="371" t="s">
        <v>98</v>
      </c>
      <c r="C106" s="371"/>
      <c r="D106" s="371"/>
      <c r="E106" s="371"/>
      <c r="F106" s="371"/>
      <c r="G106" s="371"/>
      <c r="H106" s="371"/>
      <c r="I106" s="371"/>
      <c r="J106" s="371"/>
      <c r="K106" s="371"/>
      <c r="L106" s="371"/>
      <c r="M106" s="371"/>
      <c r="N106" s="371"/>
      <c r="O106" s="371"/>
      <c r="P106" s="371"/>
      <c r="Q106" s="371"/>
      <c r="R106" s="371"/>
      <c r="S106" s="371"/>
    </row>
    <row r="107" spans="2:19" ht="12.75">
      <c r="B107" s="372" t="s">
        <v>217</v>
      </c>
      <c r="C107" s="372"/>
      <c r="D107" s="372"/>
      <c r="E107" s="372"/>
      <c r="F107" s="372"/>
      <c r="G107" s="372"/>
      <c r="H107" s="372"/>
      <c r="I107" s="372"/>
      <c r="J107" s="372"/>
      <c r="K107" s="372"/>
      <c r="L107" s="372"/>
      <c r="M107" s="372"/>
      <c r="N107" s="372"/>
      <c r="O107" s="372"/>
      <c r="P107" s="372"/>
      <c r="Q107" s="372"/>
      <c r="R107" s="372"/>
      <c r="S107" s="372"/>
    </row>
    <row r="108" spans="2:19" ht="12.75">
      <c r="B108" s="372"/>
      <c r="C108" s="372"/>
      <c r="D108" s="372"/>
      <c r="E108" s="372"/>
      <c r="F108" s="372"/>
      <c r="G108" s="372"/>
      <c r="H108" s="372"/>
      <c r="I108" s="372"/>
      <c r="J108" s="372"/>
      <c r="K108" s="372"/>
      <c r="L108" s="372"/>
      <c r="M108" s="372"/>
      <c r="N108" s="372"/>
      <c r="O108" s="372"/>
      <c r="P108" s="372"/>
      <c r="Q108" s="372"/>
      <c r="R108" s="372"/>
      <c r="S108" s="372"/>
    </row>
    <row r="109" spans="2:19" ht="12.75">
      <c r="B109" s="372"/>
      <c r="C109" s="372"/>
      <c r="D109" s="372"/>
      <c r="E109" s="372"/>
      <c r="F109" s="372"/>
      <c r="G109" s="372"/>
      <c r="H109" s="372"/>
      <c r="I109" s="372"/>
      <c r="J109" s="372"/>
      <c r="K109" s="372"/>
      <c r="L109" s="372"/>
      <c r="M109" s="372"/>
      <c r="N109" s="372"/>
      <c r="O109" s="372"/>
      <c r="P109" s="372"/>
      <c r="Q109" s="372"/>
      <c r="R109" s="372"/>
      <c r="S109" s="372"/>
    </row>
    <row r="110" spans="2:19" ht="12.75">
      <c r="B110" s="372"/>
      <c r="C110" s="372"/>
      <c r="D110" s="372"/>
      <c r="E110" s="372"/>
      <c r="F110" s="372"/>
      <c r="G110" s="372"/>
      <c r="H110" s="372"/>
      <c r="I110" s="372"/>
      <c r="J110" s="372"/>
      <c r="K110" s="372"/>
      <c r="L110" s="372"/>
      <c r="M110" s="372"/>
      <c r="N110" s="372"/>
      <c r="O110" s="372"/>
      <c r="P110" s="372"/>
      <c r="Q110" s="372"/>
      <c r="R110" s="372"/>
      <c r="S110" s="372"/>
    </row>
    <row r="111" spans="2:19" ht="12.75">
      <c r="B111" s="355"/>
      <c r="C111" s="355"/>
      <c r="D111" s="355"/>
      <c r="E111" s="355"/>
      <c r="F111" s="355"/>
      <c r="G111" s="355"/>
      <c r="H111" s="355"/>
      <c r="I111" s="355"/>
      <c r="J111" s="355"/>
      <c r="K111" s="355"/>
      <c r="L111" s="355"/>
      <c r="M111" s="355"/>
      <c r="N111" s="355"/>
      <c r="O111" s="355"/>
      <c r="P111" s="355"/>
      <c r="Q111" s="355"/>
      <c r="R111" s="355"/>
      <c r="S111" s="355"/>
    </row>
    <row r="112" spans="2:19" ht="12.75">
      <c r="B112" s="372"/>
      <c r="C112" s="372"/>
      <c r="D112" s="372"/>
      <c r="E112" s="372"/>
      <c r="F112" s="372"/>
      <c r="G112" s="372"/>
      <c r="H112" s="372"/>
      <c r="I112" s="372"/>
      <c r="J112" s="372"/>
      <c r="K112" s="372"/>
      <c r="L112" s="372"/>
      <c r="M112" s="372"/>
      <c r="N112" s="372"/>
      <c r="O112" s="372"/>
      <c r="P112" s="372"/>
      <c r="Q112" s="372"/>
      <c r="R112" s="372"/>
      <c r="S112" s="372"/>
    </row>
    <row r="113" spans="2:19" ht="12.75">
      <c r="B113" s="372"/>
      <c r="C113" s="372"/>
      <c r="D113" s="372"/>
      <c r="E113" s="372"/>
      <c r="F113" s="372"/>
      <c r="G113" s="372"/>
      <c r="H113" s="372"/>
      <c r="I113" s="372"/>
      <c r="J113" s="372"/>
      <c r="K113" s="372"/>
      <c r="L113" s="372"/>
      <c r="M113" s="372"/>
      <c r="N113" s="372"/>
      <c r="O113" s="372"/>
      <c r="P113" s="372"/>
      <c r="Q113" s="372"/>
      <c r="R113" s="372"/>
      <c r="S113" s="372"/>
    </row>
    <row r="114" spans="2:19" ht="12.75">
      <c r="B114" s="372"/>
      <c r="C114" s="372"/>
      <c r="D114" s="372"/>
      <c r="E114" s="372"/>
      <c r="F114" s="372"/>
      <c r="G114" s="372"/>
      <c r="H114" s="372"/>
      <c r="I114" s="372"/>
      <c r="J114" s="372"/>
      <c r="K114" s="372"/>
      <c r="L114" s="372"/>
      <c r="M114" s="372"/>
      <c r="N114" s="372"/>
      <c r="O114" s="372"/>
      <c r="P114" s="372"/>
      <c r="Q114" s="372"/>
      <c r="R114" s="372"/>
      <c r="S114" s="372"/>
    </row>
    <row r="115" spans="2:19" ht="12.75">
      <c r="B115" s="372"/>
      <c r="C115" s="372"/>
      <c r="D115" s="372"/>
      <c r="E115" s="372"/>
      <c r="F115" s="372"/>
      <c r="G115" s="372"/>
      <c r="H115" s="372"/>
      <c r="I115" s="372"/>
      <c r="J115" s="372"/>
      <c r="K115" s="372"/>
      <c r="L115" s="372"/>
      <c r="M115" s="372"/>
      <c r="N115" s="372"/>
      <c r="O115" s="372"/>
      <c r="P115" s="372"/>
      <c r="Q115" s="372"/>
      <c r="R115" s="372"/>
      <c r="S115" s="372"/>
    </row>
  </sheetData>
  <sheetProtection/>
  <mergeCells count="22">
    <mergeCell ref="B114:S114"/>
    <mergeCell ref="B115:S115"/>
    <mergeCell ref="B110:S110"/>
    <mergeCell ref="B111:S111"/>
    <mergeCell ref="B112:S112"/>
    <mergeCell ref="B113:S113"/>
    <mergeCell ref="B106:S106"/>
    <mergeCell ref="B107:S107"/>
    <mergeCell ref="B108:S108"/>
    <mergeCell ref="B109:S109"/>
    <mergeCell ref="A12:A13"/>
    <mergeCell ref="C12:D12"/>
    <mergeCell ref="F12:G12"/>
    <mergeCell ref="I12:J12"/>
    <mergeCell ref="R12:S12"/>
    <mergeCell ref="B12:B13"/>
    <mergeCell ref="O12:P12"/>
    <mergeCell ref="B7:S7"/>
    <mergeCell ref="B8:S8"/>
    <mergeCell ref="B9:S9"/>
    <mergeCell ref="B10:S10"/>
    <mergeCell ref="L12:M12"/>
  </mergeCells>
  <printOptions horizontalCentered="1" verticalCentered="1"/>
  <pageMargins left="0" right="0" top="0.31496062992125984" bottom="0.3937007874015748" header="0" footer="0"/>
  <pageSetup fitToHeight="5" fitToWidth="1" horizontalDpi="300" verticalDpi="300" orientation="landscape" scale="70"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7:S117"/>
  <sheetViews>
    <sheetView showGridLines="0" zoomScale="85" zoomScaleNormal="85" workbookViewId="0" topLeftCell="A3">
      <pane xSplit="2" ySplit="11" topLeftCell="C98" activePane="bottomRight" state="frozen"/>
      <selection pane="topLeft" activeCell="C18" sqref="C18"/>
      <selection pane="topRight" activeCell="C18" sqref="C18"/>
      <selection pane="bottomLeft" activeCell="C18" sqref="C18"/>
      <selection pane="bottomRight" activeCell="A12" sqref="A12:A13"/>
    </sheetView>
  </sheetViews>
  <sheetFormatPr defaultColWidth="11.421875" defaultRowHeight="12.75"/>
  <cols>
    <col min="1" max="1" width="3.140625" style="130" bestFit="1" customWidth="1"/>
    <col min="2" max="2" width="31.7109375" style="130" customWidth="1"/>
    <col min="3" max="3" width="16.140625" style="130" customWidth="1"/>
    <col min="4" max="4" width="7.57421875" style="130" bestFit="1" customWidth="1"/>
    <col min="5" max="5" width="1.57421875" style="130" customWidth="1"/>
    <col min="6" max="6" width="14.00390625" style="130" customWidth="1"/>
    <col min="7" max="7" width="7.57421875" style="130" bestFit="1" customWidth="1"/>
    <col min="8" max="8" width="1.8515625" style="130" customWidth="1"/>
    <col min="9" max="9" width="12.8515625" style="130" bestFit="1" customWidth="1"/>
    <col min="10" max="10" width="7.57421875" style="130" bestFit="1" customWidth="1"/>
    <col min="11" max="11" width="2.140625" style="130" customWidth="1"/>
    <col min="12" max="12" width="13.28125" style="130" customWidth="1"/>
    <col min="13" max="13" width="7.57421875" style="130" bestFit="1" customWidth="1"/>
    <col min="14" max="14" width="1.8515625" style="130" customWidth="1"/>
    <col min="15" max="15" width="12.8515625" style="130" bestFit="1" customWidth="1"/>
    <col min="16" max="16" width="7.57421875" style="130" bestFit="1" customWidth="1"/>
    <col min="17" max="17" width="1.8515625" style="130" customWidth="1"/>
    <col min="18" max="18" width="14.00390625" style="130" customWidth="1"/>
    <col min="19" max="19" width="7.7109375" style="130" customWidth="1"/>
    <col min="20" max="16384" width="11.421875" style="130" customWidth="1"/>
  </cols>
  <sheetData>
    <row r="2" ht="12.75"/>
    <row r="3" ht="12.75"/>
    <row r="4" ht="12.75"/>
    <row r="5" ht="12.75"/>
    <row r="6" ht="12.75"/>
    <row r="7" spans="2:19" ht="15">
      <c r="B7" s="311" t="s">
        <v>202</v>
      </c>
      <c r="C7" s="311"/>
      <c r="D7" s="311"/>
      <c r="E7" s="311"/>
      <c r="F7" s="311"/>
      <c r="G7" s="311"/>
      <c r="H7" s="311"/>
      <c r="I7" s="311"/>
      <c r="J7" s="311"/>
      <c r="K7" s="311"/>
      <c r="L7" s="311"/>
      <c r="M7" s="311"/>
      <c r="N7" s="311"/>
      <c r="O7" s="311"/>
      <c r="P7" s="311"/>
      <c r="Q7" s="311"/>
      <c r="R7" s="311"/>
      <c r="S7" s="311"/>
    </row>
    <row r="8" spans="2:19" ht="15">
      <c r="B8" s="311" t="s">
        <v>66</v>
      </c>
      <c r="C8" s="311"/>
      <c r="D8" s="311"/>
      <c r="E8" s="311"/>
      <c r="F8" s="311"/>
      <c r="G8" s="311"/>
      <c r="H8" s="311"/>
      <c r="I8" s="311"/>
      <c r="J8" s="311"/>
      <c r="K8" s="311"/>
      <c r="L8" s="311"/>
      <c r="M8" s="311"/>
      <c r="N8" s="311"/>
      <c r="O8" s="311"/>
      <c r="P8" s="311"/>
      <c r="Q8" s="311"/>
      <c r="R8" s="311"/>
      <c r="S8" s="311"/>
    </row>
    <row r="9" spans="2:19" ht="15">
      <c r="B9" s="311" t="s">
        <v>137</v>
      </c>
      <c r="C9" s="311"/>
      <c r="D9" s="311"/>
      <c r="E9" s="311"/>
      <c r="F9" s="311"/>
      <c r="G9" s="311"/>
      <c r="H9" s="311"/>
      <c r="I9" s="311"/>
      <c r="J9" s="311"/>
      <c r="K9" s="311"/>
      <c r="L9" s="311"/>
      <c r="M9" s="311"/>
      <c r="N9" s="311"/>
      <c r="O9" s="311"/>
      <c r="P9" s="311"/>
      <c r="Q9" s="311"/>
      <c r="R9" s="311"/>
      <c r="S9" s="311"/>
    </row>
    <row r="10" spans="2:19" ht="15">
      <c r="B10" s="311"/>
      <c r="C10" s="311"/>
      <c r="D10" s="311"/>
      <c r="E10" s="311"/>
      <c r="F10" s="311"/>
      <c r="G10" s="311"/>
      <c r="H10" s="311"/>
      <c r="I10" s="311"/>
      <c r="J10" s="311"/>
      <c r="K10" s="311"/>
      <c r="L10" s="311"/>
      <c r="M10" s="311"/>
      <c r="N10" s="311"/>
      <c r="O10" s="311"/>
      <c r="P10" s="311"/>
      <c r="Q10" s="311"/>
      <c r="R10" s="311"/>
      <c r="S10" s="311"/>
    </row>
    <row r="11" spans="2:19" ht="12.75">
      <c r="B11" s="264"/>
      <c r="C11" s="264"/>
      <c r="D11" s="264"/>
      <c r="E11" s="264"/>
      <c r="F11" s="264"/>
      <c r="G11" s="264"/>
      <c r="H11" s="264"/>
      <c r="I11" s="264"/>
      <c r="J11" s="264"/>
      <c r="K11" s="264"/>
      <c r="L11" s="264"/>
      <c r="M11" s="264"/>
      <c r="N11" s="264"/>
      <c r="O11" s="274"/>
      <c r="P11" s="274"/>
      <c r="Q11" s="274"/>
      <c r="R11" s="274"/>
      <c r="S11" s="275" t="s">
        <v>138</v>
      </c>
    </row>
    <row r="12" spans="1:19" s="277" customFormat="1" ht="30.75" customHeight="1">
      <c r="A12" s="373" t="s">
        <v>219</v>
      </c>
      <c r="B12" s="368" t="s">
        <v>117</v>
      </c>
      <c r="C12" s="367" t="s">
        <v>203</v>
      </c>
      <c r="D12" s="367"/>
      <c r="E12" s="267"/>
      <c r="F12" s="367" t="s">
        <v>204</v>
      </c>
      <c r="G12" s="367"/>
      <c r="H12" s="267"/>
      <c r="I12" s="367" t="s">
        <v>109</v>
      </c>
      <c r="J12" s="367"/>
      <c r="K12" s="267"/>
      <c r="L12" s="367" t="s">
        <v>110</v>
      </c>
      <c r="M12" s="367"/>
      <c r="N12" s="276"/>
      <c r="O12" s="367" t="s">
        <v>111</v>
      </c>
      <c r="P12" s="367"/>
      <c r="Q12" s="266"/>
      <c r="R12" s="367" t="s">
        <v>205</v>
      </c>
      <c r="S12" s="367"/>
    </row>
    <row r="13" spans="1:19" s="277" customFormat="1" ht="29.25" customHeight="1">
      <c r="A13" s="374"/>
      <c r="B13" s="369"/>
      <c r="C13" s="269" t="s">
        <v>103</v>
      </c>
      <c r="D13" s="269" t="s">
        <v>88</v>
      </c>
      <c r="E13" s="269"/>
      <c r="F13" s="269" t="s">
        <v>103</v>
      </c>
      <c r="G13" s="269" t="s">
        <v>88</v>
      </c>
      <c r="H13" s="269"/>
      <c r="I13" s="269" t="s">
        <v>103</v>
      </c>
      <c r="J13" s="269" t="s">
        <v>88</v>
      </c>
      <c r="K13" s="269"/>
      <c r="L13" s="269" t="s">
        <v>103</v>
      </c>
      <c r="M13" s="269" t="s">
        <v>88</v>
      </c>
      <c r="N13" s="278"/>
      <c r="O13" s="269" t="s">
        <v>103</v>
      </c>
      <c r="P13" s="269" t="s">
        <v>88</v>
      </c>
      <c r="Q13" s="269"/>
      <c r="R13" s="269" t="s">
        <v>103</v>
      </c>
      <c r="S13" s="269" t="s">
        <v>88</v>
      </c>
    </row>
    <row r="14" spans="1:19" s="277" customFormat="1" ht="12.75" hidden="1">
      <c r="A14" s="279"/>
      <c r="B14" s="270"/>
      <c r="C14" s="155">
        <v>18563873776</v>
      </c>
      <c r="D14" s="155">
        <v>1500</v>
      </c>
      <c r="E14" s="148"/>
      <c r="F14" s="155">
        <v>1886059049</v>
      </c>
      <c r="G14" s="155">
        <v>1500</v>
      </c>
      <c r="H14" s="148"/>
      <c r="I14" s="155">
        <v>479043351</v>
      </c>
      <c r="J14" s="155">
        <v>1500</v>
      </c>
      <c r="K14" s="150"/>
      <c r="L14" s="155">
        <v>564082346</v>
      </c>
      <c r="M14" s="155">
        <v>1500</v>
      </c>
      <c r="N14" s="150"/>
      <c r="O14" s="155">
        <v>1059451123</v>
      </c>
      <c r="P14" s="155">
        <v>1500</v>
      </c>
      <c r="Q14" s="280"/>
      <c r="R14" s="155">
        <v>4941700666</v>
      </c>
      <c r="S14" s="155">
        <v>1500</v>
      </c>
    </row>
    <row r="15" spans="2:19" ht="15">
      <c r="B15" s="160"/>
      <c r="C15" s="281"/>
      <c r="D15" s="162"/>
      <c r="E15" s="282"/>
      <c r="F15" s="254"/>
      <c r="G15" s="162"/>
      <c r="H15" s="255"/>
      <c r="I15" s="254"/>
      <c r="J15" s="162"/>
      <c r="K15" s="255"/>
      <c r="L15" s="254"/>
      <c r="M15" s="162"/>
      <c r="N15" s="255"/>
      <c r="O15" s="254"/>
      <c r="P15" s="162"/>
      <c r="Q15" s="255"/>
      <c r="R15" s="254"/>
      <c r="S15" s="162"/>
    </row>
    <row r="16" spans="1:19" ht="36">
      <c r="A16" s="168" t="s">
        <v>139</v>
      </c>
      <c r="B16" s="169" t="s">
        <v>12</v>
      </c>
      <c r="C16" s="170">
        <v>331445478</v>
      </c>
      <c r="D16" s="171">
        <v>100.00000000000001</v>
      </c>
      <c r="E16" s="172"/>
      <c r="F16" s="170">
        <v>12525615</v>
      </c>
      <c r="G16" s="171">
        <v>100</v>
      </c>
      <c r="H16" s="173"/>
      <c r="I16" s="170">
        <v>14737178</v>
      </c>
      <c r="J16" s="171">
        <v>99.99999999999999</v>
      </c>
      <c r="K16" s="173"/>
      <c r="L16" s="170">
        <v>18538496</v>
      </c>
      <c r="M16" s="171">
        <v>100</v>
      </c>
      <c r="N16" s="173"/>
      <c r="O16" s="170">
        <v>8825784</v>
      </c>
      <c r="P16" s="171">
        <v>100</v>
      </c>
      <c r="Q16" s="173"/>
      <c r="R16" s="170">
        <v>69903091</v>
      </c>
      <c r="S16" s="171">
        <v>100</v>
      </c>
    </row>
    <row r="17" spans="1:19" ht="12.75">
      <c r="A17" s="168"/>
      <c r="B17" s="176"/>
      <c r="C17" s="183"/>
      <c r="D17" s="162"/>
      <c r="E17" s="185"/>
      <c r="F17" s="183"/>
      <c r="G17" s="162"/>
      <c r="H17" s="186"/>
      <c r="I17" s="183"/>
      <c r="J17" s="162"/>
      <c r="K17" s="186"/>
      <c r="L17" s="183"/>
      <c r="M17" s="162"/>
      <c r="N17" s="186"/>
      <c r="O17" s="183"/>
      <c r="P17" s="162"/>
      <c r="Q17" s="186"/>
      <c r="R17" s="183"/>
      <c r="S17" s="162"/>
    </row>
    <row r="18" spans="1:19" ht="12.75">
      <c r="A18" s="168"/>
      <c r="B18" s="177" t="s">
        <v>120</v>
      </c>
      <c r="C18" s="178">
        <v>222173105</v>
      </c>
      <c r="D18" s="179">
        <v>67.03156921634032</v>
      </c>
      <c r="E18" s="180"/>
      <c r="F18" s="178">
        <v>9176631</v>
      </c>
      <c r="G18" s="179">
        <v>73.26291762919426</v>
      </c>
      <c r="H18" s="181"/>
      <c r="I18" s="178">
        <v>10544991</v>
      </c>
      <c r="J18" s="179">
        <v>71.55366515896056</v>
      </c>
      <c r="K18" s="181"/>
      <c r="L18" s="178">
        <v>13555374</v>
      </c>
      <c r="M18" s="179">
        <v>73.12013876422337</v>
      </c>
      <c r="N18" s="181"/>
      <c r="O18" s="178">
        <v>6398900</v>
      </c>
      <c r="P18" s="179">
        <v>72.50234086852794</v>
      </c>
      <c r="Q18" s="181"/>
      <c r="R18" s="178">
        <v>48301176</v>
      </c>
      <c r="S18" s="179">
        <v>69.09733934369225</v>
      </c>
    </row>
    <row r="19" spans="1:19" ht="12.75">
      <c r="A19" s="168"/>
      <c r="B19" s="176" t="s">
        <v>121</v>
      </c>
      <c r="C19" s="183">
        <v>67066564</v>
      </c>
      <c r="D19" s="184">
        <v>20.23456901710996</v>
      </c>
      <c r="E19" s="185"/>
      <c r="F19" s="183">
        <v>3007469</v>
      </c>
      <c r="G19" s="184">
        <v>24.01054958179698</v>
      </c>
      <c r="H19" s="186"/>
      <c r="I19" s="183">
        <v>3299656</v>
      </c>
      <c r="J19" s="184">
        <v>22.390012524785952</v>
      </c>
      <c r="K19" s="186"/>
      <c r="L19" s="183">
        <v>2555686</v>
      </c>
      <c r="M19" s="184">
        <v>13.785832464510605</v>
      </c>
      <c r="N19" s="186"/>
      <c r="O19" s="183">
        <v>2137565</v>
      </c>
      <c r="P19" s="184">
        <v>24.219548087739287</v>
      </c>
      <c r="Q19" s="186"/>
      <c r="R19" s="183">
        <v>10121893</v>
      </c>
      <c r="S19" s="184">
        <v>14.479893314016687</v>
      </c>
    </row>
    <row r="20" spans="1:19" ht="13.5">
      <c r="A20" s="168"/>
      <c r="B20" s="177" t="s">
        <v>174</v>
      </c>
      <c r="C20" s="178">
        <v>42205809</v>
      </c>
      <c r="D20" s="179">
        <v>12.733861766549731</v>
      </c>
      <c r="E20" s="180"/>
      <c r="F20" s="178">
        <v>341515</v>
      </c>
      <c r="G20" s="179">
        <v>2.726532789008763</v>
      </c>
      <c r="H20" s="181"/>
      <c r="I20" s="178">
        <v>892531</v>
      </c>
      <c r="J20" s="179">
        <v>6.056322316253492</v>
      </c>
      <c r="K20" s="181"/>
      <c r="L20" s="178">
        <v>2427436</v>
      </c>
      <c r="M20" s="179">
        <v>13.09402877126602</v>
      </c>
      <c r="N20" s="181"/>
      <c r="O20" s="178">
        <v>289319</v>
      </c>
      <c r="P20" s="179">
        <v>3.2781110437327716</v>
      </c>
      <c r="Q20" s="181"/>
      <c r="R20" s="178">
        <v>11480022</v>
      </c>
      <c r="S20" s="179">
        <v>16.42276734229106</v>
      </c>
    </row>
    <row r="21" spans="1:19" ht="12.75">
      <c r="A21" s="168"/>
      <c r="B21" s="176"/>
      <c r="C21" s="183"/>
      <c r="D21" s="184"/>
      <c r="E21" s="185"/>
      <c r="F21" s="183"/>
      <c r="G21" s="184"/>
      <c r="H21" s="186"/>
      <c r="I21" s="183"/>
      <c r="J21" s="184"/>
      <c r="K21" s="186"/>
      <c r="L21" s="183"/>
      <c r="M21" s="184"/>
      <c r="N21" s="186"/>
      <c r="O21" s="183"/>
      <c r="P21" s="184"/>
      <c r="Q21" s="186"/>
      <c r="R21" s="183"/>
      <c r="S21" s="184"/>
    </row>
    <row r="22" spans="1:19" ht="12.75">
      <c r="A22" s="168" t="s">
        <v>140</v>
      </c>
      <c r="B22" s="189" t="s">
        <v>13</v>
      </c>
      <c r="C22" s="170">
        <v>586853845</v>
      </c>
      <c r="D22" s="171">
        <v>100</v>
      </c>
      <c r="E22" s="172"/>
      <c r="F22" s="170">
        <v>26357932</v>
      </c>
      <c r="G22" s="171">
        <v>100.00000000000001</v>
      </c>
      <c r="H22" s="173"/>
      <c r="I22" s="170">
        <v>26983614</v>
      </c>
      <c r="J22" s="171">
        <v>100</v>
      </c>
      <c r="K22" s="173"/>
      <c r="L22" s="170">
        <v>18078286</v>
      </c>
      <c r="M22" s="171">
        <v>100</v>
      </c>
      <c r="N22" s="173"/>
      <c r="O22" s="170">
        <v>1402169</v>
      </c>
      <c r="P22" s="171">
        <v>100</v>
      </c>
      <c r="Q22" s="173"/>
      <c r="R22" s="170">
        <v>56837799</v>
      </c>
      <c r="S22" s="171">
        <v>99.99999999999999</v>
      </c>
    </row>
    <row r="23" spans="1:19" ht="12.75">
      <c r="A23" s="168"/>
      <c r="B23" s="176"/>
      <c r="C23" s="183"/>
      <c r="D23" s="162"/>
      <c r="E23" s="185"/>
      <c r="F23" s="183"/>
      <c r="G23" s="162"/>
      <c r="H23" s="186"/>
      <c r="I23" s="183"/>
      <c r="J23" s="162"/>
      <c r="K23" s="186"/>
      <c r="L23" s="183"/>
      <c r="M23" s="162"/>
      <c r="N23" s="186"/>
      <c r="O23" s="183"/>
      <c r="P23" s="162"/>
      <c r="Q23" s="186"/>
      <c r="R23" s="183"/>
      <c r="S23" s="162"/>
    </row>
    <row r="24" spans="1:19" ht="12.75">
      <c r="A24" s="168"/>
      <c r="B24" s="177" t="s">
        <v>120</v>
      </c>
      <c r="C24" s="178">
        <v>431675187</v>
      </c>
      <c r="D24" s="179">
        <v>73.55752896191726</v>
      </c>
      <c r="E24" s="180"/>
      <c r="F24" s="178">
        <v>15536920</v>
      </c>
      <c r="G24" s="179">
        <v>58.9458990940564</v>
      </c>
      <c r="H24" s="181"/>
      <c r="I24" s="178">
        <v>18123718</v>
      </c>
      <c r="J24" s="179">
        <v>67.16564356427571</v>
      </c>
      <c r="K24" s="181"/>
      <c r="L24" s="178">
        <v>11326910</v>
      </c>
      <c r="M24" s="179">
        <v>62.65477822399757</v>
      </c>
      <c r="N24" s="181"/>
      <c r="O24" s="178">
        <v>325949</v>
      </c>
      <c r="P24" s="179">
        <v>23.246056645097703</v>
      </c>
      <c r="Q24" s="181"/>
      <c r="R24" s="178">
        <v>35831126</v>
      </c>
      <c r="S24" s="179">
        <v>63.04101606749409</v>
      </c>
    </row>
    <row r="25" spans="1:19" ht="12.75">
      <c r="A25" s="168"/>
      <c r="B25" s="176" t="s">
        <v>121</v>
      </c>
      <c r="C25" s="183">
        <v>110854844</v>
      </c>
      <c r="D25" s="184">
        <v>18.88968521625687</v>
      </c>
      <c r="E25" s="185"/>
      <c r="F25" s="183">
        <v>8150778</v>
      </c>
      <c r="G25" s="184">
        <v>30.923435116229907</v>
      </c>
      <c r="H25" s="186"/>
      <c r="I25" s="183">
        <v>7440386</v>
      </c>
      <c r="J25" s="184">
        <v>27.573719369095627</v>
      </c>
      <c r="K25" s="186"/>
      <c r="L25" s="183">
        <v>4075393</v>
      </c>
      <c r="M25" s="184">
        <v>22.54302758569037</v>
      </c>
      <c r="N25" s="186"/>
      <c r="O25" s="183">
        <v>813435</v>
      </c>
      <c r="P25" s="184">
        <v>58.012621873682846</v>
      </c>
      <c r="Q25" s="186"/>
      <c r="R25" s="183">
        <v>13748698</v>
      </c>
      <c r="S25" s="184">
        <v>24.189356804615183</v>
      </c>
    </row>
    <row r="26" spans="1:19" ht="13.5">
      <c r="A26" s="168"/>
      <c r="B26" s="177" t="s">
        <v>174</v>
      </c>
      <c r="C26" s="178">
        <v>44323814</v>
      </c>
      <c r="D26" s="179">
        <v>7.552785821825876</v>
      </c>
      <c r="E26" s="180"/>
      <c r="F26" s="178">
        <v>2670234</v>
      </c>
      <c r="G26" s="179">
        <v>10.1306657897137</v>
      </c>
      <c r="H26" s="181"/>
      <c r="I26" s="178">
        <v>1419510</v>
      </c>
      <c r="J26" s="179">
        <v>5.260637066628658</v>
      </c>
      <c r="K26" s="181"/>
      <c r="L26" s="178">
        <v>2675983</v>
      </c>
      <c r="M26" s="179">
        <v>14.802194190312068</v>
      </c>
      <c r="N26" s="181"/>
      <c r="O26" s="178">
        <v>262785</v>
      </c>
      <c r="P26" s="179">
        <v>18.74132148121945</v>
      </c>
      <c r="Q26" s="181"/>
      <c r="R26" s="178">
        <v>7257975</v>
      </c>
      <c r="S26" s="179">
        <v>12.76962712789072</v>
      </c>
    </row>
    <row r="27" spans="1:19" ht="12.75">
      <c r="A27" s="168"/>
      <c r="B27" s="176"/>
      <c r="C27" s="183"/>
      <c r="D27" s="184"/>
      <c r="E27" s="185"/>
      <c r="F27" s="183"/>
      <c r="G27" s="184"/>
      <c r="H27" s="186"/>
      <c r="I27" s="183"/>
      <c r="J27" s="184"/>
      <c r="K27" s="186"/>
      <c r="L27" s="183"/>
      <c r="M27" s="184"/>
      <c r="N27" s="186"/>
      <c r="O27" s="183"/>
      <c r="P27" s="184"/>
      <c r="Q27" s="186"/>
      <c r="R27" s="183"/>
      <c r="S27" s="184"/>
    </row>
    <row r="28" spans="1:19" ht="26.25">
      <c r="A28" s="168" t="s">
        <v>141</v>
      </c>
      <c r="B28" s="169" t="s">
        <v>175</v>
      </c>
      <c r="C28" s="170">
        <v>538076008</v>
      </c>
      <c r="D28" s="171">
        <v>100</v>
      </c>
      <c r="E28" s="172"/>
      <c r="F28" s="170">
        <v>9201807</v>
      </c>
      <c r="G28" s="171">
        <v>100</v>
      </c>
      <c r="H28" s="173"/>
      <c r="I28" s="170">
        <v>27602135</v>
      </c>
      <c r="J28" s="171">
        <v>100</v>
      </c>
      <c r="K28" s="173"/>
      <c r="L28" s="170">
        <v>28175501</v>
      </c>
      <c r="M28" s="171">
        <v>99.99999999999999</v>
      </c>
      <c r="N28" s="173"/>
      <c r="O28" s="170">
        <v>23841078</v>
      </c>
      <c r="P28" s="171">
        <v>100</v>
      </c>
      <c r="Q28" s="173"/>
      <c r="R28" s="170">
        <v>164005087</v>
      </c>
      <c r="S28" s="171">
        <v>100</v>
      </c>
    </row>
    <row r="29" spans="1:19" ht="12.75">
      <c r="A29" s="168"/>
      <c r="B29" s="176"/>
      <c r="C29" s="183"/>
      <c r="D29" s="184"/>
      <c r="E29" s="185"/>
      <c r="F29" s="183"/>
      <c r="G29" s="184"/>
      <c r="H29" s="186"/>
      <c r="I29" s="183"/>
      <c r="J29" s="184"/>
      <c r="K29" s="186"/>
      <c r="L29" s="183"/>
      <c r="M29" s="184"/>
      <c r="N29" s="186"/>
      <c r="O29" s="183"/>
      <c r="P29" s="184"/>
      <c r="Q29" s="186"/>
      <c r="R29" s="183"/>
      <c r="S29" s="184"/>
    </row>
    <row r="30" spans="1:19" ht="12.75">
      <c r="A30" s="168"/>
      <c r="B30" s="177" t="s">
        <v>120</v>
      </c>
      <c r="C30" s="178">
        <v>382204614</v>
      </c>
      <c r="D30" s="179">
        <v>71.03171453799516</v>
      </c>
      <c r="E30" s="180"/>
      <c r="F30" s="178">
        <v>6698053</v>
      </c>
      <c r="G30" s="179">
        <v>72.7906268844804</v>
      </c>
      <c r="H30" s="181"/>
      <c r="I30" s="178">
        <v>21428137</v>
      </c>
      <c r="J30" s="179">
        <v>77.63217229391857</v>
      </c>
      <c r="K30" s="181"/>
      <c r="L30" s="178">
        <v>20841174</v>
      </c>
      <c r="M30" s="179">
        <v>73.96913368106568</v>
      </c>
      <c r="N30" s="181"/>
      <c r="O30" s="178">
        <v>13068652</v>
      </c>
      <c r="P30" s="179">
        <v>54.81569247833509</v>
      </c>
      <c r="Q30" s="181"/>
      <c r="R30" s="178">
        <v>146295949</v>
      </c>
      <c r="S30" s="179">
        <v>89.20208005499244</v>
      </c>
    </row>
    <row r="31" spans="1:19" ht="12.75">
      <c r="A31" s="168"/>
      <c r="B31" s="176" t="s">
        <v>121</v>
      </c>
      <c r="C31" s="183">
        <v>102444705</v>
      </c>
      <c r="D31" s="184">
        <v>19.03907691048734</v>
      </c>
      <c r="E31" s="185"/>
      <c r="F31" s="183">
        <v>152337</v>
      </c>
      <c r="G31" s="184">
        <v>1.6555117924120775</v>
      </c>
      <c r="H31" s="186"/>
      <c r="I31" s="183">
        <v>4782032</v>
      </c>
      <c r="J31" s="184">
        <v>17.324862732538623</v>
      </c>
      <c r="K31" s="186"/>
      <c r="L31" s="183">
        <v>4987042</v>
      </c>
      <c r="M31" s="184">
        <v>17.69992306436716</v>
      </c>
      <c r="N31" s="186"/>
      <c r="O31" s="183">
        <v>2367744</v>
      </c>
      <c r="P31" s="184">
        <v>9.931363002964883</v>
      </c>
      <c r="Q31" s="186"/>
      <c r="R31" s="183">
        <v>11342886</v>
      </c>
      <c r="S31" s="184">
        <v>6.916179374362942</v>
      </c>
    </row>
    <row r="32" spans="1:19" ht="13.5">
      <c r="A32" s="168"/>
      <c r="B32" s="193" t="s">
        <v>176</v>
      </c>
      <c r="C32" s="183">
        <v>53426689</v>
      </c>
      <c r="D32" s="184">
        <v>9.929208551517503</v>
      </c>
      <c r="E32" s="185"/>
      <c r="F32" s="183">
        <v>2351417</v>
      </c>
      <c r="G32" s="184">
        <v>25.55386132310752</v>
      </c>
      <c r="H32" s="186"/>
      <c r="I32" s="183">
        <v>1391966</v>
      </c>
      <c r="J32" s="184">
        <v>5.042964973542807</v>
      </c>
      <c r="K32" s="186"/>
      <c r="L32" s="183">
        <v>2347285</v>
      </c>
      <c r="M32" s="184">
        <v>8.330943254567151</v>
      </c>
      <c r="N32" s="186"/>
      <c r="O32" s="183">
        <v>8404682</v>
      </c>
      <c r="P32" s="184">
        <v>35.25294451870003</v>
      </c>
      <c r="Q32" s="186"/>
      <c r="R32" s="183">
        <v>6366252</v>
      </c>
      <c r="S32" s="184">
        <v>3.8817405706446166</v>
      </c>
    </row>
    <row r="33" spans="1:19" ht="12.75">
      <c r="A33" s="168"/>
      <c r="B33" s="176"/>
      <c r="C33" s="183"/>
      <c r="D33" s="184"/>
      <c r="E33" s="185"/>
      <c r="F33" s="183"/>
      <c r="G33" s="184"/>
      <c r="H33" s="186"/>
      <c r="I33" s="183"/>
      <c r="J33" s="184"/>
      <c r="K33" s="186"/>
      <c r="L33" s="183"/>
      <c r="M33" s="184"/>
      <c r="N33" s="186"/>
      <c r="O33" s="183"/>
      <c r="P33" s="184"/>
      <c r="Q33" s="186"/>
      <c r="R33" s="183"/>
      <c r="S33" s="184"/>
    </row>
    <row r="34" spans="1:19" ht="12.75">
      <c r="A34" s="168" t="s">
        <v>143</v>
      </c>
      <c r="B34" s="169" t="s">
        <v>4</v>
      </c>
      <c r="C34" s="170">
        <v>154147068</v>
      </c>
      <c r="D34" s="171">
        <v>100</v>
      </c>
      <c r="E34" s="172"/>
      <c r="F34" s="170">
        <v>3825139</v>
      </c>
      <c r="G34" s="171">
        <v>100</v>
      </c>
      <c r="H34" s="173"/>
      <c r="I34" s="170">
        <v>4189401</v>
      </c>
      <c r="J34" s="171">
        <v>100</v>
      </c>
      <c r="K34" s="173"/>
      <c r="L34" s="170">
        <v>6959942</v>
      </c>
      <c r="M34" s="171">
        <v>100.00000000000001</v>
      </c>
      <c r="N34" s="173"/>
      <c r="O34" s="170">
        <v>3169429</v>
      </c>
      <c r="P34" s="171">
        <v>100.00000000000001</v>
      </c>
      <c r="Q34" s="173"/>
      <c r="R34" s="170">
        <v>169205205</v>
      </c>
      <c r="S34" s="171">
        <v>100.00000000000001</v>
      </c>
    </row>
    <row r="35" spans="1:19" ht="12.75">
      <c r="A35" s="168"/>
      <c r="B35" s="176"/>
      <c r="C35" s="183"/>
      <c r="D35" s="184"/>
      <c r="E35" s="185"/>
      <c r="F35" s="183"/>
      <c r="G35" s="184"/>
      <c r="H35" s="186"/>
      <c r="I35" s="183"/>
      <c r="J35" s="184"/>
      <c r="K35" s="186"/>
      <c r="L35" s="183"/>
      <c r="M35" s="184"/>
      <c r="N35" s="186"/>
      <c r="O35" s="183"/>
      <c r="P35" s="184"/>
      <c r="Q35" s="186"/>
      <c r="R35" s="183"/>
      <c r="S35" s="184"/>
    </row>
    <row r="36" spans="1:19" ht="12.75">
      <c r="A36" s="168"/>
      <c r="B36" s="177" t="s">
        <v>120</v>
      </c>
      <c r="C36" s="178">
        <v>85965674</v>
      </c>
      <c r="D36" s="179">
        <v>55.768607937453595</v>
      </c>
      <c r="E36" s="180"/>
      <c r="F36" s="178">
        <v>3799088</v>
      </c>
      <c r="G36" s="179">
        <v>99.31895285373943</v>
      </c>
      <c r="H36" s="181"/>
      <c r="I36" s="178">
        <v>2467997</v>
      </c>
      <c r="J36" s="179">
        <v>58.910498183391844</v>
      </c>
      <c r="K36" s="181"/>
      <c r="L36" s="178">
        <v>2392772</v>
      </c>
      <c r="M36" s="179">
        <v>34.37919453926484</v>
      </c>
      <c r="N36" s="181"/>
      <c r="O36" s="178">
        <v>2237503</v>
      </c>
      <c r="P36" s="179">
        <v>70.59640711307937</v>
      </c>
      <c r="Q36" s="181"/>
      <c r="R36" s="178">
        <v>58073509</v>
      </c>
      <c r="S36" s="179">
        <v>34.321349038878566</v>
      </c>
    </row>
    <row r="37" spans="1:19" ht="12.75">
      <c r="A37" s="168"/>
      <c r="B37" s="176" t="s">
        <v>121</v>
      </c>
      <c r="C37" s="183">
        <v>62049392</v>
      </c>
      <c r="D37" s="184">
        <v>40.25337153996338</v>
      </c>
      <c r="E37" s="185"/>
      <c r="F37" s="183">
        <v>0</v>
      </c>
      <c r="G37" s="184">
        <v>0</v>
      </c>
      <c r="H37" s="186"/>
      <c r="I37" s="183">
        <v>1458562</v>
      </c>
      <c r="J37" s="184">
        <v>34.81552613368832</v>
      </c>
      <c r="K37" s="186"/>
      <c r="L37" s="183">
        <v>3429332</v>
      </c>
      <c r="M37" s="184">
        <v>49.27242209777036</v>
      </c>
      <c r="N37" s="186"/>
      <c r="O37" s="183">
        <v>742658</v>
      </c>
      <c r="P37" s="184">
        <v>23.431917862807463</v>
      </c>
      <c r="Q37" s="186"/>
      <c r="R37" s="183">
        <v>109994208</v>
      </c>
      <c r="S37" s="184">
        <v>65.00639740958324</v>
      </c>
    </row>
    <row r="38" spans="1:19" ht="13.5">
      <c r="A38" s="168"/>
      <c r="B38" s="193" t="s">
        <v>176</v>
      </c>
      <c r="C38" s="183">
        <v>6132002</v>
      </c>
      <c r="D38" s="184">
        <v>3.978020522583018</v>
      </c>
      <c r="E38" s="185"/>
      <c r="F38" s="183">
        <v>26051</v>
      </c>
      <c r="G38" s="184">
        <v>0.6810471462605673</v>
      </c>
      <c r="H38" s="186"/>
      <c r="I38" s="183">
        <v>262842</v>
      </c>
      <c r="J38" s="184">
        <v>6.273975682919826</v>
      </c>
      <c r="K38" s="186"/>
      <c r="L38" s="183">
        <v>1137838</v>
      </c>
      <c r="M38" s="184">
        <v>16.348383362964807</v>
      </c>
      <c r="N38" s="186"/>
      <c r="O38" s="183">
        <v>189268</v>
      </c>
      <c r="P38" s="184">
        <v>5.971675024113176</v>
      </c>
      <c r="Q38" s="186"/>
      <c r="R38" s="183">
        <v>1137488</v>
      </c>
      <c r="S38" s="184">
        <v>0.6722535515382048</v>
      </c>
    </row>
    <row r="39" spans="1:19" ht="12.75">
      <c r="A39" s="168"/>
      <c r="B39" s="177"/>
      <c r="C39" s="178"/>
      <c r="D39" s="179"/>
      <c r="E39" s="180"/>
      <c r="F39" s="178"/>
      <c r="G39" s="179"/>
      <c r="H39" s="181"/>
      <c r="I39" s="178"/>
      <c r="J39" s="179"/>
      <c r="K39" s="181"/>
      <c r="L39" s="178"/>
      <c r="M39" s="179"/>
      <c r="N39" s="181"/>
      <c r="O39" s="178"/>
      <c r="P39" s="179"/>
      <c r="Q39" s="181"/>
      <c r="R39" s="178"/>
      <c r="S39" s="179"/>
    </row>
    <row r="40" spans="1:19" ht="18.75" customHeight="1">
      <c r="A40" s="168" t="s">
        <v>144</v>
      </c>
      <c r="B40" s="169" t="s">
        <v>0</v>
      </c>
      <c r="C40" s="170">
        <v>138237657</v>
      </c>
      <c r="D40" s="171">
        <v>100</v>
      </c>
      <c r="E40" s="172"/>
      <c r="F40" s="170">
        <v>1267693</v>
      </c>
      <c r="G40" s="171">
        <v>100</v>
      </c>
      <c r="H40" s="173"/>
      <c r="I40" s="170">
        <v>6711053</v>
      </c>
      <c r="J40" s="171">
        <v>100.00000000000001</v>
      </c>
      <c r="K40" s="173"/>
      <c r="L40" s="170">
        <v>9648211</v>
      </c>
      <c r="M40" s="171">
        <v>100</v>
      </c>
      <c r="N40" s="173"/>
      <c r="O40" s="170">
        <v>15867175</v>
      </c>
      <c r="P40" s="171">
        <v>99.99999999999999</v>
      </c>
      <c r="Q40" s="173"/>
      <c r="R40" s="170">
        <v>21508496</v>
      </c>
      <c r="S40" s="171">
        <v>99.99999999999999</v>
      </c>
    </row>
    <row r="41" spans="1:19" ht="12.75">
      <c r="A41" s="168"/>
      <c r="B41" s="176"/>
      <c r="C41" s="183"/>
      <c r="D41" s="184"/>
      <c r="E41" s="185"/>
      <c r="F41" s="183"/>
      <c r="G41" s="184"/>
      <c r="H41" s="186"/>
      <c r="I41" s="183"/>
      <c r="J41" s="184"/>
      <c r="K41" s="186"/>
      <c r="L41" s="183"/>
      <c r="M41" s="184"/>
      <c r="N41" s="186"/>
      <c r="O41" s="183"/>
      <c r="P41" s="184"/>
      <c r="Q41" s="186"/>
      <c r="R41" s="183"/>
      <c r="S41" s="184"/>
    </row>
    <row r="42" spans="1:19" ht="12.75">
      <c r="A42" s="168"/>
      <c r="B42" s="177" t="s">
        <v>120</v>
      </c>
      <c r="C42" s="178">
        <v>103684778</v>
      </c>
      <c r="D42" s="179">
        <v>75.00472754685072</v>
      </c>
      <c r="E42" s="180"/>
      <c r="F42" s="178">
        <v>1266581</v>
      </c>
      <c r="G42" s="179">
        <v>99.91228160130252</v>
      </c>
      <c r="H42" s="181"/>
      <c r="I42" s="178">
        <v>5530915</v>
      </c>
      <c r="J42" s="179">
        <v>82.4150099842752</v>
      </c>
      <c r="K42" s="181"/>
      <c r="L42" s="178">
        <v>5988462</v>
      </c>
      <c r="M42" s="179">
        <v>62.06810775593527</v>
      </c>
      <c r="N42" s="181"/>
      <c r="O42" s="178">
        <v>15565687</v>
      </c>
      <c r="P42" s="179">
        <v>98.09992642042455</v>
      </c>
      <c r="Q42" s="181"/>
      <c r="R42" s="178">
        <v>16384638</v>
      </c>
      <c r="S42" s="179">
        <v>76.17751608480667</v>
      </c>
    </row>
    <row r="43" spans="1:19" ht="12.75">
      <c r="A43" s="168"/>
      <c r="B43" s="176" t="s">
        <v>121</v>
      </c>
      <c r="C43" s="183">
        <v>31924486</v>
      </c>
      <c r="D43" s="184">
        <v>23.093914272577695</v>
      </c>
      <c r="E43" s="185"/>
      <c r="F43" s="183">
        <v>1112</v>
      </c>
      <c r="G43" s="184">
        <v>0.08771839869747644</v>
      </c>
      <c r="H43" s="186"/>
      <c r="I43" s="183">
        <v>1144787</v>
      </c>
      <c r="J43" s="184">
        <v>17.058232143301506</v>
      </c>
      <c r="K43" s="186"/>
      <c r="L43" s="183">
        <v>3562620</v>
      </c>
      <c r="M43" s="184">
        <v>36.925187477761426</v>
      </c>
      <c r="N43" s="186"/>
      <c r="O43" s="183">
        <v>295619</v>
      </c>
      <c r="P43" s="184">
        <v>1.8630852688017872</v>
      </c>
      <c r="Q43" s="186"/>
      <c r="R43" s="183">
        <v>4906549</v>
      </c>
      <c r="S43" s="184">
        <v>22.812143629196573</v>
      </c>
    </row>
    <row r="44" spans="1:19" ht="13.5">
      <c r="A44" s="168"/>
      <c r="B44" s="193" t="s">
        <v>176</v>
      </c>
      <c r="C44" s="183">
        <v>2628393</v>
      </c>
      <c r="D44" s="184">
        <v>1.9013581805715933</v>
      </c>
      <c r="E44" s="185"/>
      <c r="F44" s="183">
        <v>0</v>
      </c>
      <c r="G44" s="184">
        <v>0</v>
      </c>
      <c r="H44" s="186"/>
      <c r="I44" s="183">
        <v>35351</v>
      </c>
      <c r="J44" s="184">
        <v>0.5267578724232993</v>
      </c>
      <c r="K44" s="186"/>
      <c r="L44" s="183">
        <v>97129</v>
      </c>
      <c r="M44" s="184">
        <v>1.0067047663033073</v>
      </c>
      <c r="N44" s="186"/>
      <c r="O44" s="183">
        <v>5869</v>
      </c>
      <c r="P44" s="184">
        <v>0.03698831077365694</v>
      </c>
      <c r="Q44" s="186"/>
      <c r="R44" s="183">
        <v>217309</v>
      </c>
      <c r="S44" s="184">
        <v>1.010340285996752</v>
      </c>
    </row>
    <row r="45" spans="1:19" ht="12.75">
      <c r="A45" s="168"/>
      <c r="B45" s="177"/>
      <c r="C45" s="178"/>
      <c r="D45" s="179"/>
      <c r="E45" s="180"/>
      <c r="F45" s="178"/>
      <c r="G45" s="179"/>
      <c r="H45" s="181"/>
      <c r="I45" s="178"/>
      <c r="J45" s="179"/>
      <c r="K45" s="181"/>
      <c r="L45" s="178"/>
      <c r="M45" s="179"/>
      <c r="N45" s="181"/>
      <c r="O45" s="178"/>
      <c r="P45" s="179"/>
      <c r="Q45" s="181"/>
      <c r="R45" s="178"/>
      <c r="S45" s="179"/>
    </row>
    <row r="46" spans="1:19" ht="12.75">
      <c r="A46" s="168" t="s">
        <v>5</v>
      </c>
      <c r="B46" s="169" t="s">
        <v>1</v>
      </c>
      <c r="C46" s="170">
        <v>1644738872</v>
      </c>
      <c r="D46" s="171">
        <v>99.99999999999999</v>
      </c>
      <c r="E46" s="172"/>
      <c r="F46" s="170">
        <v>1066620090</v>
      </c>
      <c r="G46" s="171">
        <v>99.99999999999999</v>
      </c>
      <c r="H46" s="173"/>
      <c r="I46" s="170">
        <v>190447079</v>
      </c>
      <c r="J46" s="171">
        <v>100.00000000000001</v>
      </c>
      <c r="K46" s="173"/>
      <c r="L46" s="170">
        <v>71687831</v>
      </c>
      <c r="M46" s="171">
        <v>99.99999999999999</v>
      </c>
      <c r="N46" s="173"/>
      <c r="O46" s="170">
        <v>734725116</v>
      </c>
      <c r="P46" s="171">
        <v>99.99999999999999</v>
      </c>
      <c r="Q46" s="173"/>
      <c r="R46" s="170">
        <v>3235352121</v>
      </c>
      <c r="S46" s="171">
        <v>100</v>
      </c>
    </row>
    <row r="47" spans="1:19" ht="21.75" customHeight="1">
      <c r="A47" s="168"/>
      <c r="B47" s="176"/>
      <c r="C47" s="183"/>
      <c r="D47" s="184"/>
      <c r="E47" s="185"/>
      <c r="F47" s="183"/>
      <c r="G47" s="184"/>
      <c r="H47" s="186"/>
      <c r="I47" s="183"/>
      <c r="J47" s="184"/>
      <c r="K47" s="186"/>
      <c r="L47" s="183"/>
      <c r="M47" s="184"/>
      <c r="N47" s="186"/>
      <c r="O47" s="183"/>
      <c r="P47" s="184"/>
      <c r="Q47" s="186"/>
      <c r="R47" s="183"/>
      <c r="S47" s="184"/>
    </row>
    <row r="48" spans="1:19" ht="21.75" customHeight="1">
      <c r="A48" s="168"/>
      <c r="B48" s="177" t="s">
        <v>120</v>
      </c>
      <c r="C48" s="178">
        <v>1066684744</v>
      </c>
      <c r="D48" s="179">
        <v>64.85435239351477</v>
      </c>
      <c r="E48" s="180"/>
      <c r="F48" s="178">
        <v>957518197</v>
      </c>
      <c r="G48" s="179">
        <v>89.77125088652699</v>
      </c>
      <c r="H48" s="181"/>
      <c r="I48" s="178">
        <v>145191034</v>
      </c>
      <c r="J48" s="179">
        <v>76.2369445424784</v>
      </c>
      <c r="K48" s="181"/>
      <c r="L48" s="178">
        <v>53085530</v>
      </c>
      <c r="M48" s="179">
        <v>74.05096410295911</v>
      </c>
      <c r="N48" s="181"/>
      <c r="O48" s="178">
        <v>480691113</v>
      </c>
      <c r="P48" s="179">
        <v>65.42461970226154</v>
      </c>
      <c r="Q48" s="181"/>
      <c r="R48" s="178">
        <v>2193004508</v>
      </c>
      <c r="S48" s="179">
        <v>67.782560475123</v>
      </c>
    </row>
    <row r="49" spans="1:19" ht="21.75" customHeight="1">
      <c r="A49" s="168"/>
      <c r="B49" s="176" t="s">
        <v>121</v>
      </c>
      <c r="C49" s="183">
        <v>64974698</v>
      </c>
      <c r="D49" s="184">
        <v>3.9504567628410743</v>
      </c>
      <c r="E49" s="185"/>
      <c r="F49" s="183">
        <v>7152104</v>
      </c>
      <c r="G49" s="184">
        <v>0.6705390295058102</v>
      </c>
      <c r="H49" s="186"/>
      <c r="I49" s="183">
        <v>2807144</v>
      </c>
      <c r="J49" s="184">
        <v>1.4739758754714216</v>
      </c>
      <c r="K49" s="186"/>
      <c r="L49" s="183">
        <v>3797600</v>
      </c>
      <c r="M49" s="184">
        <v>5.297412332087436</v>
      </c>
      <c r="N49" s="186"/>
      <c r="O49" s="183">
        <v>5933011</v>
      </c>
      <c r="P49" s="184">
        <v>0.8075143847403197</v>
      </c>
      <c r="Q49" s="186"/>
      <c r="R49" s="183">
        <v>50560371</v>
      </c>
      <c r="S49" s="184">
        <v>1.5627470862235708</v>
      </c>
    </row>
    <row r="50" spans="1:19" ht="21.75" customHeight="1">
      <c r="A50" s="168"/>
      <c r="B50" s="193" t="s">
        <v>176</v>
      </c>
      <c r="C50" s="183">
        <v>513079430</v>
      </c>
      <c r="D50" s="184">
        <v>31.195190843644145</v>
      </c>
      <c r="E50" s="185"/>
      <c r="F50" s="183">
        <v>101949789</v>
      </c>
      <c r="G50" s="184">
        <v>9.558210083967197</v>
      </c>
      <c r="H50" s="186"/>
      <c r="I50" s="183">
        <v>42448901</v>
      </c>
      <c r="J50" s="184">
        <v>22.289079582050192</v>
      </c>
      <c r="K50" s="186"/>
      <c r="L50" s="183">
        <v>14804701</v>
      </c>
      <c r="M50" s="184">
        <v>20.651623564953443</v>
      </c>
      <c r="N50" s="186"/>
      <c r="O50" s="183">
        <v>248100992</v>
      </c>
      <c r="P50" s="184">
        <v>33.76786591299813</v>
      </c>
      <c r="Q50" s="186"/>
      <c r="R50" s="183">
        <v>991787242</v>
      </c>
      <c r="S50" s="184">
        <v>30.65469243865342</v>
      </c>
    </row>
    <row r="51" spans="1:19" ht="12.75">
      <c r="A51" s="168"/>
      <c r="B51" s="177"/>
      <c r="C51" s="178"/>
      <c r="D51" s="179"/>
      <c r="E51" s="180"/>
      <c r="F51" s="178"/>
      <c r="G51" s="179"/>
      <c r="H51" s="181"/>
      <c r="I51" s="178"/>
      <c r="J51" s="179"/>
      <c r="K51" s="181"/>
      <c r="L51" s="178"/>
      <c r="M51" s="179"/>
      <c r="N51" s="181"/>
      <c r="O51" s="178"/>
      <c r="P51" s="179"/>
      <c r="Q51" s="181"/>
      <c r="R51" s="178"/>
      <c r="S51" s="179"/>
    </row>
    <row r="52" spans="1:19" ht="13.5">
      <c r="A52" s="168" t="s">
        <v>145</v>
      </c>
      <c r="B52" s="196" t="s">
        <v>177</v>
      </c>
      <c r="C52" s="197">
        <v>134664701</v>
      </c>
      <c r="D52" s="198">
        <v>100</v>
      </c>
      <c r="E52" s="199"/>
      <c r="F52" s="197">
        <v>16213709</v>
      </c>
      <c r="G52" s="198">
        <v>100.00000000000001</v>
      </c>
      <c r="H52" s="200"/>
      <c r="I52" s="197">
        <v>9223601</v>
      </c>
      <c r="J52" s="198">
        <v>100</v>
      </c>
      <c r="K52" s="200"/>
      <c r="L52" s="197">
        <v>21569781</v>
      </c>
      <c r="M52" s="198">
        <v>100</v>
      </c>
      <c r="N52" s="200"/>
      <c r="O52" s="197">
        <v>16468399</v>
      </c>
      <c r="P52" s="198">
        <v>100</v>
      </c>
      <c r="Q52" s="200"/>
      <c r="R52" s="197">
        <v>104954086</v>
      </c>
      <c r="S52" s="198">
        <v>100</v>
      </c>
    </row>
    <row r="53" spans="1:19" ht="12.75">
      <c r="A53" s="168"/>
      <c r="B53" s="177"/>
      <c r="C53" s="178"/>
      <c r="D53" s="179"/>
      <c r="E53" s="180"/>
      <c r="F53" s="178"/>
      <c r="G53" s="179"/>
      <c r="H53" s="181"/>
      <c r="I53" s="178"/>
      <c r="J53" s="179"/>
      <c r="K53" s="181"/>
      <c r="L53" s="178"/>
      <c r="M53" s="179"/>
      <c r="N53" s="181"/>
      <c r="O53" s="178"/>
      <c r="P53" s="179"/>
      <c r="Q53" s="181"/>
      <c r="R53" s="178"/>
      <c r="S53" s="179"/>
    </row>
    <row r="54" spans="1:19" ht="12.75">
      <c r="A54" s="168"/>
      <c r="B54" s="176" t="s">
        <v>120</v>
      </c>
      <c r="C54" s="183">
        <v>71415160</v>
      </c>
      <c r="D54" s="184">
        <v>53.03183348693582</v>
      </c>
      <c r="E54" s="185"/>
      <c r="F54" s="183">
        <v>8842952</v>
      </c>
      <c r="G54" s="184">
        <v>54.53996984897164</v>
      </c>
      <c r="H54" s="186"/>
      <c r="I54" s="183">
        <v>6671865</v>
      </c>
      <c r="J54" s="184">
        <v>72.33470962154585</v>
      </c>
      <c r="K54" s="186"/>
      <c r="L54" s="183">
        <v>10389591</v>
      </c>
      <c r="M54" s="184">
        <v>48.16734578807267</v>
      </c>
      <c r="N54" s="186"/>
      <c r="O54" s="183">
        <v>13248621</v>
      </c>
      <c r="P54" s="184">
        <v>80.44874914677499</v>
      </c>
      <c r="Q54" s="186"/>
      <c r="R54" s="183">
        <v>82790529</v>
      </c>
      <c r="S54" s="184">
        <v>78.88261634711392</v>
      </c>
    </row>
    <row r="55" spans="1:19" ht="12.75">
      <c r="A55" s="168"/>
      <c r="B55" s="177" t="s">
        <v>121</v>
      </c>
      <c r="C55" s="178">
        <v>44418144</v>
      </c>
      <c r="D55" s="179">
        <v>32.98425175280343</v>
      </c>
      <c r="E55" s="180"/>
      <c r="F55" s="178">
        <v>5860956</v>
      </c>
      <c r="G55" s="179">
        <v>36.148150925861565</v>
      </c>
      <c r="H55" s="181"/>
      <c r="I55" s="178">
        <v>1756636</v>
      </c>
      <c r="J55" s="179">
        <v>19.04501289680679</v>
      </c>
      <c r="K55" s="181"/>
      <c r="L55" s="178">
        <v>5790326</v>
      </c>
      <c r="M55" s="179">
        <v>26.844621185537303</v>
      </c>
      <c r="N55" s="181"/>
      <c r="O55" s="178">
        <v>1753650</v>
      </c>
      <c r="P55" s="179">
        <v>10.648576100202575</v>
      </c>
      <c r="Q55" s="181"/>
      <c r="R55" s="178">
        <v>14612547</v>
      </c>
      <c r="S55" s="179">
        <v>13.922799537313868</v>
      </c>
    </row>
    <row r="56" spans="1:19" ht="13.5">
      <c r="A56" s="168"/>
      <c r="B56" s="177" t="s">
        <v>174</v>
      </c>
      <c r="C56" s="178">
        <v>18831397</v>
      </c>
      <c r="D56" s="179">
        <v>13.983914760260745</v>
      </c>
      <c r="E56" s="180"/>
      <c r="F56" s="178">
        <v>1509801</v>
      </c>
      <c r="G56" s="179">
        <v>9.311879225166802</v>
      </c>
      <c r="H56" s="181"/>
      <c r="I56" s="178">
        <v>795100</v>
      </c>
      <c r="J56" s="179">
        <v>8.620277481647353</v>
      </c>
      <c r="K56" s="181"/>
      <c r="L56" s="178">
        <v>5389864</v>
      </c>
      <c r="M56" s="179">
        <v>24.98803302639002</v>
      </c>
      <c r="N56" s="181"/>
      <c r="O56" s="178">
        <v>1466128</v>
      </c>
      <c r="P56" s="179">
        <v>8.90267475302244</v>
      </c>
      <c r="Q56" s="181"/>
      <c r="R56" s="178">
        <v>7551010</v>
      </c>
      <c r="S56" s="179">
        <v>7.194584115572213</v>
      </c>
    </row>
    <row r="57" spans="1:19" ht="12.75">
      <c r="A57" s="168"/>
      <c r="B57" s="176"/>
      <c r="C57" s="183"/>
      <c r="D57" s="184"/>
      <c r="E57" s="185"/>
      <c r="F57" s="187"/>
      <c r="G57" s="184"/>
      <c r="H57" s="186"/>
      <c r="I57" s="187"/>
      <c r="J57" s="184"/>
      <c r="K57" s="186"/>
      <c r="L57" s="187"/>
      <c r="M57" s="184"/>
      <c r="N57" s="186"/>
      <c r="O57" s="187"/>
      <c r="P57" s="184"/>
      <c r="Q57" s="186"/>
      <c r="R57" s="187"/>
      <c r="S57" s="184"/>
    </row>
    <row r="58" spans="1:19" ht="12.75">
      <c r="A58" s="168" t="s">
        <v>147</v>
      </c>
      <c r="B58" s="196" t="s">
        <v>2</v>
      </c>
      <c r="C58" s="197">
        <v>772756137</v>
      </c>
      <c r="D58" s="198">
        <v>100.00000000000001</v>
      </c>
      <c r="E58" s="199"/>
      <c r="F58" s="197">
        <v>246928499</v>
      </c>
      <c r="G58" s="198">
        <v>100</v>
      </c>
      <c r="H58" s="200"/>
      <c r="I58" s="197">
        <v>19574184</v>
      </c>
      <c r="J58" s="198">
        <v>100</v>
      </c>
      <c r="K58" s="200"/>
      <c r="L58" s="197">
        <v>22113704</v>
      </c>
      <c r="M58" s="198">
        <v>100</v>
      </c>
      <c r="N58" s="200"/>
      <c r="O58" s="197">
        <v>16436073</v>
      </c>
      <c r="P58" s="198">
        <v>100</v>
      </c>
      <c r="Q58" s="200"/>
      <c r="R58" s="197">
        <v>74645235</v>
      </c>
      <c r="S58" s="198">
        <v>100</v>
      </c>
    </row>
    <row r="59" spans="1:19" ht="12.75">
      <c r="A59" s="168"/>
      <c r="B59" s="177"/>
      <c r="C59" s="178"/>
      <c r="D59" s="179"/>
      <c r="E59" s="180"/>
      <c r="F59" s="178"/>
      <c r="G59" s="179"/>
      <c r="H59" s="181"/>
      <c r="I59" s="178"/>
      <c r="J59" s="179"/>
      <c r="K59" s="181"/>
      <c r="L59" s="178"/>
      <c r="M59" s="179"/>
      <c r="N59" s="181"/>
      <c r="O59" s="178"/>
      <c r="P59" s="179"/>
      <c r="Q59" s="181"/>
      <c r="R59" s="178"/>
      <c r="S59" s="179"/>
    </row>
    <row r="60" spans="1:19" ht="12.75">
      <c r="A60" s="168"/>
      <c r="B60" s="176" t="s">
        <v>120</v>
      </c>
      <c r="C60" s="183">
        <v>385117896</v>
      </c>
      <c r="D60" s="184">
        <v>49.83692494440844</v>
      </c>
      <c r="E60" s="185"/>
      <c r="F60" s="183">
        <v>94647288</v>
      </c>
      <c r="G60" s="184">
        <v>38.32983571491276</v>
      </c>
      <c r="H60" s="186"/>
      <c r="I60" s="183">
        <v>8743562</v>
      </c>
      <c r="J60" s="184">
        <v>44.66884545480925</v>
      </c>
      <c r="K60" s="186"/>
      <c r="L60" s="183">
        <v>9364327</v>
      </c>
      <c r="M60" s="184">
        <v>42.34626184740467</v>
      </c>
      <c r="N60" s="186"/>
      <c r="O60" s="183">
        <v>6748734</v>
      </c>
      <c r="P60" s="184">
        <v>41.060501495703996</v>
      </c>
      <c r="Q60" s="186"/>
      <c r="R60" s="183">
        <v>34265622</v>
      </c>
      <c r="S60" s="184">
        <v>45.90463410022087</v>
      </c>
    </row>
    <row r="61" spans="1:19" ht="12.75">
      <c r="A61" s="168"/>
      <c r="B61" s="177" t="s">
        <v>121</v>
      </c>
      <c r="C61" s="178">
        <v>222151235</v>
      </c>
      <c r="D61" s="179">
        <v>28.747909510293546</v>
      </c>
      <c r="E61" s="180"/>
      <c r="F61" s="178">
        <v>19653703</v>
      </c>
      <c r="G61" s="179">
        <v>7.95926880841729</v>
      </c>
      <c r="H61" s="181"/>
      <c r="I61" s="178">
        <v>5404040</v>
      </c>
      <c r="J61" s="179">
        <v>27.60799632822497</v>
      </c>
      <c r="K61" s="181"/>
      <c r="L61" s="178">
        <v>6511727</v>
      </c>
      <c r="M61" s="179">
        <v>29.446568516970288</v>
      </c>
      <c r="N61" s="181"/>
      <c r="O61" s="178">
        <v>1637548</v>
      </c>
      <c r="P61" s="179">
        <v>9.963134137941587</v>
      </c>
      <c r="Q61" s="181"/>
      <c r="R61" s="178">
        <v>12952774</v>
      </c>
      <c r="S61" s="179">
        <v>17.352445872800857</v>
      </c>
    </row>
    <row r="62" spans="1:19" ht="14.25" customHeight="1">
      <c r="A62" s="168"/>
      <c r="B62" s="177" t="s">
        <v>174</v>
      </c>
      <c r="C62" s="178">
        <v>165487006</v>
      </c>
      <c r="D62" s="179">
        <v>21.415165545298024</v>
      </c>
      <c r="E62" s="180"/>
      <c r="F62" s="178">
        <v>132627508</v>
      </c>
      <c r="G62" s="179">
        <v>53.710895476669954</v>
      </c>
      <c r="H62" s="181"/>
      <c r="I62" s="178">
        <v>5426582</v>
      </c>
      <c r="J62" s="179">
        <v>27.723158216965775</v>
      </c>
      <c r="K62" s="181"/>
      <c r="L62" s="178">
        <v>6237650</v>
      </c>
      <c r="M62" s="179">
        <v>28.20716963562504</v>
      </c>
      <c r="N62" s="181"/>
      <c r="O62" s="178">
        <v>8049791</v>
      </c>
      <c r="P62" s="179">
        <v>48.97636436635442</v>
      </c>
      <c r="Q62" s="181"/>
      <c r="R62" s="178">
        <v>27426839</v>
      </c>
      <c r="S62" s="179">
        <v>36.74292002697828</v>
      </c>
    </row>
    <row r="63" spans="1:19" ht="14.25" customHeight="1">
      <c r="A63" s="168"/>
      <c r="B63" s="176"/>
      <c r="C63" s="183"/>
      <c r="D63" s="184"/>
      <c r="E63" s="185"/>
      <c r="F63" s="187"/>
      <c r="G63" s="184"/>
      <c r="H63" s="186"/>
      <c r="I63" s="187"/>
      <c r="J63" s="184"/>
      <c r="K63" s="186"/>
      <c r="L63" s="187"/>
      <c r="M63" s="184"/>
      <c r="N63" s="186"/>
      <c r="O63" s="187"/>
      <c r="P63" s="184"/>
      <c r="Q63" s="186"/>
      <c r="R63" s="187"/>
      <c r="S63" s="184"/>
    </row>
    <row r="64" spans="1:19" ht="14.25" customHeight="1">
      <c r="A64" s="168" t="s">
        <v>148</v>
      </c>
      <c r="B64" s="196" t="s">
        <v>178</v>
      </c>
      <c r="C64" s="197">
        <v>7927419004</v>
      </c>
      <c r="D64" s="198">
        <v>100</v>
      </c>
      <c r="E64" s="199"/>
      <c r="F64" s="197">
        <v>60032387</v>
      </c>
      <c r="G64" s="198">
        <v>100</v>
      </c>
      <c r="H64" s="200"/>
      <c r="I64" s="197">
        <v>72336684</v>
      </c>
      <c r="J64" s="198">
        <v>100</v>
      </c>
      <c r="K64" s="200"/>
      <c r="L64" s="197">
        <v>64063047</v>
      </c>
      <c r="M64" s="198">
        <v>100.00000000000001</v>
      </c>
      <c r="N64" s="200"/>
      <c r="O64" s="197">
        <v>32464349</v>
      </c>
      <c r="P64" s="198">
        <v>100</v>
      </c>
      <c r="Q64" s="200"/>
      <c r="R64" s="197">
        <v>83840413</v>
      </c>
      <c r="S64" s="198">
        <v>99.99999999999999</v>
      </c>
    </row>
    <row r="65" spans="1:19" ht="12.75">
      <c r="A65" s="168"/>
      <c r="B65" s="177"/>
      <c r="C65" s="178"/>
      <c r="D65" s="179"/>
      <c r="E65" s="180"/>
      <c r="F65" s="178"/>
      <c r="G65" s="179"/>
      <c r="H65" s="181"/>
      <c r="I65" s="178"/>
      <c r="J65" s="179"/>
      <c r="K65" s="181"/>
      <c r="L65" s="178"/>
      <c r="M65" s="179"/>
      <c r="N65" s="181"/>
      <c r="O65" s="178"/>
      <c r="P65" s="179"/>
      <c r="Q65" s="181"/>
      <c r="R65" s="178"/>
      <c r="S65" s="179"/>
    </row>
    <row r="66" spans="1:19" ht="12.75">
      <c r="A66" s="168"/>
      <c r="B66" s="176" t="s">
        <v>120</v>
      </c>
      <c r="C66" s="183">
        <v>3362131434</v>
      </c>
      <c r="D66" s="184">
        <v>42.41142586639539</v>
      </c>
      <c r="E66" s="185"/>
      <c r="F66" s="183">
        <v>35649981</v>
      </c>
      <c r="G66" s="184">
        <v>59.38458019335463</v>
      </c>
      <c r="H66" s="186"/>
      <c r="I66" s="183">
        <v>26123918</v>
      </c>
      <c r="J66" s="184">
        <v>36.11434275864788</v>
      </c>
      <c r="K66" s="186"/>
      <c r="L66" s="183">
        <v>23133131</v>
      </c>
      <c r="M66" s="184">
        <v>36.1099449422067</v>
      </c>
      <c r="N66" s="186"/>
      <c r="O66" s="183">
        <v>5836560</v>
      </c>
      <c r="P66" s="184">
        <v>17.97836759332522</v>
      </c>
      <c r="Q66" s="186"/>
      <c r="R66" s="183">
        <v>27633757</v>
      </c>
      <c r="S66" s="184">
        <v>32.959948563230476</v>
      </c>
    </row>
    <row r="67" spans="1:19" ht="13.5" customHeight="1">
      <c r="A67" s="168"/>
      <c r="B67" s="177" t="s">
        <v>121</v>
      </c>
      <c r="C67" s="178">
        <v>3593860332</v>
      </c>
      <c r="D67" s="179">
        <v>45.33455756768524</v>
      </c>
      <c r="E67" s="180"/>
      <c r="F67" s="178">
        <v>20788018</v>
      </c>
      <c r="G67" s="179">
        <v>34.62800504667589</v>
      </c>
      <c r="H67" s="181"/>
      <c r="I67" s="178">
        <v>44210409</v>
      </c>
      <c r="J67" s="179">
        <v>61.117549983352845</v>
      </c>
      <c r="K67" s="181"/>
      <c r="L67" s="178">
        <v>34890595</v>
      </c>
      <c r="M67" s="179">
        <v>54.46290277139019</v>
      </c>
      <c r="N67" s="181"/>
      <c r="O67" s="178">
        <v>8423251</v>
      </c>
      <c r="P67" s="179">
        <v>25.946157121462686</v>
      </c>
      <c r="Q67" s="181"/>
      <c r="R67" s="178">
        <v>51470448</v>
      </c>
      <c r="S67" s="179">
        <v>61.390976210959266</v>
      </c>
    </row>
    <row r="68" spans="1:19" ht="14.25" customHeight="1">
      <c r="A68" s="168"/>
      <c r="B68" s="177" t="s">
        <v>174</v>
      </c>
      <c r="C68" s="178">
        <v>971427238</v>
      </c>
      <c r="D68" s="179">
        <v>12.254016565919366</v>
      </c>
      <c r="E68" s="180"/>
      <c r="F68" s="178">
        <v>3594388</v>
      </c>
      <c r="G68" s="179">
        <v>5.987414759969481</v>
      </c>
      <c r="H68" s="181"/>
      <c r="I68" s="178">
        <v>2002357</v>
      </c>
      <c r="J68" s="179">
        <v>2.7681072579992745</v>
      </c>
      <c r="K68" s="181"/>
      <c r="L68" s="178">
        <v>6039321</v>
      </c>
      <c r="M68" s="179">
        <v>9.427152286403112</v>
      </c>
      <c r="N68" s="181"/>
      <c r="O68" s="178">
        <v>18204538</v>
      </c>
      <c r="P68" s="179">
        <v>56.07547528521209</v>
      </c>
      <c r="Q68" s="181"/>
      <c r="R68" s="178">
        <v>4736208</v>
      </c>
      <c r="S68" s="179">
        <v>5.649075225810255</v>
      </c>
    </row>
    <row r="69" spans="1:19" ht="14.25" customHeight="1">
      <c r="A69" s="168"/>
      <c r="B69" s="176"/>
      <c r="C69" s="183"/>
      <c r="D69" s="184"/>
      <c r="E69" s="185"/>
      <c r="F69" s="187"/>
      <c r="G69" s="184"/>
      <c r="H69" s="186"/>
      <c r="I69" s="187"/>
      <c r="J69" s="184"/>
      <c r="K69" s="186"/>
      <c r="L69" s="187"/>
      <c r="M69" s="184"/>
      <c r="N69" s="186"/>
      <c r="O69" s="187"/>
      <c r="P69" s="184"/>
      <c r="Q69" s="186"/>
      <c r="R69" s="187"/>
      <c r="S69" s="184"/>
    </row>
    <row r="70" spans="1:19" ht="14.25" customHeight="1">
      <c r="A70" s="168" t="s">
        <v>149</v>
      </c>
      <c r="B70" s="196" t="s">
        <v>6</v>
      </c>
      <c r="C70" s="197">
        <v>264327611</v>
      </c>
      <c r="D70" s="198">
        <v>100</v>
      </c>
      <c r="E70" s="199"/>
      <c r="F70" s="197">
        <v>15029765</v>
      </c>
      <c r="G70" s="198">
        <v>100</v>
      </c>
      <c r="H70" s="200"/>
      <c r="I70" s="197">
        <v>10530427</v>
      </c>
      <c r="J70" s="198">
        <v>100.00000000000001</v>
      </c>
      <c r="K70" s="200"/>
      <c r="L70" s="197">
        <v>7354960</v>
      </c>
      <c r="M70" s="198">
        <v>100</v>
      </c>
      <c r="N70" s="200"/>
      <c r="O70" s="197">
        <v>2746864</v>
      </c>
      <c r="P70" s="198">
        <v>100</v>
      </c>
      <c r="Q70" s="200"/>
      <c r="R70" s="197">
        <v>22114986</v>
      </c>
      <c r="S70" s="198">
        <v>100</v>
      </c>
    </row>
    <row r="71" spans="1:19" ht="12.75">
      <c r="A71" s="168"/>
      <c r="B71" s="177"/>
      <c r="C71" s="178"/>
      <c r="D71" s="179"/>
      <c r="E71" s="180"/>
      <c r="F71" s="178"/>
      <c r="G71" s="179"/>
      <c r="H71" s="181"/>
      <c r="I71" s="178"/>
      <c r="J71" s="179"/>
      <c r="K71" s="181"/>
      <c r="L71" s="178"/>
      <c r="M71" s="179"/>
      <c r="N71" s="181"/>
      <c r="O71" s="178"/>
      <c r="P71" s="179"/>
      <c r="Q71" s="181"/>
      <c r="R71" s="178"/>
      <c r="S71" s="179"/>
    </row>
    <row r="72" spans="1:19" ht="12.75">
      <c r="A72" s="168"/>
      <c r="B72" s="176" t="s">
        <v>120</v>
      </c>
      <c r="C72" s="183">
        <v>172221614</v>
      </c>
      <c r="D72" s="184">
        <v>65.1546061905731</v>
      </c>
      <c r="E72" s="185"/>
      <c r="F72" s="183">
        <v>12020487</v>
      </c>
      <c r="G72" s="184">
        <v>79.97787723227874</v>
      </c>
      <c r="H72" s="186"/>
      <c r="I72" s="183">
        <v>7036285</v>
      </c>
      <c r="J72" s="184">
        <v>66.81861048939422</v>
      </c>
      <c r="K72" s="186"/>
      <c r="L72" s="183">
        <v>4909056</v>
      </c>
      <c r="M72" s="184">
        <v>66.74483613779</v>
      </c>
      <c r="N72" s="186"/>
      <c r="O72" s="183">
        <v>1703281</v>
      </c>
      <c r="P72" s="184">
        <v>62.00820280873025</v>
      </c>
      <c r="Q72" s="186"/>
      <c r="R72" s="183">
        <v>15841082</v>
      </c>
      <c r="S72" s="184">
        <v>71.63053144143976</v>
      </c>
    </row>
    <row r="73" spans="1:19" ht="13.5" customHeight="1">
      <c r="A73" s="168"/>
      <c r="B73" s="177" t="s">
        <v>121</v>
      </c>
      <c r="C73" s="178">
        <v>79424960</v>
      </c>
      <c r="D73" s="179">
        <v>30.04792412700314</v>
      </c>
      <c r="E73" s="180"/>
      <c r="F73" s="178">
        <v>3009278</v>
      </c>
      <c r="G73" s="179">
        <v>20.02212276772125</v>
      </c>
      <c r="H73" s="181"/>
      <c r="I73" s="178">
        <v>3091148</v>
      </c>
      <c r="J73" s="179">
        <v>29.354441182679487</v>
      </c>
      <c r="K73" s="181"/>
      <c r="L73" s="178">
        <v>2295688</v>
      </c>
      <c r="M73" s="179">
        <v>31.212787017196558</v>
      </c>
      <c r="N73" s="181"/>
      <c r="O73" s="178">
        <v>1041809</v>
      </c>
      <c r="P73" s="179">
        <v>37.92721445255389</v>
      </c>
      <c r="Q73" s="181"/>
      <c r="R73" s="178">
        <v>5224532</v>
      </c>
      <c r="S73" s="179">
        <v>23.624396596950138</v>
      </c>
    </row>
    <row r="74" spans="1:19" ht="14.25" customHeight="1">
      <c r="A74" s="168"/>
      <c r="B74" s="177" t="s">
        <v>174</v>
      </c>
      <c r="C74" s="178">
        <v>12681037</v>
      </c>
      <c r="D74" s="179">
        <v>4.797469682423756</v>
      </c>
      <c r="E74" s="180"/>
      <c r="F74" s="178">
        <v>0</v>
      </c>
      <c r="G74" s="179">
        <v>0</v>
      </c>
      <c r="H74" s="181"/>
      <c r="I74" s="178">
        <v>402994</v>
      </c>
      <c r="J74" s="179">
        <v>3.8269483279263037</v>
      </c>
      <c r="K74" s="181"/>
      <c r="L74" s="178">
        <v>150216</v>
      </c>
      <c r="M74" s="179">
        <v>2.042376845013433</v>
      </c>
      <c r="N74" s="181"/>
      <c r="O74" s="178">
        <v>1774</v>
      </c>
      <c r="P74" s="179">
        <v>0.06458273871585925</v>
      </c>
      <c r="Q74" s="181"/>
      <c r="R74" s="178">
        <v>1049372</v>
      </c>
      <c r="S74" s="179">
        <v>4.745071961610105</v>
      </c>
    </row>
    <row r="75" spans="1:19" ht="12.75">
      <c r="A75" s="168"/>
      <c r="B75" s="193"/>
      <c r="C75" s="183"/>
      <c r="D75" s="184"/>
      <c r="E75" s="185"/>
      <c r="F75" s="187"/>
      <c r="G75" s="184"/>
      <c r="H75" s="186"/>
      <c r="I75" s="187"/>
      <c r="J75" s="184"/>
      <c r="K75" s="186"/>
      <c r="L75" s="187"/>
      <c r="M75" s="184"/>
      <c r="N75" s="186"/>
      <c r="O75" s="187"/>
      <c r="P75" s="184"/>
      <c r="Q75" s="186"/>
      <c r="R75" s="187"/>
      <c r="S75" s="184"/>
    </row>
    <row r="76" spans="1:19" ht="13.5">
      <c r="A76" s="168" t="s">
        <v>7</v>
      </c>
      <c r="B76" s="196" t="s">
        <v>179</v>
      </c>
      <c r="C76" s="197">
        <v>2239698624</v>
      </c>
      <c r="D76" s="198">
        <v>100</v>
      </c>
      <c r="E76" s="199"/>
      <c r="F76" s="197">
        <v>101660341</v>
      </c>
      <c r="G76" s="198">
        <v>100.00000000000001</v>
      </c>
      <c r="H76" s="200"/>
      <c r="I76" s="197">
        <v>42781915</v>
      </c>
      <c r="J76" s="198">
        <v>100</v>
      </c>
      <c r="K76" s="200"/>
      <c r="L76" s="197">
        <v>61088775</v>
      </c>
      <c r="M76" s="198">
        <v>100</v>
      </c>
      <c r="N76" s="200"/>
      <c r="O76" s="197">
        <v>23432592</v>
      </c>
      <c r="P76" s="198">
        <v>100.00000000000001</v>
      </c>
      <c r="Q76" s="200"/>
      <c r="R76" s="197">
        <v>147680254</v>
      </c>
      <c r="S76" s="198">
        <v>100</v>
      </c>
    </row>
    <row r="77" spans="1:19" ht="12.75">
      <c r="A77" s="168"/>
      <c r="B77" s="177"/>
      <c r="C77" s="178"/>
      <c r="D77" s="179"/>
      <c r="E77" s="180"/>
      <c r="F77" s="178"/>
      <c r="G77" s="179"/>
      <c r="H77" s="181"/>
      <c r="I77" s="178"/>
      <c r="J77" s="179"/>
      <c r="K77" s="181"/>
      <c r="L77" s="178"/>
      <c r="M77" s="179"/>
      <c r="N77" s="181"/>
      <c r="O77" s="178"/>
      <c r="P77" s="179"/>
      <c r="Q77" s="181"/>
      <c r="R77" s="178"/>
      <c r="S77" s="179"/>
    </row>
    <row r="78" spans="1:19" ht="12.75">
      <c r="A78" s="168"/>
      <c r="B78" s="176" t="s">
        <v>120</v>
      </c>
      <c r="C78" s="183">
        <v>1220730215</v>
      </c>
      <c r="D78" s="184">
        <v>54.5042177513969</v>
      </c>
      <c r="E78" s="185"/>
      <c r="F78" s="183">
        <v>35633107</v>
      </c>
      <c r="G78" s="184">
        <v>35.05113857526801</v>
      </c>
      <c r="H78" s="186"/>
      <c r="I78" s="183">
        <v>25791562</v>
      </c>
      <c r="J78" s="184">
        <v>60.286132586631524</v>
      </c>
      <c r="K78" s="186"/>
      <c r="L78" s="183">
        <v>41940971</v>
      </c>
      <c r="M78" s="184">
        <v>68.65577350339731</v>
      </c>
      <c r="N78" s="186"/>
      <c r="O78" s="183">
        <v>16372567</v>
      </c>
      <c r="P78" s="184">
        <v>69.87091739573668</v>
      </c>
      <c r="Q78" s="186"/>
      <c r="R78" s="183">
        <v>108437813</v>
      </c>
      <c r="S78" s="184">
        <v>73.42742855791676</v>
      </c>
    </row>
    <row r="79" spans="1:19" ht="12.75">
      <c r="A79" s="168"/>
      <c r="B79" s="177" t="s">
        <v>121</v>
      </c>
      <c r="C79" s="178">
        <v>586862613</v>
      </c>
      <c r="D79" s="179">
        <v>26.202749187383525</v>
      </c>
      <c r="E79" s="180"/>
      <c r="F79" s="178">
        <v>61561531</v>
      </c>
      <c r="G79" s="179">
        <v>60.55609335404453</v>
      </c>
      <c r="H79" s="181"/>
      <c r="I79" s="178">
        <v>13949740</v>
      </c>
      <c r="J79" s="179">
        <v>32.60662829141706</v>
      </c>
      <c r="K79" s="181"/>
      <c r="L79" s="178">
        <v>13577328</v>
      </c>
      <c r="M79" s="179">
        <v>22.22556926374772</v>
      </c>
      <c r="N79" s="181"/>
      <c r="O79" s="178">
        <v>3591753</v>
      </c>
      <c r="P79" s="179">
        <v>15.32802261055883</v>
      </c>
      <c r="Q79" s="181"/>
      <c r="R79" s="178">
        <v>30458619</v>
      </c>
      <c r="S79" s="179">
        <v>20.62470653659629</v>
      </c>
    </row>
    <row r="80" spans="1:19" ht="13.5">
      <c r="A80" s="168"/>
      <c r="B80" s="177" t="s">
        <v>174</v>
      </c>
      <c r="C80" s="178">
        <v>432105796</v>
      </c>
      <c r="D80" s="179">
        <v>19.29303306121958</v>
      </c>
      <c r="E80" s="180"/>
      <c r="F80" s="178">
        <v>4465703</v>
      </c>
      <c r="G80" s="179">
        <v>4.392768070687467</v>
      </c>
      <c r="H80" s="181"/>
      <c r="I80" s="178">
        <v>3040613</v>
      </c>
      <c r="J80" s="179">
        <v>7.107239121951412</v>
      </c>
      <c r="K80" s="181"/>
      <c r="L80" s="178">
        <v>5570476</v>
      </c>
      <c r="M80" s="179">
        <v>9.118657232854972</v>
      </c>
      <c r="N80" s="181"/>
      <c r="O80" s="178">
        <v>3468272</v>
      </c>
      <c r="P80" s="179">
        <v>14.801059993704497</v>
      </c>
      <c r="Q80" s="181"/>
      <c r="R80" s="178">
        <v>8783822</v>
      </c>
      <c r="S80" s="179">
        <v>5.947864905486958</v>
      </c>
    </row>
    <row r="81" spans="1:19" ht="12.75">
      <c r="A81" s="168"/>
      <c r="B81" s="176"/>
      <c r="C81" s="183"/>
      <c r="D81" s="184"/>
      <c r="E81" s="185"/>
      <c r="F81" s="187"/>
      <c r="G81" s="184"/>
      <c r="H81" s="186"/>
      <c r="I81" s="187"/>
      <c r="J81" s="184"/>
      <c r="K81" s="186"/>
      <c r="L81" s="187"/>
      <c r="M81" s="184"/>
      <c r="N81" s="186"/>
      <c r="O81" s="187"/>
      <c r="P81" s="184"/>
      <c r="Q81" s="186"/>
      <c r="R81" s="187"/>
      <c r="S81" s="184"/>
    </row>
    <row r="82" spans="1:19" ht="12.75">
      <c r="A82" s="168" t="s">
        <v>118</v>
      </c>
      <c r="B82" s="189" t="s">
        <v>3</v>
      </c>
      <c r="C82" s="170">
        <v>1684020534</v>
      </c>
      <c r="D82" s="171">
        <v>100</v>
      </c>
      <c r="E82" s="172"/>
      <c r="F82" s="170">
        <v>2693179</v>
      </c>
      <c r="G82" s="171">
        <v>100</v>
      </c>
      <c r="H82" s="173"/>
      <c r="I82" s="170">
        <v>25214090</v>
      </c>
      <c r="J82" s="171">
        <v>100</v>
      </c>
      <c r="K82" s="173"/>
      <c r="L82" s="170">
        <v>168253710</v>
      </c>
      <c r="M82" s="171">
        <v>100</v>
      </c>
      <c r="N82" s="173"/>
      <c r="O82" s="170">
        <v>69398894</v>
      </c>
      <c r="P82" s="171">
        <v>99.99999999999999</v>
      </c>
      <c r="Q82" s="173"/>
      <c r="R82" s="170">
        <v>221423534</v>
      </c>
      <c r="S82" s="171">
        <v>100</v>
      </c>
    </row>
    <row r="83" spans="1:19" ht="12.75">
      <c r="A83" s="168"/>
      <c r="B83" s="176"/>
      <c r="C83" s="183"/>
      <c r="D83" s="184"/>
      <c r="E83" s="185"/>
      <c r="F83" s="187"/>
      <c r="G83" s="184"/>
      <c r="H83" s="186"/>
      <c r="I83" s="187"/>
      <c r="J83" s="184"/>
      <c r="K83" s="186"/>
      <c r="L83" s="187"/>
      <c r="M83" s="184"/>
      <c r="N83" s="186"/>
      <c r="O83" s="187"/>
      <c r="P83" s="184"/>
      <c r="Q83" s="186"/>
      <c r="R83" s="187"/>
      <c r="S83" s="184"/>
    </row>
    <row r="84" spans="1:19" ht="12.75">
      <c r="A84" s="168"/>
      <c r="B84" s="177" t="s">
        <v>122</v>
      </c>
      <c r="C84" s="178">
        <v>1663537496</v>
      </c>
      <c r="D84" s="179">
        <v>98.78368240847115</v>
      </c>
      <c r="E84" s="180"/>
      <c r="F84" s="178">
        <v>2659822</v>
      </c>
      <c r="G84" s="179">
        <v>98.76142655204129</v>
      </c>
      <c r="H84" s="181"/>
      <c r="I84" s="178">
        <v>24506349</v>
      </c>
      <c r="J84" s="179">
        <v>97.19307339666035</v>
      </c>
      <c r="K84" s="181"/>
      <c r="L84" s="178">
        <v>165664434</v>
      </c>
      <c r="M84" s="179">
        <v>98.46108831716103</v>
      </c>
      <c r="N84" s="181"/>
      <c r="O84" s="178">
        <v>68313128</v>
      </c>
      <c r="P84" s="179">
        <v>98.43547074395738</v>
      </c>
      <c r="Q84" s="181"/>
      <c r="R84" s="178">
        <v>212291573</v>
      </c>
      <c r="S84" s="179">
        <v>95.87579475630625</v>
      </c>
    </row>
    <row r="85" spans="1:19" ht="13.5">
      <c r="A85" s="168"/>
      <c r="B85" s="193" t="s">
        <v>180</v>
      </c>
      <c r="C85" s="183">
        <v>20483038</v>
      </c>
      <c r="D85" s="184">
        <v>1.2163175915288453</v>
      </c>
      <c r="E85" s="185"/>
      <c r="F85" s="183">
        <v>33357</v>
      </c>
      <c r="G85" s="184">
        <v>1.2385734479587134</v>
      </c>
      <c r="H85" s="186"/>
      <c r="I85" s="183">
        <v>707741</v>
      </c>
      <c r="J85" s="184">
        <v>2.8069266033396407</v>
      </c>
      <c r="K85" s="186"/>
      <c r="L85" s="183">
        <v>2589276</v>
      </c>
      <c r="M85" s="184">
        <v>1.53891168283897</v>
      </c>
      <c r="N85" s="186"/>
      <c r="O85" s="183">
        <v>1085766</v>
      </c>
      <c r="P85" s="184">
        <v>1.5645292560426107</v>
      </c>
      <c r="Q85" s="186"/>
      <c r="R85" s="183">
        <v>9131961</v>
      </c>
      <c r="S85" s="184">
        <v>4.124205243693744</v>
      </c>
    </row>
    <row r="86" spans="1:19" ht="12.75">
      <c r="A86" s="168"/>
      <c r="B86" s="177"/>
      <c r="C86" s="178"/>
      <c r="D86" s="179"/>
      <c r="E86" s="180"/>
      <c r="F86" s="178"/>
      <c r="G86" s="179"/>
      <c r="H86" s="181"/>
      <c r="I86" s="178"/>
      <c r="J86" s="179"/>
      <c r="K86" s="181"/>
      <c r="L86" s="178"/>
      <c r="M86" s="179"/>
      <c r="N86" s="181"/>
      <c r="O86" s="178"/>
      <c r="P86" s="179"/>
      <c r="Q86" s="181"/>
      <c r="R86" s="178"/>
      <c r="S86" s="179"/>
    </row>
    <row r="87" spans="1:19" ht="24">
      <c r="A87" s="168" t="s">
        <v>119</v>
      </c>
      <c r="B87" s="196" t="s">
        <v>124</v>
      </c>
      <c r="C87" s="197">
        <v>1771934052</v>
      </c>
      <c r="D87" s="198">
        <v>100.00000000000001</v>
      </c>
      <c r="E87" s="199"/>
      <c r="F87" s="197">
        <v>293566063</v>
      </c>
      <c r="G87" s="198">
        <v>100</v>
      </c>
      <c r="H87" s="200"/>
      <c r="I87" s="197">
        <v>15048807</v>
      </c>
      <c r="J87" s="198">
        <v>100</v>
      </c>
      <c r="K87" s="200"/>
      <c r="L87" s="197">
        <v>52801094</v>
      </c>
      <c r="M87" s="198">
        <v>100.00000000000001</v>
      </c>
      <c r="N87" s="200"/>
      <c r="O87" s="197">
        <v>96902894</v>
      </c>
      <c r="P87" s="198">
        <v>100.00000000000001</v>
      </c>
      <c r="Q87" s="200"/>
      <c r="R87" s="197">
        <v>332571135</v>
      </c>
      <c r="S87" s="198">
        <v>100</v>
      </c>
    </row>
    <row r="88" spans="1:19" ht="12.75">
      <c r="A88" s="168"/>
      <c r="B88" s="177"/>
      <c r="C88" s="178"/>
      <c r="D88" s="179"/>
      <c r="E88" s="180"/>
      <c r="F88" s="178"/>
      <c r="G88" s="179"/>
      <c r="H88" s="181"/>
      <c r="I88" s="178"/>
      <c r="J88" s="179"/>
      <c r="K88" s="181"/>
      <c r="L88" s="178"/>
      <c r="M88" s="179"/>
      <c r="N88" s="181"/>
      <c r="O88" s="178"/>
      <c r="P88" s="179"/>
      <c r="Q88" s="181"/>
      <c r="R88" s="178"/>
      <c r="S88" s="179"/>
    </row>
    <row r="89" spans="1:19" ht="12.75">
      <c r="A89" s="168"/>
      <c r="B89" s="176" t="s">
        <v>120</v>
      </c>
      <c r="C89" s="183">
        <v>855051051</v>
      </c>
      <c r="D89" s="184">
        <v>48.25524121706985</v>
      </c>
      <c r="E89" s="185"/>
      <c r="F89" s="183">
        <v>122591951</v>
      </c>
      <c r="G89" s="184">
        <v>41.759578660834514</v>
      </c>
      <c r="H89" s="186"/>
      <c r="I89" s="183">
        <v>9663577</v>
      </c>
      <c r="J89" s="184">
        <v>64.2149042113438</v>
      </c>
      <c r="K89" s="186"/>
      <c r="L89" s="183">
        <v>34148517</v>
      </c>
      <c r="M89" s="184">
        <v>64.67388156768116</v>
      </c>
      <c r="N89" s="186"/>
      <c r="O89" s="183">
        <v>30505657</v>
      </c>
      <c r="P89" s="184">
        <v>31.480645975341048</v>
      </c>
      <c r="Q89" s="186"/>
      <c r="R89" s="183">
        <v>167454226</v>
      </c>
      <c r="S89" s="184">
        <v>50.35140106191116</v>
      </c>
    </row>
    <row r="90" spans="1:19" ht="12.75">
      <c r="A90" s="168"/>
      <c r="B90" s="177" t="s">
        <v>121</v>
      </c>
      <c r="C90" s="178">
        <v>242284718</v>
      </c>
      <c r="D90" s="179">
        <v>13.673461364238177</v>
      </c>
      <c r="E90" s="180"/>
      <c r="F90" s="178">
        <v>53931294</v>
      </c>
      <c r="G90" s="179">
        <v>18.3710928466551</v>
      </c>
      <c r="H90" s="181"/>
      <c r="I90" s="178">
        <v>3567707</v>
      </c>
      <c r="J90" s="179">
        <v>23.707573630255208</v>
      </c>
      <c r="K90" s="181"/>
      <c r="L90" s="178">
        <v>7979976</v>
      </c>
      <c r="M90" s="179">
        <v>15.113277766555367</v>
      </c>
      <c r="N90" s="181"/>
      <c r="O90" s="178">
        <v>16805727</v>
      </c>
      <c r="P90" s="179">
        <v>17.34285355811974</v>
      </c>
      <c r="Q90" s="181"/>
      <c r="R90" s="178">
        <v>45315641</v>
      </c>
      <c r="S90" s="179">
        <v>13.625849098419199</v>
      </c>
    </row>
    <row r="91" spans="1:19" ht="12.75">
      <c r="A91" s="168"/>
      <c r="B91" s="176" t="s">
        <v>122</v>
      </c>
      <c r="C91" s="183">
        <v>578716832</v>
      </c>
      <c r="D91" s="184">
        <v>32.660178935372706</v>
      </c>
      <c r="E91" s="185"/>
      <c r="F91" s="183">
        <v>87987695</v>
      </c>
      <c r="G91" s="184">
        <v>29.972025410852755</v>
      </c>
      <c r="H91" s="186"/>
      <c r="I91" s="183">
        <v>1358567</v>
      </c>
      <c r="J91" s="184">
        <v>9.027738876576729</v>
      </c>
      <c r="K91" s="186"/>
      <c r="L91" s="183">
        <v>9037662</v>
      </c>
      <c r="M91" s="184">
        <v>17.116429443677813</v>
      </c>
      <c r="N91" s="186"/>
      <c r="O91" s="183">
        <v>42376534</v>
      </c>
      <c r="P91" s="184">
        <v>43.73092716921334</v>
      </c>
      <c r="Q91" s="186"/>
      <c r="R91" s="183">
        <v>75797138</v>
      </c>
      <c r="S91" s="184">
        <v>22.79125577149081</v>
      </c>
    </row>
    <row r="92" spans="1:19" ht="13.5">
      <c r="A92" s="168"/>
      <c r="B92" s="177" t="s">
        <v>181</v>
      </c>
      <c r="C92" s="178">
        <v>95881451</v>
      </c>
      <c r="D92" s="179">
        <v>5.411118483319266</v>
      </c>
      <c r="E92" s="180"/>
      <c r="F92" s="178">
        <v>29055123</v>
      </c>
      <c r="G92" s="179">
        <v>9.897303081657636</v>
      </c>
      <c r="H92" s="181"/>
      <c r="I92" s="178">
        <v>458956</v>
      </c>
      <c r="J92" s="179">
        <v>3.0497832818242667</v>
      </c>
      <c r="K92" s="181"/>
      <c r="L92" s="178">
        <v>1634939</v>
      </c>
      <c r="M92" s="179">
        <v>3.096411222085664</v>
      </c>
      <c r="N92" s="181"/>
      <c r="O92" s="178">
        <v>7214976</v>
      </c>
      <c r="P92" s="179">
        <v>7.445573297325877</v>
      </c>
      <c r="Q92" s="181"/>
      <c r="R92" s="178">
        <v>44004130</v>
      </c>
      <c r="S92" s="179">
        <v>13.23149406817883</v>
      </c>
    </row>
    <row r="93" spans="1:19" ht="12.75">
      <c r="A93" s="168"/>
      <c r="B93" s="176"/>
      <c r="C93" s="183"/>
      <c r="D93" s="184"/>
      <c r="E93" s="185"/>
      <c r="F93" s="183"/>
      <c r="G93" s="184"/>
      <c r="H93" s="186"/>
      <c r="I93" s="183"/>
      <c r="J93" s="184"/>
      <c r="K93" s="186"/>
      <c r="L93" s="183"/>
      <c r="M93" s="184"/>
      <c r="N93" s="186"/>
      <c r="O93" s="183"/>
      <c r="P93" s="184"/>
      <c r="Q93" s="186"/>
      <c r="R93" s="183"/>
      <c r="S93" s="184"/>
    </row>
    <row r="94" spans="1:19" ht="25.5">
      <c r="A94" s="168" t="s">
        <v>150</v>
      </c>
      <c r="B94" s="196" t="s">
        <v>182</v>
      </c>
      <c r="C94" s="170">
        <v>147959703</v>
      </c>
      <c r="D94" s="171">
        <v>99.99999999999999</v>
      </c>
      <c r="E94" s="172"/>
      <c r="F94" s="170">
        <v>337634</v>
      </c>
      <c r="G94" s="171">
        <v>100</v>
      </c>
      <c r="H94" s="173"/>
      <c r="I94" s="170">
        <v>6593360</v>
      </c>
      <c r="J94" s="171">
        <v>100</v>
      </c>
      <c r="K94" s="173"/>
      <c r="L94" s="170">
        <v>5948656</v>
      </c>
      <c r="M94" s="171">
        <v>100</v>
      </c>
      <c r="N94" s="173"/>
      <c r="O94" s="170">
        <v>11861843</v>
      </c>
      <c r="P94" s="171">
        <v>100.00000000000001</v>
      </c>
      <c r="Q94" s="173"/>
      <c r="R94" s="170">
        <v>181835977</v>
      </c>
      <c r="S94" s="171">
        <v>100</v>
      </c>
    </row>
    <row r="95" spans="1:19" ht="12.75">
      <c r="A95" s="168"/>
      <c r="B95" s="176"/>
      <c r="C95" s="183"/>
      <c r="D95" s="184"/>
      <c r="E95" s="185"/>
      <c r="F95" s="183"/>
      <c r="G95" s="184"/>
      <c r="H95" s="186"/>
      <c r="I95" s="183"/>
      <c r="J95" s="184"/>
      <c r="K95" s="186"/>
      <c r="L95" s="183"/>
      <c r="M95" s="184"/>
      <c r="N95" s="186"/>
      <c r="O95" s="183"/>
      <c r="P95" s="184"/>
      <c r="Q95" s="186"/>
      <c r="R95" s="183"/>
      <c r="S95" s="184"/>
    </row>
    <row r="96" spans="1:19" ht="12.75">
      <c r="A96" s="168"/>
      <c r="B96" s="177" t="s">
        <v>120</v>
      </c>
      <c r="C96" s="178">
        <v>118300283</v>
      </c>
      <c r="D96" s="179">
        <v>79.95439339317949</v>
      </c>
      <c r="E96" s="180"/>
      <c r="F96" s="178">
        <v>337634</v>
      </c>
      <c r="G96" s="179">
        <v>100</v>
      </c>
      <c r="H96" s="181"/>
      <c r="I96" s="178">
        <v>5568280</v>
      </c>
      <c r="J96" s="179">
        <v>84.4528434667605</v>
      </c>
      <c r="K96" s="181"/>
      <c r="L96" s="178">
        <v>3886784</v>
      </c>
      <c r="M96" s="179">
        <v>65.33885973571174</v>
      </c>
      <c r="N96" s="181"/>
      <c r="O96" s="178">
        <v>11086439</v>
      </c>
      <c r="P96" s="179">
        <v>93.46303942819004</v>
      </c>
      <c r="Q96" s="181"/>
      <c r="R96" s="178">
        <v>170791966</v>
      </c>
      <c r="S96" s="179">
        <v>93.92638839562537</v>
      </c>
    </row>
    <row r="97" spans="1:19" ht="12.75">
      <c r="A97" s="168"/>
      <c r="B97" s="176" t="s">
        <v>121</v>
      </c>
      <c r="C97" s="183">
        <v>17900571</v>
      </c>
      <c r="D97" s="184">
        <v>12.09827448761505</v>
      </c>
      <c r="E97" s="185"/>
      <c r="F97" s="183">
        <v>0</v>
      </c>
      <c r="G97" s="184">
        <v>0</v>
      </c>
      <c r="H97" s="186"/>
      <c r="I97" s="183">
        <v>741075</v>
      </c>
      <c r="J97" s="184">
        <v>11.239716927332953</v>
      </c>
      <c r="K97" s="186"/>
      <c r="L97" s="183">
        <v>1508737</v>
      </c>
      <c r="M97" s="184">
        <v>25.362653345562425</v>
      </c>
      <c r="N97" s="186"/>
      <c r="O97" s="183">
        <v>498884</v>
      </c>
      <c r="P97" s="184">
        <v>4.205788257355961</v>
      </c>
      <c r="Q97" s="186"/>
      <c r="R97" s="183">
        <v>6008838</v>
      </c>
      <c r="S97" s="184">
        <v>3.304537473351602</v>
      </c>
    </row>
    <row r="98" spans="1:19" ht="13.5">
      <c r="A98" s="168"/>
      <c r="B98" s="193" t="s">
        <v>174</v>
      </c>
      <c r="C98" s="183">
        <v>11758849</v>
      </c>
      <c r="D98" s="184">
        <v>7.9473321192054565</v>
      </c>
      <c r="E98" s="185"/>
      <c r="F98" s="183">
        <v>0</v>
      </c>
      <c r="G98" s="184">
        <v>0</v>
      </c>
      <c r="H98" s="186"/>
      <c r="I98" s="183">
        <v>284005</v>
      </c>
      <c r="J98" s="184">
        <v>4.3074396059065485</v>
      </c>
      <c r="K98" s="186"/>
      <c r="L98" s="183">
        <v>553135</v>
      </c>
      <c r="M98" s="184">
        <v>9.298486918725843</v>
      </c>
      <c r="N98" s="186"/>
      <c r="O98" s="183">
        <v>276520</v>
      </c>
      <c r="P98" s="184">
        <v>2.331172314454002</v>
      </c>
      <c r="Q98" s="186"/>
      <c r="R98" s="183">
        <v>5035173</v>
      </c>
      <c r="S98" s="184">
        <v>2.7690741310230376</v>
      </c>
    </row>
    <row r="99" spans="1:19" ht="12.75">
      <c r="A99" s="205"/>
      <c r="B99" s="178"/>
      <c r="C99" s="178"/>
      <c r="D99" s="179"/>
      <c r="E99" s="180"/>
      <c r="F99" s="178"/>
      <c r="G99" s="179"/>
      <c r="H99" s="181"/>
      <c r="I99" s="178"/>
      <c r="J99" s="179"/>
      <c r="K99" s="181"/>
      <c r="L99" s="178"/>
      <c r="M99" s="179"/>
      <c r="N99" s="181"/>
      <c r="O99" s="178"/>
      <c r="P99" s="179"/>
      <c r="Q99" s="181"/>
      <c r="R99" s="178"/>
      <c r="S99" s="179"/>
    </row>
    <row r="100" spans="1:19" ht="13.5">
      <c r="A100" s="168" t="s">
        <v>151</v>
      </c>
      <c r="B100" s="189" t="s">
        <v>183</v>
      </c>
      <c r="C100" s="170">
        <v>227594482</v>
      </c>
      <c r="D100" s="171">
        <v>100</v>
      </c>
      <c r="E100" s="172"/>
      <c r="F100" s="170">
        <v>29799196</v>
      </c>
      <c r="G100" s="171">
        <v>99.99999999999999</v>
      </c>
      <c r="H100" s="173"/>
      <c r="I100" s="170">
        <v>7069823</v>
      </c>
      <c r="J100" s="171">
        <v>100.00000000000001</v>
      </c>
      <c r="K100" s="173"/>
      <c r="L100" s="170">
        <v>7800352</v>
      </c>
      <c r="M100" s="171">
        <v>100</v>
      </c>
      <c r="N100" s="173"/>
      <c r="O100" s="170">
        <v>1908464</v>
      </c>
      <c r="P100" s="171">
        <v>100</v>
      </c>
      <c r="Q100" s="173"/>
      <c r="R100" s="170">
        <v>55823247</v>
      </c>
      <c r="S100" s="171">
        <v>100.00000000000001</v>
      </c>
    </row>
    <row r="101" spans="1:19" ht="12.75">
      <c r="A101" s="168"/>
      <c r="B101" s="176"/>
      <c r="C101" s="183"/>
      <c r="D101" s="184"/>
      <c r="E101" s="185"/>
      <c r="F101" s="183"/>
      <c r="G101" s="184"/>
      <c r="H101" s="186"/>
      <c r="I101" s="183"/>
      <c r="J101" s="184"/>
      <c r="K101" s="186"/>
      <c r="L101" s="183"/>
      <c r="M101" s="184"/>
      <c r="N101" s="186"/>
      <c r="O101" s="183"/>
      <c r="P101" s="184"/>
      <c r="Q101" s="186"/>
      <c r="R101" s="183"/>
      <c r="S101" s="184"/>
    </row>
    <row r="102" spans="1:19" ht="12.75">
      <c r="A102" s="168"/>
      <c r="B102" s="177" t="s">
        <v>120</v>
      </c>
      <c r="C102" s="178">
        <v>134856091</v>
      </c>
      <c r="D102" s="179">
        <v>59.252794626189576</v>
      </c>
      <c r="E102" s="180"/>
      <c r="F102" s="178">
        <v>26734823</v>
      </c>
      <c r="G102" s="179">
        <v>89.7165916825407</v>
      </c>
      <c r="H102" s="181"/>
      <c r="I102" s="178">
        <v>4373583</v>
      </c>
      <c r="J102" s="179">
        <v>61.86269444086507</v>
      </c>
      <c r="K102" s="181"/>
      <c r="L102" s="178">
        <v>5176232</v>
      </c>
      <c r="M102" s="179">
        <v>66.35895405745792</v>
      </c>
      <c r="N102" s="181"/>
      <c r="O102" s="178">
        <v>1134011</v>
      </c>
      <c r="P102" s="179">
        <v>59.420088615766396</v>
      </c>
      <c r="Q102" s="181"/>
      <c r="R102" s="178">
        <v>45105831</v>
      </c>
      <c r="S102" s="179">
        <v>80.80115977488734</v>
      </c>
    </row>
    <row r="103" spans="1:19" ht="12.75">
      <c r="A103" s="168"/>
      <c r="B103" s="176" t="s">
        <v>121</v>
      </c>
      <c r="C103" s="183">
        <v>44707414</v>
      </c>
      <c r="D103" s="184">
        <v>19.643452515689724</v>
      </c>
      <c r="E103" s="185"/>
      <c r="F103" s="183">
        <v>670050</v>
      </c>
      <c r="G103" s="184">
        <v>2.248550598479234</v>
      </c>
      <c r="H103" s="186"/>
      <c r="I103" s="183">
        <v>1755790</v>
      </c>
      <c r="J103" s="184">
        <v>24.83499233290565</v>
      </c>
      <c r="K103" s="186"/>
      <c r="L103" s="183">
        <v>1447330</v>
      </c>
      <c r="M103" s="184">
        <v>18.554675481311612</v>
      </c>
      <c r="N103" s="186"/>
      <c r="O103" s="183">
        <v>473778</v>
      </c>
      <c r="P103" s="184">
        <v>24.825094945463995</v>
      </c>
      <c r="Q103" s="186"/>
      <c r="R103" s="183">
        <v>7723823</v>
      </c>
      <c r="S103" s="184">
        <v>13.836212357908884</v>
      </c>
    </row>
    <row r="104" spans="1:19" ht="13.5">
      <c r="A104" s="168"/>
      <c r="B104" s="193" t="s">
        <v>174</v>
      </c>
      <c r="C104" s="183">
        <v>48030977</v>
      </c>
      <c r="D104" s="184">
        <v>21.1037528581207</v>
      </c>
      <c r="E104" s="185"/>
      <c r="F104" s="183">
        <v>2394323</v>
      </c>
      <c r="G104" s="184">
        <v>8.034857718980069</v>
      </c>
      <c r="H104" s="186"/>
      <c r="I104" s="183">
        <v>940450</v>
      </c>
      <c r="J104" s="184">
        <v>13.302313226229284</v>
      </c>
      <c r="K104" s="186"/>
      <c r="L104" s="183">
        <v>1176790</v>
      </c>
      <c r="M104" s="184">
        <v>15.086370461230466</v>
      </c>
      <c r="N104" s="186"/>
      <c r="O104" s="183">
        <v>300675</v>
      </c>
      <c r="P104" s="184">
        <v>15.754816438769605</v>
      </c>
      <c r="Q104" s="186"/>
      <c r="R104" s="183">
        <v>2993593</v>
      </c>
      <c r="S104" s="184">
        <v>5.362627867203783</v>
      </c>
    </row>
    <row r="105" spans="1:19" ht="12.75">
      <c r="A105" s="207"/>
      <c r="B105" s="208"/>
      <c r="C105" s="208"/>
      <c r="D105" s="209"/>
      <c r="E105" s="210"/>
      <c r="F105" s="208"/>
      <c r="G105" s="209"/>
      <c r="H105" s="211"/>
      <c r="I105" s="208"/>
      <c r="J105" s="209"/>
      <c r="K105" s="211"/>
      <c r="L105" s="208"/>
      <c r="M105" s="209"/>
      <c r="N105" s="211"/>
      <c r="O105" s="208"/>
      <c r="P105" s="209"/>
      <c r="Q105" s="211"/>
      <c r="R105" s="208"/>
      <c r="S105" s="209"/>
    </row>
    <row r="106" spans="1:19" ht="12.75">
      <c r="A106" s="283"/>
      <c r="B106" s="284" t="s">
        <v>98</v>
      </c>
      <c r="C106" s="285"/>
      <c r="D106" s="286"/>
      <c r="E106" s="287"/>
      <c r="F106" s="288"/>
      <c r="G106" s="286"/>
      <c r="H106" s="289"/>
      <c r="I106" s="290"/>
      <c r="J106" s="286"/>
      <c r="K106" s="289"/>
      <c r="L106" s="291"/>
      <c r="M106" s="286"/>
      <c r="N106" s="289"/>
      <c r="O106" s="291"/>
      <c r="P106" s="286"/>
      <c r="Q106" s="289"/>
      <c r="R106" s="291"/>
      <c r="S106" s="286"/>
    </row>
    <row r="107" spans="2:19" ht="13.5">
      <c r="B107" s="332" t="s">
        <v>216</v>
      </c>
      <c r="C107" s="332"/>
      <c r="D107" s="332"/>
      <c r="E107" s="332"/>
      <c r="F107" s="332"/>
      <c r="G107" s="332"/>
      <c r="H107" s="332"/>
      <c r="I107" s="332"/>
      <c r="J107" s="332"/>
      <c r="K107" s="332"/>
      <c r="L107" s="332"/>
      <c r="M107" s="332"/>
      <c r="N107" s="332"/>
      <c r="O107" s="332"/>
      <c r="P107" s="332"/>
      <c r="Q107" s="332"/>
      <c r="R107" s="332"/>
      <c r="S107" s="332"/>
    </row>
    <row r="108" spans="2:19" ht="13.5">
      <c r="B108" s="332"/>
      <c r="C108" s="332"/>
      <c r="D108" s="332"/>
      <c r="E108" s="332"/>
      <c r="F108" s="332"/>
      <c r="G108" s="332"/>
      <c r="H108" s="332"/>
      <c r="I108" s="332"/>
      <c r="J108" s="332"/>
      <c r="K108" s="332"/>
      <c r="L108" s="332"/>
      <c r="M108" s="332"/>
      <c r="N108" s="332"/>
      <c r="O108" s="332"/>
      <c r="P108" s="332"/>
      <c r="Q108" s="332"/>
      <c r="R108" s="332"/>
      <c r="S108" s="332"/>
    </row>
    <row r="109" spans="2:19" ht="13.5">
      <c r="B109" s="332"/>
      <c r="C109" s="332"/>
      <c r="D109" s="332"/>
      <c r="E109" s="332"/>
      <c r="F109" s="332"/>
      <c r="G109" s="332"/>
      <c r="H109" s="332"/>
      <c r="I109" s="332"/>
      <c r="J109" s="332"/>
      <c r="K109" s="332"/>
      <c r="L109" s="332"/>
      <c r="M109" s="332"/>
      <c r="N109" s="332"/>
      <c r="O109" s="332"/>
      <c r="P109" s="332"/>
      <c r="Q109" s="332"/>
      <c r="R109" s="332"/>
      <c r="S109" s="332"/>
    </row>
    <row r="110" spans="2:19" ht="13.5">
      <c r="B110" s="332"/>
      <c r="C110" s="332"/>
      <c r="D110" s="332"/>
      <c r="E110" s="332"/>
      <c r="F110" s="332"/>
      <c r="G110" s="332"/>
      <c r="H110" s="332"/>
      <c r="I110" s="332"/>
      <c r="J110" s="332"/>
      <c r="K110" s="332"/>
      <c r="L110" s="332"/>
      <c r="M110" s="332"/>
      <c r="N110" s="332"/>
      <c r="O110" s="332"/>
      <c r="P110" s="332"/>
      <c r="Q110" s="332"/>
      <c r="R110" s="332"/>
      <c r="S110" s="332"/>
    </row>
    <row r="111" spans="2:19" ht="13.5">
      <c r="B111" s="332"/>
      <c r="C111" s="332"/>
      <c r="D111" s="332"/>
      <c r="E111" s="332"/>
      <c r="F111" s="332"/>
      <c r="G111" s="332"/>
      <c r="H111" s="332"/>
      <c r="I111" s="332"/>
      <c r="J111" s="332"/>
      <c r="K111" s="332"/>
      <c r="L111" s="332"/>
      <c r="M111" s="332"/>
      <c r="N111" s="332"/>
      <c r="O111" s="332"/>
      <c r="P111" s="332"/>
      <c r="Q111" s="332"/>
      <c r="R111" s="332"/>
      <c r="S111" s="332"/>
    </row>
    <row r="112" spans="2:19" ht="13.5">
      <c r="B112" s="332"/>
      <c r="C112" s="332"/>
      <c r="D112" s="332"/>
      <c r="E112" s="332"/>
      <c r="F112" s="332"/>
      <c r="G112" s="332"/>
      <c r="H112" s="332"/>
      <c r="I112" s="332"/>
      <c r="J112" s="332"/>
      <c r="K112" s="332"/>
      <c r="L112" s="332"/>
      <c r="M112" s="332"/>
      <c r="N112" s="332"/>
      <c r="O112" s="332"/>
      <c r="P112" s="332"/>
      <c r="Q112" s="332"/>
      <c r="R112" s="332"/>
      <c r="S112" s="332"/>
    </row>
    <row r="113" spans="2:19" ht="13.5">
      <c r="B113" s="332"/>
      <c r="C113" s="332"/>
      <c r="D113" s="332"/>
      <c r="E113" s="332"/>
      <c r="F113" s="332"/>
      <c r="G113" s="332"/>
      <c r="H113" s="332"/>
      <c r="I113" s="332"/>
      <c r="J113" s="332"/>
      <c r="K113" s="332"/>
      <c r="L113" s="332"/>
      <c r="M113" s="332"/>
      <c r="N113" s="332"/>
      <c r="O113" s="332"/>
      <c r="P113" s="332"/>
      <c r="Q113" s="332"/>
      <c r="R113" s="332"/>
      <c r="S113" s="332"/>
    </row>
    <row r="114" spans="2:19" ht="13.5">
      <c r="B114" s="332"/>
      <c r="C114" s="332"/>
      <c r="D114" s="332"/>
      <c r="E114" s="332"/>
      <c r="F114" s="332"/>
      <c r="G114" s="332"/>
      <c r="H114" s="332"/>
      <c r="I114" s="332"/>
      <c r="J114" s="332"/>
      <c r="K114" s="332"/>
      <c r="L114" s="332"/>
      <c r="M114" s="332"/>
      <c r="N114" s="332"/>
      <c r="O114" s="332"/>
      <c r="P114" s="332"/>
      <c r="Q114" s="332"/>
      <c r="R114" s="332"/>
      <c r="S114" s="332"/>
    </row>
    <row r="115" spans="2:19" ht="13.5">
      <c r="B115" s="332"/>
      <c r="C115" s="332"/>
      <c r="D115" s="332"/>
      <c r="E115" s="332"/>
      <c r="F115" s="332"/>
      <c r="G115" s="332"/>
      <c r="H115" s="332"/>
      <c r="I115" s="332"/>
      <c r="J115" s="332"/>
      <c r="K115" s="332"/>
      <c r="L115" s="332"/>
      <c r="M115" s="332"/>
      <c r="N115" s="332"/>
      <c r="O115" s="332"/>
      <c r="P115" s="332"/>
      <c r="Q115" s="332"/>
      <c r="R115" s="332"/>
      <c r="S115" s="332"/>
    </row>
    <row r="116" spans="2:19" ht="13.5">
      <c r="B116" s="332"/>
      <c r="C116" s="332"/>
      <c r="D116" s="332"/>
      <c r="E116" s="332"/>
      <c r="F116" s="332"/>
      <c r="G116" s="332"/>
      <c r="H116" s="332"/>
      <c r="I116" s="332"/>
      <c r="J116" s="332"/>
      <c r="K116" s="332"/>
      <c r="L116" s="332"/>
      <c r="M116" s="332"/>
      <c r="N116" s="332"/>
      <c r="O116" s="332"/>
      <c r="P116" s="332"/>
      <c r="Q116" s="332"/>
      <c r="R116" s="332"/>
      <c r="S116" s="332"/>
    </row>
    <row r="117" spans="2:19" ht="13.5">
      <c r="B117" s="332"/>
      <c r="C117" s="332"/>
      <c r="D117" s="332"/>
      <c r="E117" s="332"/>
      <c r="F117" s="332"/>
      <c r="G117" s="332"/>
      <c r="H117" s="332"/>
      <c r="I117" s="332"/>
      <c r="J117" s="332"/>
      <c r="K117" s="332"/>
      <c r="L117" s="332"/>
      <c r="M117" s="332"/>
      <c r="N117" s="332"/>
      <c r="O117" s="332"/>
      <c r="P117" s="332"/>
      <c r="Q117" s="332"/>
      <c r="R117" s="332"/>
      <c r="S117" s="332"/>
    </row>
  </sheetData>
  <sheetProtection/>
  <mergeCells count="27">
    <mergeCell ref="B115:S115"/>
    <mergeCell ref="B116:S116"/>
    <mergeCell ref="B117:S117"/>
    <mergeCell ref="B111:S111"/>
    <mergeCell ref="B112:S112"/>
    <mergeCell ref="B113:S113"/>
    <mergeCell ref="B114:S114"/>
    <mergeCell ref="B107:S107"/>
    <mergeCell ref="B108:S108"/>
    <mergeCell ref="B109:S109"/>
    <mergeCell ref="B110:S110"/>
    <mergeCell ref="B7:P7"/>
    <mergeCell ref="Q7:S7"/>
    <mergeCell ref="B8:P8"/>
    <mergeCell ref="Q8:S8"/>
    <mergeCell ref="A12:A13"/>
    <mergeCell ref="B9:P9"/>
    <mergeCell ref="B12:B13"/>
    <mergeCell ref="C12:D12"/>
    <mergeCell ref="Q9:S9"/>
    <mergeCell ref="L12:M12"/>
    <mergeCell ref="O12:P12"/>
    <mergeCell ref="R12:S12"/>
    <mergeCell ref="B10:P10"/>
    <mergeCell ref="Q10:S10"/>
    <mergeCell ref="F12:G12"/>
    <mergeCell ref="I12:J12"/>
  </mergeCells>
  <printOptions horizontalCentered="1" verticalCentered="1"/>
  <pageMargins left="0.31496062992125984" right="0.2755905511811024" top="0.31496062992125984" bottom="0.5511811023622047" header="0" footer="0"/>
  <pageSetup fitToHeight="5" fitToWidth="1" horizontalDpi="300" verticalDpi="300" orientation="landscape" scale="66"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
  <cp:keywords/>
  <dc:description/>
  <cp:lastModifiedBy>CAVillalbaV</cp:lastModifiedBy>
  <cp:lastPrinted>2011-07-06T20:54:12Z</cp:lastPrinted>
  <dcterms:created xsi:type="dcterms:W3CDTF">2008-09-03T20:05:28Z</dcterms:created>
  <dcterms:modified xsi:type="dcterms:W3CDTF">2011-07-26T20:14:14Z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