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555" windowHeight="11250" activeTab="4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4">'Anexo 5'!$A$3:$K$73</definedName>
    <definedName name="_xlnm.Print_Area" localSheetId="2">'Anexo3'!$A$3:$P$20</definedName>
    <definedName name="_xlnm.Print_Area" localSheetId="3">'Anexo4'!$A$3:$N$47</definedName>
    <definedName name="_xlnm.Print_Area" localSheetId="5">'Anexo6'!$A$3:$T$20</definedName>
  </definedNames>
  <calcPr fullCalcOnLoad="1"/>
</workbook>
</file>

<file path=xl/sharedStrings.xml><?xml version="1.0" encoding="utf-8"?>
<sst xmlns="http://schemas.openxmlformats.org/spreadsheetml/2006/main" count="102" uniqueCount="47">
  <si>
    <t>A1. ICCP. Variación anual y mensual</t>
  </si>
  <si>
    <t>Años</t>
  </si>
  <si>
    <t>Variación porcentual</t>
  </si>
  <si>
    <t>anual</t>
  </si>
  <si>
    <t>Mensual</t>
  </si>
  <si>
    <t>Año corrido</t>
  </si>
  <si>
    <t>Fuente: DANE</t>
  </si>
  <si>
    <t xml:space="preserve"> </t>
  </si>
  <si>
    <t xml:space="preserve">           </t>
  </si>
  <si>
    <t>A2. ICCP. Variación, contribución y participación anual y mensual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</si>
  <si>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</si>
  <si>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</si>
  <si>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</si>
  <si>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</si>
  <si>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</si>
  <si>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</si>
  <si>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</si>
  <si>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</si>
  <si>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</si>
  <si>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</si>
  <si>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Total</t>
  </si>
  <si>
    <t>A3. ICCP. Variación, contribución, participación anual y mensual</t>
  </si>
  <si>
    <t>según grupo de obra</t>
  </si>
  <si>
    <t>Grupos de obra</t>
  </si>
  <si>
    <t>Año              corrido</t>
  </si>
  <si>
    <t>A4. ICCP. Variación, contribución anual y mensual</t>
  </si>
  <si>
    <t>según grupo y subgrupos de costos</t>
  </si>
  <si>
    <t>Código</t>
  </si>
  <si>
    <t>Grupo y subgrupos
de costos</t>
  </si>
  <si>
    <t>Contribución</t>
  </si>
  <si>
    <t>(puntos porcentuales)</t>
  </si>
  <si>
    <t>A5. ICCP. Variación anual y mensual por grupos e insumos</t>
  </si>
  <si>
    <t>Canasta general</t>
  </si>
  <si>
    <t>Grupos e insumos</t>
  </si>
  <si>
    <t>meses</t>
  </si>
  <si>
    <t>Anual</t>
  </si>
  <si>
    <t>Equipo</t>
  </si>
  <si>
    <t>a</t>
  </si>
  <si>
    <t>b</t>
  </si>
  <si>
    <t>c</t>
  </si>
  <si>
    <t>d</t>
  </si>
  <si>
    <t>Materiales</t>
  </si>
  <si>
    <t>Transporte</t>
  </si>
  <si>
    <t>Mano de obra</t>
  </si>
  <si>
    <t>Costos indirectos</t>
  </si>
  <si>
    <t>A6.  ICCP.  Variación anual y  mensual</t>
  </si>
  <si>
    <t>Meses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</si>
</sst>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[$€]\ * #,##0.00_ ;_ [$€]\ * \-#,##0.00_ ;_ [$€]\ * &quot;-&quot;??_ ;_ @_ 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1_pag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2_pagi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CCP\Difusi&#243;n\resultados\BOLETIN\ICCP%20-%20Datos%20para%20el%20Bolet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3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4_pagi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5_pagi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  <sheetDataSet>
      <sheetData sheetId="0">
        <row r="2">
          <cell r="A2" t="str">
            <v>1999</v>
          </cell>
          <cell r="C2" t="str">
            <v>DICIEMBRE</v>
          </cell>
          <cell r="F2">
            <v>-0.047914383559</v>
          </cell>
          <cell r="G2">
            <v>8.364470966261</v>
          </cell>
          <cell r="H2">
            <v>8.364470966261</v>
          </cell>
        </row>
        <row r="3">
          <cell r="A3" t="str">
            <v>2000</v>
          </cell>
          <cell r="F3">
            <v>0.103865353156</v>
          </cell>
          <cell r="G3">
            <v>8.357887452416</v>
          </cell>
          <cell r="H3">
            <v>8.357887452416</v>
          </cell>
        </row>
        <row r="4">
          <cell r="A4" t="str">
            <v>2001</v>
          </cell>
          <cell r="F4">
            <v>0.253506684231</v>
          </cell>
          <cell r="G4">
            <v>6.968768215028</v>
          </cell>
          <cell r="H4">
            <v>6.968768215028</v>
          </cell>
        </row>
        <row r="5">
          <cell r="A5" t="str">
            <v>2002</v>
          </cell>
          <cell r="F5">
            <v>0.226194714056</v>
          </cell>
          <cell r="G5">
            <v>5.584956313837</v>
          </cell>
          <cell r="H5">
            <v>5.584956313837</v>
          </cell>
        </row>
        <row r="6">
          <cell r="A6" t="str">
            <v>2003</v>
          </cell>
          <cell r="F6">
            <v>0.197635278129</v>
          </cell>
          <cell r="G6">
            <v>7.774641562286</v>
          </cell>
          <cell r="H6">
            <v>7.774641562286</v>
          </cell>
        </row>
        <row r="7">
          <cell r="A7" t="str">
            <v>2004</v>
          </cell>
          <cell r="F7">
            <v>-0.609558859492</v>
          </cell>
          <cell r="G7">
            <v>5.856367151044</v>
          </cell>
          <cell r="H7">
            <v>5.856367151044</v>
          </cell>
        </row>
        <row r="8">
          <cell r="A8" t="str">
            <v>2005</v>
          </cell>
          <cell r="F8">
            <v>0.446887032601</v>
          </cell>
          <cell r="H8">
            <v>2.596654494118</v>
          </cell>
        </row>
        <row r="9">
          <cell r="A9" t="str">
            <v>2006</v>
          </cell>
          <cell r="F9">
            <v>-0.305678093695</v>
          </cell>
          <cell r="H9">
            <v>9.435767859918</v>
          </cell>
        </row>
        <row r="10">
          <cell r="A10" t="str">
            <v>2007</v>
          </cell>
          <cell r="F10">
            <v>0.551651898301</v>
          </cell>
          <cell r="H10">
            <v>3.936944763308</v>
          </cell>
        </row>
        <row r="11">
          <cell r="A11" t="str">
            <v>2008</v>
          </cell>
          <cell r="F11">
            <v>-0.293607050466</v>
          </cell>
          <cell r="H11">
            <v>8.739810212094</v>
          </cell>
        </row>
        <row r="12">
          <cell r="A12" t="str">
            <v>2009</v>
          </cell>
          <cell r="F12">
            <v>-0.348186225225</v>
          </cell>
          <cell r="H12">
            <v>-2.364695276493</v>
          </cell>
        </row>
        <row r="13">
          <cell r="A13" t="str">
            <v>2010</v>
          </cell>
          <cell r="F13">
            <v>0.237184021412</v>
          </cell>
          <cell r="H13">
            <v>1.566832057601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  <sheetDataSet>
      <sheetData sheetId="0">
        <row r="2">
          <cell r="C2" t="str">
            <v>DICIEMBRE</v>
          </cell>
          <cell r="E2" t="str">
            <v>Equipo</v>
          </cell>
          <cell r="F2">
            <v>0.145583482680247</v>
          </cell>
          <cell r="G2">
            <v>0.032518456617</v>
          </cell>
          <cell r="H2">
            <v>0.776097163141</v>
          </cell>
          <cell r="I2">
            <v>0.776097163141</v>
          </cell>
          <cell r="J2">
            <v>0.004654750502</v>
          </cell>
          <cell r="K2">
            <v>0.111735015981</v>
          </cell>
          <cell r="L2">
            <v>0.111735015981</v>
          </cell>
          <cell r="M2">
            <v>1.962505937073</v>
          </cell>
          <cell r="N2">
            <v>7.131269457946</v>
          </cell>
          <cell r="O2">
            <v>7.131269457946</v>
          </cell>
        </row>
        <row r="3">
          <cell r="E3" t="str">
            <v>Materiales</v>
          </cell>
          <cell r="F3">
            <v>0.578881393233026</v>
          </cell>
          <cell r="G3">
            <v>0.408161624691</v>
          </cell>
          <cell r="H3">
            <v>0.998090025094</v>
          </cell>
          <cell r="I3">
            <v>0.998090025094</v>
          </cell>
          <cell r="J3">
            <v>0.228938730423</v>
          </cell>
          <cell r="K3">
            <v>0.563943661054</v>
          </cell>
          <cell r="L3">
            <v>0.563943661054</v>
          </cell>
          <cell r="M3">
            <v>96.523673500468</v>
          </cell>
          <cell r="N3">
            <v>35.992604205295</v>
          </cell>
          <cell r="O3">
            <v>35.992604205295</v>
          </cell>
        </row>
        <row r="4">
          <cell r="E4" t="str">
            <v>Transporte</v>
          </cell>
          <cell r="F4">
            <v>0.003986458667489</v>
          </cell>
          <cell r="G4">
            <v>0.975555488124</v>
          </cell>
          <cell r="H4">
            <v>0.556911645484</v>
          </cell>
          <cell r="I4">
            <v>0.556911645484</v>
          </cell>
          <cell r="J4">
            <v>0.003590540488</v>
          </cell>
          <cell r="K4">
            <v>0.002085554411</v>
          </cell>
          <cell r="L4">
            <v>0.002085554411</v>
          </cell>
          <cell r="M4">
            <v>1.51382056288</v>
          </cell>
          <cell r="N4">
            <v>0.133106442448</v>
          </cell>
          <cell r="O4">
            <v>0.133106442448</v>
          </cell>
        </row>
        <row r="5">
          <cell r="E5" t="str">
            <v>Mano de obra</v>
          </cell>
          <cell r="F5">
            <v>0.107958368897105</v>
          </cell>
          <cell r="G5">
            <v>0</v>
          </cell>
          <cell r="H5">
            <v>2.631657137954</v>
          </cell>
          <cell r="I5">
            <v>2.631657137954</v>
          </cell>
          <cell r="J5">
            <v>0</v>
          </cell>
          <cell r="K5">
            <v>0.304837804015</v>
          </cell>
          <cell r="L5">
            <v>0.304837804015</v>
          </cell>
          <cell r="M5">
            <v>0</v>
          </cell>
          <cell r="N5">
            <v>19.455678260869</v>
          </cell>
          <cell r="O5">
            <v>19.455678260869</v>
          </cell>
        </row>
        <row r="6">
          <cell r="E6" t="str">
            <v>Costos indirectos</v>
          </cell>
          <cell r="F6">
            <v>0.163590296522133</v>
          </cell>
          <cell r="G6">
            <v>0</v>
          </cell>
          <cell r="H6">
            <v>3.408040046122</v>
          </cell>
          <cell r="I6">
            <v>3.408040046122</v>
          </cell>
          <cell r="J6">
            <v>0</v>
          </cell>
          <cell r="K6">
            <v>0.584230022139</v>
          </cell>
          <cell r="L6">
            <v>0.584230022139</v>
          </cell>
          <cell r="M6">
            <v>0</v>
          </cell>
          <cell r="N6">
            <v>37.28734163338</v>
          </cell>
          <cell r="O6">
            <v>37.28734163338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_ICCP"/>
      <sheetName val="Graf_generales"/>
      <sheetName val="Generales"/>
      <sheetName val="Grupos de costo_mes"/>
      <sheetName val="Grupos de costo_ac"/>
      <sheetName val="Grupos de costo_12m"/>
      <sheetName val="Grupos de obra_mes"/>
      <sheetName val="Grupos de obra_ac"/>
      <sheetName val="Grupos de obra_12m"/>
      <sheetName val="G_obra_cost_mes"/>
      <sheetName val="G_obra_cost_ac"/>
      <sheetName val="G_obra_cost_12m"/>
      <sheetName val="Anexo1"/>
      <sheetName val="Anexo2"/>
      <sheetName val="Anexo3"/>
      <sheetName val="Anexo4"/>
      <sheetName val="Anexo5"/>
      <sheetName val="Anexo 5 Manual"/>
      <sheetName val="Anexo6"/>
    </sheetNames>
    <sheetDataSet>
      <sheetData sheetId="3">
        <row r="26">
          <cell r="D26" t="str">
            <v>2010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  <sheetDataSet>
      <sheetData sheetId="0">
        <row r="2">
          <cell r="C2" t="str">
            <v>DICIEMBRE</v>
          </cell>
          <cell r="E2" t="str">
            <v>Obras de explanacion</v>
          </cell>
          <cell r="F2">
            <v>0.072285708273972</v>
          </cell>
          <cell r="G2">
            <v>0.081037372282</v>
          </cell>
          <cell r="H2">
            <v>2.064993376903</v>
          </cell>
          <cell r="I2">
            <v>2.064993376903</v>
          </cell>
          <cell r="J2">
            <v>0.006177277324</v>
          </cell>
          <cell r="K2">
            <v>0.156397010671</v>
          </cell>
          <cell r="L2">
            <v>0.156397010671</v>
          </cell>
          <cell r="M2">
            <v>2.604423892986</v>
          </cell>
          <cell r="N2">
            <v>9.981734156656</v>
          </cell>
          <cell r="O2">
            <v>9.981734156656</v>
          </cell>
        </row>
        <row r="3">
          <cell r="E3" t="str">
            <v>Subbases y bases</v>
          </cell>
          <cell r="F3">
            <v>0.037365597033305</v>
          </cell>
          <cell r="G3">
            <v>1.124353540034</v>
          </cell>
          <cell r="H3">
            <v>3.624969911902</v>
          </cell>
          <cell r="I3">
            <v>3.624969911902</v>
          </cell>
          <cell r="J3">
            <v>0.046617158855</v>
          </cell>
          <cell r="K3">
            <v>0.148614678393</v>
          </cell>
          <cell r="L3">
            <v>0.148614678393</v>
          </cell>
          <cell r="M3">
            <v>19.654426372181</v>
          </cell>
          <cell r="N3">
            <v>9.485041978305</v>
          </cell>
          <cell r="O3">
            <v>9.485041978305</v>
          </cell>
        </row>
        <row r="4">
          <cell r="E4" t="str">
            <v>Transporte de materiales</v>
          </cell>
          <cell r="F4">
            <v>0.003469773699898</v>
          </cell>
          <cell r="G4">
            <v>0.041597363951</v>
          </cell>
          <cell r="H4">
            <v>1.875357426118</v>
          </cell>
          <cell r="I4">
            <v>1.875357426118</v>
          </cell>
          <cell r="J4">
            <v>0.000158353996</v>
          </cell>
          <cell r="K4">
            <v>0.00710365387</v>
          </cell>
          <cell r="L4">
            <v>0.00710365387</v>
          </cell>
          <cell r="M4">
            <v>0.066764192232</v>
          </cell>
          <cell r="N4">
            <v>0.45337685271</v>
          </cell>
          <cell r="O4">
            <v>0.45337685271</v>
          </cell>
        </row>
        <row r="5">
          <cell r="E5" t="str">
            <v>Aceros y elementos metalicos</v>
          </cell>
          <cell r="F5">
            <v>0.220613405540448</v>
          </cell>
          <cell r="G5">
            <v>0.071888367946</v>
          </cell>
          <cell r="H5">
            <v>-0.319002744084</v>
          </cell>
          <cell r="I5">
            <v>-0.319002744084</v>
          </cell>
          <cell r="J5">
            <v>0.014462056874</v>
          </cell>
          <cell r="K5">
            <v>-0.065281275304</v>
          </cell>
          <cell r="L5">
            <v>-0.065281275304</v>
          </cell>
          <cell r="M5">
            <v>6.09739930536</v>
          </cell>
          <cell r="N5">
            <v>-4.166450066381</v>
          </cell>
          <cell r="O5">
            <v>-4.166450066381</v>
          </cell>
        </row>
        <row r="6">
          <cell r="E6" t="str">
            <v>Acero estructural y cables de acero</v>
          </cell>
          <cell r="F6">
            <v>0.113324200957458</v>
          </cell>
          <cell r="G6">
            <v>0.027281955062</v>
          </cell>
          <cell r="H6">
            <v>2.062749599988</v>
          </cell>
          <cell r="I6">
            <v>2.062749599988</v>
          </cell>
          <cell r="J6">
            <v>0.002979368143</v>
          </cell>
          <cell r="K6">
            <v>0.223701782672</v>
          </cell>
          <cell r="L6">
            <v>0.223701782672</v>
          </cell>
          <cell r="M6">
            <v>1.25614201381</v>
          </cell>
          <cell r="N6">
            <v>14.277329952931</v>
          </cell>
          <cell r="O6">
            <v>14.277329952931</v>
          </cell>
        </row>
        <row r="7">
          <cell r="E7" t="str">
            <v>Concretos, morteros y obras varias</v>
          </cell>
          <cell r="F7">
            <v>0.190054962911993</v>
          </cell>
          <cell r="G7">
            <v>0.273863285087</v>
          </cell>
          <cell r="H7">
            <v>1.327349405055</v>
          </cell>
          <cell r="I7">
            <v>1.327349405055</v>
          </cell>
          <cell r="J7">
            <v>0.054522701706</v>
          </cell>
          <cell r="K7">
            <v>0.264979897937</v>
          </cell>
          <cell r="L7">
            <v>0.264979897937</v>
          </cell>
          <cell r="M7">
            <v>22.987510449235</v>
          </cell>
          <cell r="N7">
            <v>16.911825147535</v>
          </cell>
          <cell r="O7">
            <v>16.911825147535</v>
          </cell>
        </row>
        <row r="8">
          <cell r="E8" t="str">
            <v>Concreto para estructura de puentes</v>
          </cell>
          <cell r="F8">
            <v>0.275442771353628</v>
          </cell>
          <cell r="G8">
            <v>0.263198668454</v>
          </cell>
          <cell r="H8">
            <v>1.633057190891</v>
          </cell>
          <cell r="I8">
            <v>1.633057190891</v>
          </cell>
          <cell r="J8">
            <v>0.070753388401</v>
          </cell>
          <cell r="K8">
            <v>0.438828236902</v>
          </cell>
          <cell r="L8">
            <v>0.438828236902</v>
          </cell>
          <cell r="M8">
            <v>29.830588072414</v>
          </cell>
          <cell r="N8">
            <v>28.007356294069</v>
          </cell>
          <cell r="O8">
            <v>28.007356294069</v>
          </cell>
        </row>
        <row r="9">
          <cell r="E9" t="str">
            <v>Pavimentaciones con asfalto, pinturas, geotextiles</v>
          </cell>
          <cell r="F9">
            <v>0.087443580229299</v>
          </cell>
          <cell r="G9">
            <v>0.41424455441</v>
          </cell>
          <cell r="H9">
            <v>4.003321748812</v>
          </cell>
          <cell r="I9">
            <v>4.003321748812</v>
          </cell>
          <cell r="J9">
            <v>0.041513716114</v>
          </cell>
          <cell r="K9">
            <v>0.39248807246</v>
          </cell>
          <cell r="L9">
            <v>0.39248807246</v>
          </cell>
          <cell r="M9">
            <v>17.502745702203</v>
          </cell>
          <cell r="N9">
            <v>25.049785684175</v>
          </cell>
          <cell r="O9">
            <v>25.049785684175</v>
          </cell>
        </row>
        <row r="10">
          <cell r="E10" t="str">
            <v>Total</v>
          </cell>
          <cell r="F10">
            <v>1</v>
          </cell>
          <cell r="G10">
            <v>0.237184021412</v>
          </cell>
          <cell r="H10">
            <v>1.566832057601</v>
          </cell>
          <cell r="I10">
            <v>1.566832057601</v>
          </cell>
          <cell r="J10">
            <v>0.237184021412</v>
          </cell>
          <cell r="K10">
            <v>1.566832057601</v>
          </cell>
          <cell r="L10">
            <v>1.566832057601</v>
          </cell>
          <cell r="M10">
            <v>100</v>
          </cell>
          <cell r="N10">
            <v>100</v>
          </cell>
          <cell r="O10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  <sheetDataSet>
      <sheetData sheetId="0">
        <row r="2">
          <cell r="A2" t="str">
            <v>2010</v>
          </cell>
          <cell r="C2" t="str">
            <v>DICIEMBRE</v>
          </cell>
          <cell r="D2" t="str">
            <v>1</v>
          </cell>
          <cell r="E2" t="str">
            <v>Equipo</v>
          </cell>
          <cell r="F2">
            <v>0.032518456617</v>
          </cell>
          <cell r="G2">
            <v>0.776097163141</v>
          </cell>
          <cell r="H2">
            <v>0.776097163141</v>
          </cell>
          <cell r="I2">
            <v>0.004654750502</v>
          </cell>
          <cell r="J2">
            <v>0.111735015981</v>
          </cell>
          <cell r="K2">
            <v>0.111735015981</v>
          </cell>
        </row>
        <row r="3">
          <cell r="D3" t="str">
            <v>101</v>
          </cell>
          <cell r="E3" t="str">
            <v>Equipo de movimiento de tierras</v>
          </cell>
          <cell r="F3">
            <v>0.088344732763</v>
          </cell>
          <cell r="G3">
            <v>1.814472207642</v>
          </cell>
          <cell r="H3">
            <v>1.814472207642</v>
          </cell>
          <cell r="I3">
            <v>0.003362127606</v>
          </cell>
          <cell r="J3">
            <v>0.068782965112</v>
          </cell>
          <cell r="K3">
            <v>0.068782965112</v>
          </cell>
        </row>
        <row r="4">
          <cell r="D4" t="str">
            <v>102</v>
          </cell>
          <cell r="E4" t="str">
            <v>Equipo de compactacion y nivelacion</v>
          </cell>
          <cell r="F4">
            <v>0.076366960707</v>
          </cell>
          <cell r="G4">
            <v>1.881191221558</v>
          </cell>
          <cell r="H4">
            <v>1.881191221558</v>
          </cell>
          <cell r="I4">
            <v>0.001179188503</v>
          </cell>
          <cell r="J4">
            <v>0.028911540906</v>
          </cell>
          <cell r="K4">
            <v>0.028911540906</v>
          </cell>
        </row>
        <row r="5">
          <cell r="D5" t="str">
            <v>103</v>
          </cell>
          <cell r="E5" t="str">
            <v>Equipo de pavimentos</v>
          </cell>
          <cell r="F5">
            <v>0.083841253816</v>
          </cell>
          <cell r="G5">
            <v>2.229143481123</v>
          </cell>
          <cell r="H5">
            <v>2.229143481123</v>
          </cell>
          <cell r="I5">
            <v>0.000192503054</v>
          </cell>
          <cell r="J5">
            <v>0.005077269008</v>
          </cell>
          <cell r="K5">
            <v>0.005077269008</v>
          </cell>
        </row>
        <row r="6">
          <cell r="D6" t="str">
            <v>104</v>
          </cell>
          <cell r="E6" t="str">
            <v>Equipo de obras de arte</v>
          </cell>
          <cell r="F6">
            <v>-0.028634001495</v>
          </cell>
          <cell r="G6">
            <v>-0.206000820233</v>
          </cell>
          <cell r="H6">
            <v>-0.206000820233</v>
          </cell>
          <cell r="I6">
            <v>-0.001231378192</v>
          </cell>
          <cell r="J6">
            <v>-0.008992337794</v>
          </cell>
          <cell r="K6">
            <v>-0.008992337794</v>
          </cell>
        </row>
        <row r="7">
          <cell r="D7" t="str">
            <v>105</v>
          </cell>
          <cell r="E7" t="str">
            <v>Equipo de obras varias</v>
          </cell>
          <cell r="F7">
            <v>0.025985860737</v>
          </cell>
          <cell r="G7">
            <v>0.401116023237</v>
          </cell>
          <cell r="H7">
            <v>0.401116023237</v>
          </cell>
          <cell r="I7">
            <v>0.001152309532</v>
          </cell>
          <cell r="J7">
            <v>0.017955578748</v>
          </cell>
          <cell r="K7">
            <v>0.017955578748</v>
          </cell>
        </row>
        <row r="8">
          <cell r="D8" t="str">
            <v>2</v>
          </cell>
          <cell r="E8" t="str">
            <v>Materiales</v>
          </cell>
          <cell r="F8">
            <v>0.408161624691</v>
          </cell>
          <cell r="G8">
            <v>0.998090025094</v>
          </cell>
          <cell r="H8">
            <v>0.998090025094</v>
          </cell>
          <cell r="I8">
            <v>0.228938730423</v>
          </cell>
          <cell r="J8">
            <v>0.563943661054</v>
          </cell>
          <cell r="K8">
            <v>0.563943661054</v>
          </cell>
        </row>
        <row r="9">
          <cell r="D9" t="str">
            <v>201</v>
          </cell>
          <cell r="E9" t="str">
            <v>Cemento</v>
          </cell>
          <cell r="F9">
            <v>0.496824303134</v>
          </cell>
          <cell r="G9">
            <v>-1.972004878487</v>
          </cell>
          <cell r="H9">
            <v>-1.972004878487</v>
          </cell>
          <cell r="I9">
            <v>0.021437310183</v>
          </cell>
          <cell r="J9">
            <v>-0.088389507066</v>
          </cell>
          <cell r="K9">
            <v>-0.088389507066</v>
          </cell>
        </row>
        <row r="10">
          <cell r="D10" t="str">
            <v>202</v>
          </cell>
          <cell r="E10" t="str">
            <v>Explosivos</v>
          </cell>
          <cell r="F10">
            <v>0</v>
          </cell>
          <cell r="G10">
            <v>-0.04213365368</v>
          </cell>
          <cell r="H10">
            <v>-0.04213365368</v>
          </cell>
          <cell r="I10">
            <v>0</v>
          </cell>
          <cell r="J10">
            <v>-7.540443E-05</v>
          </cell>
          <cell r="K10">
            <v>-7.540443E-05</v>
          </cell>
        </row>
        <row r="11">
          <cell r="D11" t="str">
            <v>203</v>
          </cell>
          <cell r="E11" t="str">
            <v>Agregados minerales</v>
          </cell>
          <cell r="F11">
            <v>1.200879571759</v>
          </cell>
          <cell r="G11">
            <v>4.066485258711</v>
          </cell>
          <cell r="H11">
            <v>4.066485258711</v>
          </cell>
          <cell r="I11">
            <v>0.054220794712</v>
          </cell>
          <cell r="J11">
            <v>0.180918123008</v>
          </cell>
          <cell r="K11">
            <v>0.180918123008</v>
          </cell>
        </row>
        <row r="12">
          <cell r="D12" t="str">
            <v>204</v>
          </cell>
          <cell r="E12" t="str">
            <v>Concretos</v>
          </cell>
          <cell r="F12">
            <v>0.585315639631</v>
          </cell>
          <cell r="G12">
            <v>2.038964416992</v>
          </cell>
          <cell r="H12">
            <v>2.038964416992</v>
          </cell>
          <cell r="I12">
            <v>0.095154067768</v>
          </cell>
          <cell r="J12">
            <v>0.331084208438</v>
          </cell>
          <cell r="K12">
            <v>0.331084208438</v>
          </cell>
        </row>
        <row r="13">
          <cell r="D13" t="str">
            <v>205</v>
          </cell>
          <cell r="E13" t="str">
            <v>Aceros</v>
          </cell>
          <cell r="F13">
            <v>0.07767553908</v>
          </cell>
          <cell r="G13">
            <v>-0.916117018039</v>
          </cell>
          <cell r="H13">
            <v>-0.916117018039</v>
          </cell>
          <cell r="I13">
            <v>0.013852798768</v>
          </cell>
          <cell r="J13">
            <v>-0.167209689894</v>
          </cell>
          <cell r="K13">
            <v>-0.167209689894</v>
          </cell>
        </row>
        <row r="14">
          <cell r="D14" t="str">
            <v>206</v>
          </cell>
          <cell r="E14" t="str">
            <v>Maderas</v>
          </cell>
          <cell r="F14">
            <v>0.02000274251</v>
          </cell>
          <cell r="G14">
            <v>-0.775898646735</v>
          </cell>
          <cell r="H14">
            <v>-0.775898646735</v>
          </cell>
          <cell r="I14">
            <v>0.000907125356</v>
          </cell>
          <cell r="J14">
            <v>-0.035939786569</v>
          </cell>
          <cell r="K14">
            <v>-0.035939786569</v>
          </cell>
        </row>
        <row r="15">
          <cell r="D15" t="str">
            <v>207</v>
          </cell>
          <cell r="E15" t="str">
            <v>Tuberias</v>
          </cell>
          <cell r="F15">
            <v>0.114454452494</v>
          </cell>
          <cell r="G15">
            <v>0.033347277356</v>
          </cell>
          <cell r="H15">
            <v>0.033347277356</v>
          </cell>
          <cell r="I15">
            <v>0.00054170705</v>
          </cell>
          <cell r="J15">
            <v>0.00016005425</v>
          </cell>
          <cell r="K15">
            <v>0.00016005425</v>
          </cell>
        </row>
        <row r="16">
          <cell r="D16" t="str">
            <v>208</v>
          </cell>
          <cell r="E16" t="str">
            <v>Pavimentos</v>
          </cell>
          <cell r="F16">
            <v>0.657106393615</v>
          </cell>
          <cell r="G16">
            <v>5.095829819591</v>
          </cell>
          <cell r="H16">
            <v>5.095829819591</v>
          </cell>
          <cell r="I16">
            <v>0.039954738987</v>
          </cell>
          <cell r="J16">
            <v>0.300697299615</v>
          </cell>
          <cell r="K16">
            <v>0.300697299615</v>
          </cell>
        </row>
        <row r="17">
          <cell r="D17" t="str">
            <v>209</v>
          </cell>
          <cell r="E17" t="str">
            <v>Otros</v>
          </cell>
          <cell r="F17">
            <v>0.150750074755</v>
          </cell>
          <cell r="G17">
            <v>2.259886009555</v>
          </cell>
          <cell r="H17">
            <v>2.259886009555</v>
          </cell>
          <cell r="I17">
            <v>0.002870187598</v>
          </cell>
          <cell r="J17">
            <v>0.042698363702</v>
          </cell>
          <cell r="K17">
            <v>0.042698363702</v>
          </cell>
        </row>
        <row r="18">
          <cell r="D18" t="str">
            <v>3</v>
          </cell>
          <cell r="E18" t="str">
            <v>Transporte</v>
          </cell>
          <cell r="F18">
            <v>0.975555488124</v>
          </cell>
          <cell r="G18">
            <v>0.556911645484</v>
          </cell>
          <cell r="H18">
            <v>0.556911645484</v>
          </cell>
          <cell r="I18">
            <v>0.003590540488</v>
          </cell>
          <cell r="J18">
            <v>0.002085554411</v>
          </cell>
          <cell r="K18">
            <v>0.002085554411</v>
          </cell>
        </row>
        <row r="19">
          <cell r="D19" t="str">
            <v>301</v>
          </cell>
          <cell r="E19" t="str">
            <v>Transporte</v>
          </cell>
          <cell r="F19">
            <v>0.975555488124</v>
          </cell>
          <cell r="G19">
            <v>0.556911645484</v>
          </cell>
          <cell r="H19">
            <v>0.556911645484</v>
          </cell>
          <cell r="I19">
            <v>0.003590540488</v>
          </cell>
          <cell r="J19">
            <v>0.002085554411</v>
          </cell>
          <cell r="K19">
            <v>0.002085554411</v>
          </cell>
        </row>
        <row r="20">
          <cell r="D20" t="str">
            <v>4</v>
          </cell>
          <cell r="E20" t="str">
            <v>Mano de obra</v>
          </cell>
          <cell r="F20">
            <v>0</v>
          </cell>
          <cell r="G20">
            <v>2.631657137954</v>
          </cell>
          <cell r="H20">
            <v>2.631657137954</v>
          </cell>
          <cell r="I20">
            <v>0</v>
          </cell>
          <cell r="J20">
            <v>0.304837804015</v>
          </cell>
          <cell r="K20">
            <v>0.304837804015</v>
          </cell>
        </row>
        <row r="21">
          <cell r="D21" t="str">
            <v>401</v>
          </cell>
          <cell r="E21" t="str">
            <v>Maestro</v>
          </cell>
          <cell r="F21">
            <v>0</v>
          </cell>
          <cell r="G21">
            <v>3.627411347048</v>
          </cell>
          <cell r="H21">
            <v>3.627411347048</v>
          </cell>
          <cell r="I21">
            <v>0</v>
          </cell>
          <cell r="J21">
            <v>0.018097702288</v>
          </cell>
          <cell r="K21">
            <v>0.018097702288</v>
          </cell>
        </row>
        <row r="22">
          <cell r="D22" t="str">
            <v>402</v>
          </cell>
          <cell r="E22" t="str">
            <v>Obrero</v>
          </cell>
          <cell r="F22">
            <v>0</v>
          </cell>
          <cell r="G22">
            <v>2.821225509627</v>
          </cell>
          <cell r="H22">
            <v>2.821225509627</v>
          </cell>
          <cell r="I22">
            <v>0</v>
          </cell>
          <cell r="J22">
            <v>0.207037514951</v>
          </cell>
          <cell r="K22">
            <v>0.207037514951</v>
          </cell>
        </row>
        <row r="23">
          <cell r="D23" t="str">
            <v>403</v>
          </cell>
          <cell r="E23" t="str">
            <v>Oficial</v>
          </cell>
          <cell r="F23">
            <v>0</v>
          </cell>
          <cell r="G23">
            <v>2.078343040095</v>
          </cell>
          <cell r="H23">
            <v>2.078343040095</v>
          </cell>
          <cell r="I23">
            <v>0</v>
          </cell>
          <cell r="J23">
            <v>0.072780911379</v>
          </cell>
          <cell r="K23">
            <v>0.072780911379</v>
          </cell>
        </row>
        <row r="24">
          <cell r="D24" t="str">
            <v>404</v>
          </cell>
          <cell r="E24" t="str">
            <v>Inspector</v>
          </cell>
          <cell r="F24">
            <v>0</v>
          </cell>
          <cell r="G24">
            <v>2.835267822345</v>
          </cell>
          <cell r="H24">
            <v>2.835267822345</v>
          </cell>
          <cell r="I24">
            <v>0</v>
          </cell>
          <cell r="J24">
            <v>0.006916907554</v>
          </cell>
          <cell r="K24">
            <v>0.006916907554</v>
          </cell>
        </row>
        <row r="25">
          <cell r="D25" t="str">
            <v>405</v>
          </cell>
          <cell r="E25" t="str">
            <v>Topografo</v>
          </cell>
          <cell r="F25">
            <v>0</v>
          </cell>
          <cell r="G25">
            <v>2.42758121548</v>
          </cell>
          <cell r="H25">
            <v>2.42758121548</v>
          </cell>
          <cell r="I25">
            <v>0</v>
          </cell>
          <cell r="J25">
            <v>3.462845E-06</v>
          </cell>
          <cell r="K25">
            <v>3.462845E-06</v>
          </cell>
        </row>
        <row r="26">
          <cell r="D26" t="str">
            <v>406</v>
          </cell>
          <cell r="E26" t="str">
            <v>Cadenero</v>
          </cell>
          <cell r="F26">
            <v>0</v>
          </cell>
          <cell r="G26">
            <v>3.57777988926</v>
          </cell>
          <cell r="H26">
            <v>3.57777988926</v>
          </cell>
          <cell r="I26">
            <v>0</v>
          </cell>
          <cell r="J26">
            <v>1.304998E-06</v>
          </cell>
          <cell r="K26">
            <v>1.304998E-06</v>
          </cell>
        </row>
        <row r="27">
          <cell r="D27" t="str">
            <v>5</v>
          </cell>
          <cell r="E27" t="str">
            <v>Costos indirectos</v>
          </cell>
          <cell r="F27">
            <v>0</v>
          </cell>
          <cell r="G27">
            <v>3.408040046122</v>
          </cell>
          <cell r="H27">
            <v>3.408040046122</v>
          </cell>
          <cell r="I27">
            <v>0</v>
          </cell>
          <cell r="J27">
            <v>0.584230022139</v>
          </cell>
          <cell r="K27">
            <v>0.584230022139</v>
          </cell>
        </row>
        <row r="28">
          <cell r="D28" t="str">
            <v>501</v>
          </cell>
          <cell r="E28" t="str">
            <v>Ingeniero director</v>
          </cell>
          <cell r="F28">
            <v>0</v>
          </cell>
          <cell r="G28">
            <v>3.039631780057</v>
          </cell>
          <cell r="H28">
            <v>3.039631780057</v>
          </cell>
          <cell r="I28">
            <v>0</v>
          </cell>
          <cell r="J28">
            <v>0.179187506736</v>
          </cell>
          <cell r="K28">
            <v>0.179187506736</v>
          </cell>
        </row>
        <row r="29">
          <cell r="D29" t="str">
            <v>502</v>
          </cell>
          <cell r="E29" t="str">
            <v>Ingeniero residente</v>
          </cell>
          <cell r="F29">
            <v>0</v>
          </cell>
          <cell r="G29">
            <v>3.664081185514</v>
          </cell>
          <cell r="H29">
            <v>3.664081185514</v>
          </cell>
          <cell r="I29">
            <v>0</v>
          </cell>
          <cell r="J29">
            <v>0.177215395221</v>
          </cell>
          <cell r="K29">
            <v>0.177215395221</v>
          </cell>
        </row>
        <row r="30">
          <cell r="D30" t="str">
            <v>503</v>
          </cell>
          <cell r="E30" t="str">
            <v>Almacenista</v>
          </cell>
          <cell r="F30">
            <v>0</v>
          </cell>
          <cell r="G30">
            <v>3.045554613868</v>
          </cell>
          <cell r="H30">
            <v>3.045554613868</v>
          </cell>
          <cell r="I30">
            <v>0</v>
          </cell>
          <cell r="J30">
            <v>0.025038324242</v>
          </cell>
          <cell r="K30">
            <v>0.025038324242</v>
          </cell>
        </row>
        <row r="31">
          <cell r="D31" t="str">
            <v>504</v>
          </cell>
          <cell r="E31" t="str">
            <v>Celador</v>
          </cell>
          <cell r="F31">
            <v>0</v>
          </cell>
          <cell r="G31">
            <v>8.223658351661</v>
          </cell>
          <cell r="H31">
            <v>8.223658351661</v>
          </cell>
          <cell r="I31">
            <v>0</v>
          </cell>
          <cell r="J31">
            <v>0.038561455314</v>
          </cell>
          <cell r="K31">
            <v>0.038561455314</v>
          </cell>
        </row>
        <row r="32">
          <cell r="D32" t="str">
            <v>505</v>
          </cell>
          <cell r="E32" t="str">
            <v>Contador</v>
          </cell>
          <cell r="F32">
            <v>0</v>
          </cell>
          <cell r="G32">
            <v>2.658431347859</v>
          </cell>
          <cell r="H32">
            <v>2.658431347859</v>
          </cell>
          <cell r="I32">
            <v>0</v>
          </cell>
          <cell r="J32">
            <v>0.050350165987</v>
          </cell>
          <cell r="K32">
            <v>0.050350165987</v>
          </cell>
        </row>
        <row r="33">
          <cell r="D33" t="str">
            <v>506</v>
          </cell>
          <cell r="E33" t="str">
            <v>Auxiliar contable</v>
          </cell>
          <cell r="F33">
            <v>0</v>
          </cell>
          <cell r="G33">
            <v>3.712898073487</v>
          </cell>
          <cell r="H33">
            <v>3.712898073487</v>
          </cell>
          <cell r="I33">
            <v>0</v>
          </cell>
          <cell r="J33">
            <v>0.025004314032</v>
          </cell>
          <cell r="K33">
            <v>0.025004314032</v>
          </cell>
        </row>
        <row r="34">
          <cell r="D34" t="str">
            <v>507</v>
          </cell>
          <cell r="E34" t="str">
            <v>Laboratorista</v>
          </cell>
          <cell r="F34">
            <v>0</v>
          </cell>
          <cell r="G34">
            <v>3.505613440519</v>
          </cell>
          <cell r="H34">
            <v>3.505613440519</v>
          </cell>
          <cell r="I34">
            <v>0</v>
          </cell>
          <cell r="J34">
            <v>0.038685552493</v>
          </cell>
          <cell r="K34">
            <v>0.038685552493</v>
          </cell>
        </row>
        <row r="35">
          <cell r="D35" t="str">
            <v>508</v>
          </cell>
          <cell r="E35" t="str">
            <v>Mecanico</v>
          </cell>
          <cell r="F35">
            <v>0</v>
          </cell>
          <cell r="G35">
            <v>3.369752668362</v>
          </cell>
          <cell r="H35">
            <v>3.369752668362</v>
          </cell>
          <cell r="I35">
            <v>0</v>
          </cell>
          <cell r="J35">
            <v>0.022737041941</v>
          </cell>
          <cell r="K35">
            <v>0.022737041941</v>
          </cell>
        </row>
        <row r="36">
          <cell r="D36" t="str">
            <v>509</v>
          </cell>
          <cell r="E36" t="str">
            <v>Secretaria</v>
          </cell>
          <cell r="F36">
            <v>0</v>
          </cell>
          <cell r="G36">
            <v>3.544854423083</v>
          </cell>
          <cell r="H36">
            <v>3.544854423083</v>
          </cell>
          <cell r="I36">
            <v>0</v>
          </cell>
          <cell r="J36">
            <v>0.027450266173</v>
          </cell>
          <cell r="K36">
            <v>0.027450266173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5_pagina"/>
    </sheetNames>
    <sheetDataSet>
      <sheetData sheetId="0">
        <row r="2">
          <cell r="C2" t="str">
            <v>DICIEMBRE</v>
          </cell>
          <cell r="F2">
            <v>0.776097163141</v>
          </cell>
          <cell r="G2">
            <v>0.776097163141</v>
          </cell>
          <cell r="H2">
            <v>0.032518456617</v>
          </cell>
        </row>
        <row r="3">
          <cell r="E3" t="str">
            <v>Vehiculo delineador</v>
          </cell>
          <cell r="F3">
            <v>5.555652343842</v>
          </cell>
          <cell r="G3">
            <v>5.555652343842</v>
          </cell>
          <cell r="H3">
            <v>0</v>
          </cell>
        </row>
        <row r="4">
          <cell r="E4" t="str">
            <v>Fresadora de pavimentos</v>
          </cell>
          <cell r="F4">
            <v>3.746178038609</v>
          </cell>
          <cell r="G4">
            <v>3.746178038609</v>
          </cell>
          <cell r="H4">
            <v>0.163762046165</v>
          </cell>
        </row>
        <row r="5">
          <cell r="E5" t="str">
            <v>Dosificadora</v>
          </cell>
          <cell r="F5">
            <v>3.489198159314</v>
          </cell>
          <cell r="G5">
            <v>3.489198159314</v>
          </cell>
          <cell r="H5">
            <v>0</v>
          </cell>
        </row>
        <row r="6">
          <cell r="E6" t="str">
            <v>Planta de trituracion</v>
          </cell>
          <cell r="F6">
            <v>3.028050727568</v>
          </cell>
          <cell r="G6">
            <v>3.028050727568</v>
          </cell>
          <cell r="H6">
            <v>0</v>
          </cell>
        </row>
        <row r="7">
          <cell r="E7" t="str">
            <v>Clasificadora</v>
          </cell>
          <cell r="F7">
            <v>2.895458007581</v>
          </cell>
          <cell r="G7">
            <v>2.895458007581</v>
          </cell>
          <cell r="H7">
            <v>0</v>
          </cell>
        </row>
        <row r="8">
          <cell r="E8" t="str">
            <v>Planta de asfalto</v>
          </cell>
          <cell r="F8">
            <v>2.796100455867</v>
          </cell>
          <cell r="G8">
            <v>2.796100455867</v>
          </cell>
          <cell r="H8">
            <v>0.165822390527</v>
          </cell>
        </row>
        <row r="9">
          <cell r="E9" t="str">
            <v>Motoniveladora</v>
          </cell>
          <cell r="F9">
            <v>2.410194602095</v>
          </cell>
          <cell r="G9">
            <v>2.410194602095</v>
          </cell>
          <cell r="H9">
            <v>0.140940577137</v>
          </cell>
        </row>
        <row r="10">
          <cell r="E10" t="str">
            <v>Retroexcavadora</v>
          </cell>
          <cell r="F10">
            <v>2.38975858826</v>
          </cell>
          <cell r="G10">
            <v>2.38975858826</v>
          </cell>
          <cell r="H10">
            <v>0.115416765101</v>
          </cell>
        </row>
        <row r="11">
          <cell r="E11" t="str">
            <v>Bulldozer</v>
          </cell>
          <cell r="F11">
            <v>2.097329238672</v>
          </cell>
          <cell r="G11">
            <v>2.097329238672</v>
          </cell>
          <cell r="H11">
            <v>0.200554200565</v>
          </cell>
        </row>
        <row r="12">
          <cell r="E12" t="str">
            <v>Compactador</v>
          </cell>
          <cell r="F12">
            <v>1.697267496362</v>
          </cell>
          <cell r="G12">
            <v>1.697267496362</v>
          </cell>
          <cell r="H12">
            <v>0.056869432271</v>
          </cell>
        </row>
        <row r="13">
          <cell r="E13" t="str">
            <v>Equipo de soldadura</v>
          </cell>
          <cell r="F13">
            <v>1.647600199234</v>
          </cell>
          <cell r="G13">
            <v>1.647600199234</v>
          </cell>
          <cell r="H13">
            <v>0.165701223673</v>
          </cell>
        </row>
        <row r="14">
          <cell r="E14" t="str">
            <v>Cargador</v>
          </cell>
          <cell r="F14">
            <v>1.594710907068</v>
          </cell>
          <cell r="G14">
            <v>1.594710907068</v>
          </cell>
          <cell r="H14">
            <v>0</v>
          </cell>
        </row>
        <row r="15">
          <cell r="E15" t="str">
            <v>Volqueta</v>
          </cell>
          <cell r="F15">
            <v>1.582689422333</v>
          </cell>
          <cell r="G15">
            <v>1.582689422333</v>
          </cell>
          <cell r="H15">
            <v>0.068248683384</v>
          </cell>
        </row>
        <row r="16">
          <cell r="E16" t="str">
            <v>Terminadora de asfalto</v>
          </cell>
          <cell r="F16">
            <v>1.329760123263</v>
          </cell>
          <cell r="G16">
            <v>1.329760123263</v>
          </cell>
          <cell r="H16">
            <v>0</v>
          </cell>
        </row>
        <row r="17">
          <cell r="E17" t="str">
            <v>Carrotanque</v>
          </cell>
          <cell r="F17">
            <v>1.313496019978</v>
          </cell>
          <cell r="G17">
            <v>1.313496019978</v>
          </cell>
          <cell r="H17">
            <v>0</v>
          </cell>
        </row>
        <row r="18">
          <cell r="E18" t="str">
            <v>Equipo de pilotaje</v>
          </cell>
          <cell r="F18">
            <v>1.282337627997</v>
          </cell>
          <cell r="G18">
            <v>1.282337627997</v>
          </cell>
          <cell r="H18">
            <v>0</v>
          </cell>
        </row>
        <row r="19">
          <cell r="E19" t="str">
            <v>Compresor</v>
          </cell>
          <cell r="F19">
            <v>0.855388417741</v>
          </cell>
          <cell r="G19">
            <v>0.855388417741</v>
          </cell>
          <cell r="H19">
            <v>0</v>
          </cell>
        </row>
        <row r="20">
          <cell r="E20" t="str">
            <v>Bomba de concreto</v>
          </cell>
          <cell r="F20">
            <v>0.460493915552</v>
          </cell>
          <cell r="G20">
            <v>0.460493915552</v>
          </cell>
          <cell r="H20">
            <v>-0.163021637932</v>
          </cell>
        </row>
        <row r="21">
          <cell r="E21" t="str">
            <v>Andamio</v>
          </cell>
          <cell r="F21">
            <v>0.36481426849</v>
          </cell>
          <cell r="G21">
            <v>0.36481426849</v>
          </cell>
          <cell r="H21">
            <v>0.065823318902</v>
          </cell>
        </row>
        <row r="22">
          <cell r="E22" t="str">
            <v>Herramienta</v>
          </cell>
          <cell r="F22">
            <v>0.184557244921</v>
          </cell>
          <cell r="G22">
            <v>0.184557244921</v>
          </cell>
          <cell r="H22">
            <v>0.019215343586</v>
          </cell>
        </row>
        <row r="23">
          <cell r="E23" t="str">
            <v>Motosierra</v>
          </cell>
          <cell r="F23">
            <v>0.009307574629</v>
          </cell>
          <cell r="G23">
            <v>0.009307574629</v>
          </cell>
          <cell r="H23">
            <v>0</v>
          </cell>
        </row>
        <row r="24">
          <cell r="E24" t="str">
            <v>Camion mezclador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Carro de avance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Equipo de tensionamiento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Planta de concreto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Telesferico</v>
          </cell>
          <cell r="F28">
            <v>0</v>
          </cell>
          <cell r="G28">
            <v>0</v>
          </cell>
          <cell r="H28">
            <v>0</v>
          </cell>
        </row>
        <row r="29">
          <cell r="E29" t="str">
            <v>Mezcladora</v>
          </cell>
          <cell r="F29">
            <v>-0.769534413526</v>
          </cell>
          <cell r="G29">
            <v>-0.769534413526</v>
          </cell>
          <cell r="H29">
            <v>0.063555144314</v>
          </cell>
        </row>
        <row r="30">
          <cell r="E30" t="str">
            <v>Vibrador de concreto</v>
          </cell>
          <cell r="F30">
            <v>-0.844124414776</v>
          </cell>
          <cell r="G30">
            <v>-0.844124414776</v>
          </cell>
          <cell r="H30">
            <v>-0.007707396547</v>
          </cell>
        </row>
        <row r="31">
          <cell r="E31" t="str">
            <v>Motobomba</v>
          </cell>
          <cell r="F31">
            <v>-1.016386637684</v>
          </cell>
          <cell r="G31">
            <v>-1.016386637684</v>
          </cell>
          <cell r="H31">
            <v>0.522107275629</v>
          </cell>
        </row>
        <row r="32">
          <cell r="E32" t="str">
            <v>Grua</v>
          </cell>
          <cell r="F32">
            <v>-1.182942146068</v>
          </cell>
          <cell r="G32">
            <v>-1.182942146068</v>
          </cell>
          <cell r="H32">
            <v>-0.262870191466</v>
          </cell>
        </row>
        <row r="33">
          <cell r="E33" t="str">
            <v>Formaleta metalica</v>
          </cell>
          <cell r="F33">
            <v>-1.516718444857</v>
          </cell>
          <cell r="G33">
            <v>-1.516718444857</v>
          </cell>
          <cell r="H33">
            <v>-0.246314574721</v>
          </cell>
        </row>
        <row r="34">
          <cell r="E34" t="str">
            <v>Tablero</v>
          </cell>
          <cell r="F34">
            <v>-2.060762801297</v>
          </cell>
          <cell r="G34">
            <v>-2.060762801297</v>
          </cell>
          <cell r="H34">
            <v>-0.237108931737</v>
          </cell>
        </row>
        <row r="35">
          <cell r="F35">
            <v>0.998090025094</v>
          </cell>
          <cell r="G35">
            <v>0.998090025094</v>
          </cell>
          <cell r="H35">
            <v>0.408161624691</v>
          </cell>
        </row>
        <row r="36">
          <cell r="E36" t="str">
            <v>Acpm</v>
          </cell>
          <cell r="F36">
            <v>15.12851858087</v>
          </cell>
          <cell r="G36">
            <v>15.12851858087</v>
          </cell>
          <cell r="H36">
            <v>3.062495017683</v>
          </cell>
        </row>
        <row r="37">
          <cell r="E37" t="str">
            <v>Emulsion asfaltica</v>
          </cell>
          <cell r="F37">
            <v>11.302865912276</v>
          </cell>
          <cell r="G37">
            <v>11.302865912276</v>
          </cell>
          <cell r="H37">
            <v>0.550349526619</v>
          </cell>
        </row>
        <row r="38">
          <cell r="E38" t="str">
            <v>Baranda metalica</v>
          </cell>
          <cell r="F38">
            <v>5.902418714496</v>
          </cell>
          <cell r="G38">
            <v>5.902418714496</v>
          </cell>
          <cell r="H38">
            <v>-0.866339235548</v>
          </cell>
        </row>
        <row r="39">
          <cell r="E39" t="str">
            <v>Crudo de castilla</v>
          </cell>
          <cell r="F39">
            <v>5.560831350445</v>
          </cell>
          <cell r="G39">
            <v>5.560831350445</v>
          </cell>
          <cell r="H39">
            <v>8.629243159656</v>
          </cell>
        </row>
        <row r="40">
          <cell r="E40" t="str">
            <v>Lamina de acero</v>
          </cell>
          <cell r="F40">
            <v>5.504782043116</v>
          </cell>
          <cell r="G40">
            <v>5.504782043116</v>
          </cell>
          <cell r="H40">
            <v>0.074157492555</v>
          </cell>
        </row>
        <row r="41">
          <cell r="E41" t="str">
            <v>Asfalto</v>
          </cell>
          <cell r="F41">
            <v>5.446224582093</v>
          </cell>
          <cell r="G41">
            <v>5.446224582093</v>
          </cell>
          <cell r="H41">
            <v>0</v>
          </cell>
        </row>
        <row r="42">
          <cell r="E42" t="str">
            <v>Subbase granular</v>
          </cell>
          <cell r="F42">
            <v>5.045844894619</v>
          </cell>
          <cell r="G42">
            <v>5.045844894619</v>
          </cell>
          <cell r="H42">
            <v>1.867392666229</v>
          </cell>
        </row>
        <row r="43">
          <cell r="E43" t="str">
            <v>Concreto asfaltico</v>
          </cell>
          <cell r="F43">
            <v>5.041605750794</v>
          </cell>
          <cell r="G43">
            <v>5.041605750794</v>
          </cell>
          <cell r="H43">
            <v>0.56764891423</v>
          </cell>
        </row>
        <row r="44">
          <cell r="E44" t="str">
            <v>Limpiador pvc</v>
          </cell>
          <cell r="F44">
            <v>4.817564101696</v>
          </cell>
          <cell r="G44">
            <v>4.817564101696</v>
          </cell>
          <cell r="H44">
            <v>0.522977458288</v>
          </cell>
        </row>
        <row r="45">
          <cell r="E45" t="str">
            <v>Arena</v>
          </cell>
          <cell r="F45">
            <v>4.709338803969</v>
          </cell>
          <cell r="G45">
            <v>4.709338803969</v>
          </cell>
          <cell r="H45">
            <v>0.459370907242</v>
          </cell>
        </row>
        <row r="46">
          <cell r="E46" t="str">
            <v>Codo sanitaria pvc</v>
          </cell>
          <cell r="F46">
            <v>4.481639385213</v>
          </cell>
          <cell r="G46">
            <v>4.481639385213</v>
          </cell>
          <cell r="H46">
            <v>0.554427740543</v>
          </cell>
        </row>
        <row r="47">
          <cell r="E47" t="str">
            <v>Tierra</v>
          </cell>
          <cell r="F47">
            <v>3.964365258054</v>
          </cell>
          <cell r="G47">
            <v>3.964365258054</v>
          </cell>
          <cell r="H47">
            <v>0.257307336006</v>
          </cell>
        </row>
        <row r="48">
          <cell r="E48" t="str">
            <v>Cesped</v>
          </cell>
          <cell r="F48">
            <v>3.881764704105</v>
          </cell>
          <cell r="G48">
            <v>3.881764704105</v>
          </cell>
          <cell r="H48">
            <v>0</v>
          </cell>
        </row>
        <row r="49">
          <cell r="E49" t="str">
            <v>Grava</v>
          </cell>
          <cell r="F49">
            <v>3.857345556142</v>
          </cell>
          <cell r="G49">
            <v>3.857345556142</v>
          </cell>
          <cell r="H49">
            <v>0.62028446267</v>
          </cell>
        </row>
        <row r="50">
          <cell r="E50" t="str">
            <v>Tuberia pvc</v>
          </cell>
          <cell r="F50">
            <v>3.766338203149</v>
          </cell>
          <cell r="G50">
            <v>3.766338203149</v>
          </cell>
          <cell r="H50">
            <v>0.842546793824</v>
          </cell>
        </row>
        <row r="51">
          <cell r="E51" t="str">
            <v>Cinta de pvc</v>
          </cell>
          <cell r="F51">
            <v>3.729905414167</v>
          </cell>
          <cell r="G51">
            <v>3.729905414167</v>
          </cell>
          <cell r="H51">
            <v>0.924850573482</v>
          </cell>
        </row>
        <row r="52">
          <cell r="E52" t="str">
            <v>Poste de kilometraje</v>
          </cell>
          <cell r="F52">
            <v>3.706642592629</v>
          </cell>
          <cell r="G52">
            <v>3.706642592629</v>
          </cell>
          <cell r="H52">
            <v>0</v>
          </cell>
        </row>
        <row r="53">
          <cell r="E53" t="str">
            <v>Madera</v>
          </cell>
          <cell r="F53">
            <v>3.694567526326</v>
          </cell>
          <cell r="G53">
            <v>3.694567526326</v>
          </cell>
          <cell r="H53">
            <v>0.339533407931</v>
          </cell>
        </row>
        <row r="54">
          <cell r="E54" t="str">
            <v>Union sanitaria</v>
          </cell>
          <cell r="F54">
            <v>3.544811496789</v>
          </cell>
          <cell r="G54">
            <v>3.544811496789</v>
          </cell>
          <cell r="H54">
            <v>0.468097944843</v>
          </cell>
        </row>
        <row r="55">
          <cell r="E55" t="str">
            <v>Anillo de caucho</v>
          </cell>
          <cell r="F55">
            <v>3.300493307307</v>
          </cell>
          <cell r="G55">
            <v>3.300493307307</v>
          </cell>
          <cell r="H55">
            <v>1.685658175177</v>
          </cell>
        </row>
        <row r="56">
          <cell r="E56" t="str">
            <v>Agua</v>
          </cell>
          <cell r="F56">
            <v>3.285443393139</v>
          </cell>
          <cell r="G56">
            <v>3.285443393139</v>
          </cell>
          <cell r="H56">
            <v>0</v>
          </cell>
        </row>
        <row r="57">
          <cell r="E57" t="str">
            <v>Base granular</v>
          </cell>
          <cell r="F57">
            <v>3.010011052013</v>
          </cell>
          <cell r="G57">
            <v>3.010011052013</v>
          </cell>
          <cell r="H57">
            <v>1.309566741181</v>
          </cell>
        </row>
        <row r="58">
          <cell r="E58" t="str">
            <v>Material de afirmado</v>
          </cell>
          <cell r="F58">
            <v>2.899710856434</v>
          </cell>
          <cell r="G58">
            <v>2.899710856434</v>
          </cell>
          <cell r="H58">
            <v>0</v>
          </cell>
        </row>
        <row r="59">
          <cell r="E59" t="str">
            <v>Triturado</v>
          </cell>
          <cell r="F59">
            <v>2.753905257976</v>
          </cell>
          <cell r="G59">
            <v>2.753905257976</v>
          </cell>
          <cell r="H59">
            <v>0.78508528894</v>
          </cell>
        </row>
        <row r="60">
          <cell r="E60" t="str">
            <v>Cables de alta resistencia</v>
          </cell>
          <cell r="F60">
            <v>2.713775961438</v>
          </cell>
          <cell r="G60">
            <v>2.713775961438</v>
          </cell>
          <cell r="H60">
            <v>0</v>
          </cell>
        </row>
        <row r="61">
          <cell r="E61" t="str">
            <v>Material de filtro</v>
          </cell>
          <cell r="F61">
            <v>2.450342909148</v>
          </cell>
          <cell r="G61">
            <v>2.450342909148</v>
          </cell>
          <cell r="H61">
            <v>0.350024814139</v>
          </cell>
        </row>
        <row r="62">
          <cell r="E62" t="str">
            <v>Disolvente xilol</v>
          </cell>
          <cell r="F62">
            <v>2.403329361947</v>
          </cell>
          <cell r="G62">
            <v>2.403329361947</v>
          </cell>
          <cell r="H62">
            <v>-0.166521977529</v>
          </cell>
        </row>
        <row r="63">
          <cell r="E63" t="str">
            <v>Impermeabilizante</v>
          </cell>
          <cell r="F63">
            <v>2.225659817865</v>
          </cell>
          <cell r="G63">
            <v>2.225659817865</v>
          </cell>
          <cell r="H63">
            <v>0.697300005327</v>
          </cell>
        </row>
        <row r="64">
          <cell r="E64" t="str">
            <v>Aditivos</v>
          </cell>
          <cell r="F64">
            <v>2.211707159752</v>
          </cell>
          <cell r="G64">
            <v>2.211707159752</v>
          </cell>
          <cell r="H64">
            <v>0.411086645692</v>
          </cell>
        </row>
        <row r="65">
          <cell r="E65" t="str">
            <v>Tuberia de concreto</v>
          </cell>
          <cell r="F65">
            <v>2.180420145641</v>
          </cell>
          <cell r="G65">
            <v>2.180420145641</v>
          </cell>
          <cell r="H65">
            <v>1.23831348489</v>
          </cell>
        </row>
        <row r="66">
          <cell r="E66" t="str">
            <v>Almohadilla de neopreno</v>
          </cell>
          <cell r="F66">
            <v>2.142821991901</v>
          </cell>
          <cell r="G66">
            <v>2.142821991901</v>
          </cell>
          <cell r="H66">
            <v>0</v>
          </cell>
        </row>
        <row r="67">
          <cell r="E67" t="str">
            <v>Parafina</v>
          </cell>
          <cell r="F67">
            <v>2.125357217757</v>
          </cell>
          <cell r="G67">
            <v>2.125357217757</v>
          </cell>
          <cell r="H67">
            <v>0.372811586565</v>
          </cell>
        </row>
        <row r="68">
          <cell r="E68" t="str">
            <v>Concreto</v>
          </cell>
          <cell r="F68">
            <v>2.0407372761</v>
          </cell>
          <cell r="G68">
            <v>2.0407372761</v>
          </cell>
          <cell r="H68">
            <v>0.585141290725</v>
          </cell>
        </row>
        <row r="69">
          <cell r="E69" t="str">
            <v>Poste de madera</v>
          </cell>
          <cell r="F69">
            <v>2.032290234069</v>
          </cell>
          <cell r="G69">
            <v>2.032290234069</v>
          </cell>
          <cell r="H69">
            <v>0</v>
          </cell>
        </row>
        <row r="70">
          <cell r="E70" t="str">
            <v>Angulo</v>
          </cell>
          <cell r="F70">
            <v>1.713411432775</v>
          </cell>
          <cell r="G70">
            <v>1.713411432775</v>
          </cell>
          <cell r="H70">
            <v>-0.769566823689</v>
          </cell>
        </row>
        <row r="71">
          <cell r="E71" t="str">
            <v>Anticorrosivo</v>
          </cell>
          <cell r="F71">
            <v>1.706811008166</v>
          </cell>
          <cell r="G71">
            <v>1.706811008166</v>
          </cell>
          <cell r="H71">
            <v>0.159387435708</v>
          </cell>
        </row>
        <row r="72">
          <cell r="E72" t="str">
            <v>Geotextil</v>
          </cell>
          <cell r="F72">
            <v>1.150708848037</v>
          </cell>
          <cell r="G72">
            <v>1.150708848037</v>
          </cell>
          <cell r="H72">
            <v>0.694318136965</v>
          </cell>
        </row>
        <row r="73">
          <cell r="E73" t="str">
            <v>Rejilla</v>
          </cell>
          <cell r="F73">
            <v>1.148375692727</v>
          </cell>
          <cell r="G73">
            <v>1.148375692727</v>
          </cell>
          <cell r="H73">
            <v>0</v>
          </cell>
        </row>
        <row r="74">
          <cell r="E74" t="str">
            <v>Alambre de amarre</v>
          </cell>
          <cell r="F74">
            <v>1.133539308661</v>
          </cell>
          <cell r="G74">
            <v>1.133539308661</v>
          </cell>
          <cell r="H74">
            <v>-0.316072042863</v>
          </cell>
        </row>
        <row r="75">
          <cell r="E75" t="str">
            <v>Piedra</v>
          </cell>
          <cell r="F75">
            <v>1.067099151624</v>
          </cell>
          <cell r="G75">
            <v>1.067099151624</v>
          </cell>
          <cell r="H75">
            <v>0.2455137099</v>
          </cell>
        </row>
        <row r="76">
          <cell r="E76" t="str">
            <v>Alambre de puas</v>
          </cell>
          <cell r="F76">
            <v>0.96528142282</v>
          </cell>
          <cell r="G76">
            <v>0.96528142282</v>
          </cell>
          <cell r="H76">
            <v>-0.240384497325</v>
          </cell>
        </row>
        <row r="77">
          <cell r="E77" t="str">
            <v>Soldadura</v>
          </cell>
          <cell r="F77">
            <v>0.819791259605</v>
          </cell>
          <cell r="G77">
            <v>0.819791259605</v>
          </cell>
          <cell r="H77">
            <v>0.026562802868</v>
          </cell>
        </row>
        <row r="78">
          <cell r="E78" t="str">
            <v>Puntillas</v>
          </cell>
          <cell r="F78">
            <v>0.720016837104</v>
          </cell>
          <cell r="G78">
            <v>0.720016837104</v>
          </cell>
          <cell r="H78">
            <v>0.040106242139</v>
          </cell>
        </row>
        <row r="79">
          <cell r="E79" t="str">
            <v>Grapa</v>
          </cell>
          <cell r="F79">
            <v>0.716358671622</v>
          </cell>
          <cell r="G79">
            <v>0.716358671622</v>
          </cell>
          <cell r="H79">
            <v>0.184250794377</v>
          </cell>
        </row>
        <row r="80">
          <cell r="E80" t="str">
            <v>Pie de amigos metalicos</v>
          </cell>
          <cell r="F80">
            <v>0.651016907564</v>
          </cell>
          <cell r="G80">
            <v>0.651016907564</v>
          </cell>
          <cell r="H80">
            <v>0</v>
          </cell>
        </row>
        <row r="81">
          <cell r="E81" t="str">
            <v>Arborizacion</v>
          </cell>
          <cell r="F81">
            <v>0.551241577581</v>
          </cell>
          <cell r="G81">
            <v>0.551241577581</v>
          </cell>
          <cell r="H81">
            <v>5.621564E-05</v>
          </cell>
        </row>
        <row r="82">
          <cell r="E82" t="str">
            <v>Poste de concreto</v>
          </cell>
          <cell r="F82">
            <v>0.235011963004</v>
          </cell>
          <cell r="G82">
            <v>0.235011963004</v>
          </cell>
          <cell r="H82">
            <v>0.572478605047</v>
          </cell>
        </row>
        <row r="83">
          <cell r="E83" t="str">
            <v>Oxigeno</v>
          </cell>
          <cell r="F83">
            <v>0.219679265021</v>
          </cell>
          <cell r="G83">
            <v>0.219679265021</v>
          </cell>
          <cell r="H83">
            <v>0.129952346155</v>
          </cell>
        </row>
        <row r="84">
          <cell r="E84" t="str">
            <v>Señales metalicas</v>
          </cell>
          <cell r="F84">
            <v>0.17917417861</v>
          </cell>
          <cell r="G84">
            <v>0.17917417861</v>
          </cell>
          <cell r="H84">
            <v>-0.180517051568</v>
          </cell>
        </row>
        <row r="85">
          <cell r="E85" t="str">
            <v>Pintura de trafico</v>
          </cell>
          <cell r="F85">
            <v>0.177448026802</v>
          </cell>
          <cell r="G85">
            <v>0.177448026802</v>
          </cell>
          <cell r="H85">
            <v>0.23516138117</v>
          </cell>
        </row>
        <row r="86">
          <cell r="E86" t="str">
            <v>Dinamita</v>
          </cell>
          <cell r="F86">
            <v>0</v>
          </cell>
          <cell r="G86">
            <v>0</v>
          </cell>
          <cell r="H86">
            <v>0</v>
          </cell>
        </row>
        <row r="87">
          <cell r="E87" t="str">
            <v>Mecha</v>
          </cell>
          <cell r="F87">
            <v>0</v>
          </cell>
          <cell r="G87">
            <v>0</v>
          </cell>
          <cell r="H87">
            <v>0</v>
          </cell>
        </row>
        <row r="88">
          <cell r="E88" t="str">
            <v>Solado granular</v>
          </cell>
          <cell r="F88">
            <v>0</v>
          </cell>
          <cell r="G88">
            <v>0</v>
          </cell>
          <cell r="H88">
            <v>0</v>
          </cell>
        </row>
        <row r="89">
          <cell r="E89" t="str">
            <v>Mortero de planta</v>
          </cell>
          <cell r="F89">
            <v>-0.052202226745</v>
          </cell>
          <cell r="G89">
            <v>-0.052202226745</v>
          </cell>
          <cell r="H89">
            <v>0.795713946177</v>
          </cell>
        </row>
        <row r="90">
          <cell r="E90" t="str">
            <v>Taches reflectivos</v>
          </cell>
          <cell r="F90">
            <v>-0.345953546627</v>
          </cell>
          <cell r="G90">
            <v>-0.345953546627</v>
          </cell>
          <cell r="H90">
            <v>-0.461819718718</v>
          </cell>
        </row>
        <row r="91">
          <cell r="E91" t="str">
            <v>Malla metalica</v>
          </cell>
          <cell r="F91">
            <v>-0.357535361125</v>
          </cell>
          <cell r="G91">
            <v>-0.357535361125</v>
          </cell>
          <cell r="H91">
            <v>0.271117127337</v>
          </cell>
        </row>
        <row r="92">
          <cell r="E92" t="str">
            <v>Resina epoxica</v>
          </cell>
          <cell r="F92">
            <v>-0.422523432585</v>
          </cell>
          <cell r="G92">
            <v>-0.422523432585</v>
          </cell>
          <cell r="H92">
            <v>0</v>
          </cell>
        </row>
        <row r="93">
          <cell r="E93" t="str">
            <v>Malla triple torsion</v>
          </cell>
          <cell r="F93">
            <v>-0.465440661785</v>
          </cell>
          <cell r="G93">
            <v>-0.465440661785</v>
          </cell>
          <cell r="H93">
            <v>-0.592723064581</v>
          </cell>
        </row>
        <row r="94">
          <cell r="E94" t="str">
            <v>Junta de dilatacion</v>
          </cell>
          <cell r="F94">
            <v>-0.540886853613</v>
          </cell>
          <cell r="G94">
            <v>-0.540886853613</v>
          </cell>
          <cell r="H94">
            <v>0.197621558963</v>
          </cell>
        </row>
        <row r="95">
          <cell r="E95" t="str">
            <v>Tuberia metalica</v>
          </cell>
          <cell r="F95">
            <v>-0.551457068106</v>
          </cell>
          <cell r="G95">
            <v>-0.551457068106</v>
          </cell>
          <cell r="H95">
            <v>-0.039062159531</v>
          </cell>
        </row>
        <row r="96">
          <cell r="E96" t="str">
            <v>Formaleta de madera</v>
          </cell>
          <cell r="F96">
            <v>-1.043870134857</v>
          </cell>
          <cell r="G96">
            <v>-1.043870134857</v>
          </cell>
          <cell r="H96">
            <v>0</v>
          </cell>
        </row>
        <row r="97">
          <cell r="E97" t="str">
            <v>Delineadores de ruta</v>
          </cell>
          <cell r="F97">
            <v>-1.05693902402</v>
          </cell>
          <cell r="G97">
            <v>-1.05693902402</v>
          </cell>
          <cell r="H97">
            <v>0</v>
          </cell>
        </row>
        <row r="98">
          <cell r="E98" t="str">
            <v>Escoba para calle</v>
          </cell>
          <cell r="F98">
            <v>-1.092339433766</v>
          </cell>
          <cell r="G98">
            <v>-1.092339433766</v>
          </cell>
          <cell r="H98">
            <v>0.624457995766</v>
          </cell>
        </row>
        <row r="99">
          <cell r="E99" t="str">
            <v>Polietileno</v>
          </cell>
          <cell r="F99">
            <v>-1.113732827063</v>
          </cell>
          <cell r="G99">
            <v>-1.113732827063</v>
          </cell>
          <cell r="H99">
            <v>0.152381288538</v>
          </cell>
        </row>
        <row r="100">
          <cell r="E100" t="str">
            <v>Esferas reflectivas</v>
          </cell>
          <cell r="F100">
            <v>-1.28055575169</v>
          </cell>
          <cell r="G100">
            <v>-1.28055575169</v>
          </cell>
          <cell r="H100">
            <v>-1.494323531682</v>
          </cell>
        </row>
        <row r="101">
          <cell r="E101" t="str">
            <v>Cemento</v>
          </cell>
          <cell r="F101">
            <v>-1.972004878487</v>
          </cell>
          <cell r="G101">
            <v>-1.972004878487</v>
          </cell>
          <cell r="H101">
            <v>0.496824303134</v>
          </cell>
        </row>
        <row r="102">
          <cell r="E102" t="str">
            <v>Acero de refuerzo</v>
          </cell>
          <cell r="F102">
            <v>-2.412055024165</v>
          </cell>
          <cell r="G102">
            <v>-2.412055024165</v>
          </cell>
          <cell r="H102">
            <v>0.170281016294</v>
          </cell>
        </row>
        <row r="103">
          <cell r="E103" t="str">
            <v>Platina</v>
          </cell>
          <cell r="F103">
            <v>-2.415495886758</v>
          </cell>
          <cell r="G103">
            <v>-2.415495886758</v>
          </cell>
          <cell r="H103">
            <v>-0.442616634116</v>
          </cell>
        </row>
        <row r="104">
          <cell r="E104" t="str">
            <v>Tornillo grado 5</v>
          </cell>
          <cell r="F104">
            <v>-3.127076455507</v>
          </cell>
          <cell r="G104">
            <v>-3.127076455507</v>
          </cell>
          <cell r="H104">
            <v>-0.007188866981</v>
          </cell>
        </row>
        <row r="105">
          <cell r="E105" t="str">
            <v>Fulminante</v>
          </cell>
          <cell r="F105">
            <v>-3.267616927857</v>
          </cell>
          <cell r="G105">
            <v>-3.267616927857</v>
          </cell>
          <cell r="H105">
            <v>0</v>
          </cell>
        </row>
        <row r="106">
          <cell r="E106" t="str">
            <v>Anclaje</v>
          </cell>
          <cell r="F106">
            <v>-3.949645047529</v>
          </cell>
          <cell r="G106">
            <v>-3.949645047529</v>
          </cell>
          <cell r="H106">
            <v>0</v>
          </cell>
        </row>
        <row r="107">
          <cell r="E107" t="str">
            <v>Perno de acero</v>
          </cell>
          <cell r="F107">
            <v>-9.824238054243</v>
          </cell>
          <cell r="G107">
            <v>-9.824238054243</v>
          </cell>
          <cell r="H107">
            <v>0.760888093108</v>
          </cell>
        </row>
        <row r="108">
          <cell r="F108">
            <v>0.556911645484</v>
          </cell>
          <cell r="G108">
            <v>0.556911645484</v>
          </cell>
          <cell r="H108">
            <v>0.975555488124</v>
          </cell>
        </row>
        <row r="109">
          <cell r="F109">
            <v>0.556911645484</v>
          </cell>
          <cell r="G109">
            <v>0.556911645484</v>
          </cell>
          <cell r="H109">
            <v>0.975555488124</v>
          </cell>
        </row>
        <row r="110">
          <cell r="F110">
            <v>2.631657137954</v>
          </cell>
          <cell r="G110">
            <v>2.631657137954</v>
          </cell>
          <cell r="H110">
            <v>0</v>
          </cell>
        </row>
        <row r="111">
          <cell r="E111" t="str">
            <v>Maestro</v>
          </cell>
          <cell r="F111">
            <v>3.627411347048</v>
          </cell>
          <cell r="G111">
            <v>3.627411347048</v>
          </cell>
          <cell r="H111">
            <v>0</v>
          </cell>
        </row>
        <row r="112">
          <cell r="E112" t="str">
            <v>Cadenero</v>
          </cell>
          <cell r="F112">
            <v>3.57777988926</v>
          </cell>
          <cell r="G112">
            <v>3.57777988926</v>
          </cell>
          <cell r="H112">
            <v>0</v>
          </cell>
        </row>
        <row r="113">
          <cell r="E113" t="str">
            <v>Inspector</v>
          </cell>
          <cell r="F113">
            <v>2.835267822345</v>
          </cell>
          <cell r="G113">
            <v>2.835267822345</v>
          </cell>
          <cell r="H113">
            <v>0</v>
          </cell>
        </row>
        <row r="114">
          <cell r="E114" t="str">
            <v>Obrero</v>
          </cell>
          <cell r="F114">
            <v>2.821225509627</v>
          </cell>
          <cell r="G114">
            <v>2.821225509627</v>
          </cell>
          <cell r="H114">
            <v>0</v>
          </cell>
        </row>
        <row r="115">
          <cell r="E115" t="str">
            <v>Topografo</v>
          </cell>
          <cell r="F115">
            <v>2.42758121548</v>
          </cell>
          <cell r="G115">
            <v>2.42758121548</v>
          </cell>
          <cell r="H115">
            <v>0</v>
          </cell>
        </row>
        <row r="116">
          <cell r="E116" t="str">
            <v>Oficial</v>
          </cell>
          <cell r="F116">
            <v>2.078343040095</v>
          </cell>
          <cell r="G116">
            <v>2.078343040095</v>
          </cell>
          <cell r="H116">
            <v>0</v>
          </cell>
        </row>
        <row r="117">
          <cell r="F117">
            <v>3.408040046122</v>
          </cell>
          <cell r="G117">
            <v>3.408040046122</v>
          </cell>
          <cell r="H117">
            <v>0</v>
          </cell>
        </row>
        <row r="118">
          <cell r="E118" t="str">
            <v>Celador</v>
          </cell>
          <cell r="F118">
            <v>8.223658351661</v>
          </cell>
          <cell r="G118">
            <v>8.223658351661</v>
          </cell>
          <cell r="H118">
            <v>0</v>
          </cell>
        </row>
        <row r="119">
          <cell r="E119" t="str">
            <v>Auxiliar contable</v>
          </cell>
          <cell r="F119">
            <v>3.712898073487</v>
          </cell>
          <cell r="G119">
            <v>3.712898073487</v>
          </cell>
          <cell r="H119">
            <v>0</v>
          </cell>
        </row>
        <row r="120">
          <cell r="E120" t="str">
            <v>Ingeniero residente</v>
          </cell>
          <cell r="F120">
            <v>3.664081185514</v>
          </cell>
          <cell r="G120">
            <v>3.664081185514</v>
          </cell>
          <cell r="H120">
            <v>0</v>
          </cell>
        </row>
        <row r="121">
          <cell r="E121" t="str">
            <v>Secretaria</v>
          </cell>
          <cell r="F121">
            <v>3.544854423083</v>
          </cell>
          <cell r="G121">
            <v>3.544854423083</v>
          </cell>
          <cell r="H121">
            <v>0</v>
          </cell>
        </row>
        <row r="122">
          <cell r="E122" t="str">
            <v>Laboratorista</v>
          </cell>
          <cell r="F122">
            <v>3.505613440519</v>
          </cell>
          <cell r="G122">
            <v>3.505613440519</v>
          </cell>
          <cell r="H122">
            <v>0</v>
          </cell>
        </row>
        <row r="123">
          <cell r="E123" t="str">
            <v>Mecanico</v>
          </cell>
          <cell r="F123">
            <v>3.369752668362</v>
          </cell>
          <cell r="G123">
            <v>3.369752668362</v>
          </cell>
          <cell r="H123">
            <v>0</v>
          </cell>
        </row>
        <row r="124">
          <cell r="E124" t="str">
            <v>Almacenista</v>
          </cell>
          <cell r="F124">
            <v>3.045554613868</v>
          </cell>
          <cell r="G124">
            <v>3.045554613868</v>
          </cell>
          <cell r="H124">
            <v>0</v>
          </cell>
        </row>
        <row r="125">
          <cell r="E125" t="str">
            <v>Ingeniero director</v>
          </cell>
          <cell r="F125">
            <v>3.039631780057</v>
          </cell>
          <cell r="G125">
            <v>3.039631780057</v>
          </cell>
          <cell r="H125">
            <v>0</v>
          </cell>
        </row>
        <row r="126">
          <cell r="E126" t="str">
            <v>Contador</v>
          </cell>
          <cell r="F126">
            <v>2.658431347859</v>
          </cell>
          <cell r="G126">
            <v>2.658431347859</v>
          </cell>
          <cell r="H12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  <sheetDataSet>
      <sheetData sheetId="0">
        <row r="2">
          <cell r="A2" t="str">
            <v>2007</v>
          </cell>
          <cell r="C2" t="str">
            <v>ENERO</v>
          </cell>
          <cell r="F2">
            <v>0.889609025586</v>
          </cell>
          <cell r="G2">
            <v>0.889609025586</v>
          </cell>
          <cell r="H2">
            <v>7.963568150458</v>
          </cell>
        </row>
        <row r="3">
          <cell r="C3" t="str">
            <v>FEBRERO</v>
          </cell>
          <cell r="F3">
            <v>0.324518621764</v>
          </cell>
          <cell r="G3">
            <v>1.217014594299</v>
          </cell>
          <cell r="H3">
            <v>7.384401978887</v>
          </cell>
        </row>
        <row r="4">
          <cell r="C4" t="str">
            <v>MARZO</v>
          </cell>
          <cell r="F4">
            <v>1.016818254115</v>
          </cell>
          <cell r="G4">
            <v>2.246207674964</v>
          </cell>
          <cell r="H4">
            <v>7.687308976654</v>
          </cell>
        </row>
        <row r="5">
          <cell r="C5" t="str">
            <v>ABRIL</v>
          </cell>
          <cell r="F5">
            <v>0.573025094299</v>
          </cell>
          <cell r="G5">
            <v>2.832104102911</v>
          </cell>
          <cell r="H5">
            <v>7.656175379485</v>
          </cell>
        </row>
        <row r="6">
          <cell r="C6" t="str">
            <v>MAYO</v>
          </cell>
          <cell r="F6">
            <v>0.504654308701</v>
          </cell>
          <cell r="G6">
            <v>3.351050746994</v>
          </cell>
          <cell r="H6">
            <v>7.397037208378</v>
          </cell>
        </row>
        <row r="7">
          <cell r="C7" t="str">
            <v>JUNIO</v>
          </cell>
          <cell r="F7">
            <v>-0.424787067671</v>
          </cell>
          <cell r="G7">
            <v>2.912028849118</v>
          </cell>
          <cell r="H7">
            <v>5.746294923835</v>
          </cell>
        </row>
        <row r="8">
          <cell r="C8" t="str">
            <v>JULIO</v>
          </cell>
          <cell r="F8">
            <v>-0.258701561089</v>
          </cell>
          <cell r="G8">
            <v>2.645793823936</v>
          </cell>
          <cell r="H8">
            <v>3.347011391484</v>
          </cell>
        </row>
        <row r="9">
          <cell r="C9" t="str">
            <v>AGOSTO</v>
          </cell>
          <cell r="F9">
            <v>0.00169023973</v>
          </cell>
          <cell r="G9">
            <v>2.647528783925</v>
          </cell>
          <cell r="H9">
            <v>2.558118091634</v>
          </cell>
        </row>
        <row r="10">
          <cell r="C10" t="str">
            <v>SEPTIEMBRE</v>
          </cell>
          <cell r="F10">
            <v>0.208320496327</v>
          </cell>
          <cell r="G10">
            <v>2.861364625355</v>
          </cell>
          <cell r="H10">
            <v>2.410522278522</v>
          </cell>
        </row>
        <row r="11">
          <cell r="C11" t="str">
            <v>OCTUBRE</v>
          </cell>
          <cell r="F11">
            <v>0.342016264668</v>
          </cell>
          <cell r="G11">
            <v>3.213167222433</v>
          </cell>
          <cell r="H11">
            <v>2.673535172189</v>
          </cell>
        </row>
        <row r="12">
          <cell r="C12" t="str">
            <v>NOVIEMBRE</v>
          </cell>
          <cell r="F12">
            <v>0.148772748985</v>
          </cell>
          <cell r="G12">
            <v>3.366720288625</v>
          </cell>
          <cell r="H12">
            <v>3.050750868531</v>
          </cell>
        </row>
        <row r="13">
          <cell r="C13" t="str">
            <v>DICIEMBRE</v>
          </cell>
          <cell r="F13">
            <v>0.551651898301</v>
          </cell>
          <cell r="G13">
            <v>3.936944763308</v>
          </cell>
          <cell r="H13">
            <v>3.936944763308</v>
          </cell>
        </row>
        <row r="14">
          <cell r="A14" t="str">
            <v>2008</v>
          </cell>
          <cell r="F14">
            <v>2.753941842804</v>
          </cell>
          <cell r="G14">
            <v>2.753941842804</v>
          </cell>
          <cell r="H14">
            <v>5.857589108302</v>
          </cell>
        </row>
        <row r="15">
          <cell r="F15">
            <v>1.793898678761</v>
          </cell>
          <cell r="G15">
            <v>4.597243447897</v>
          </cell>
          <cell r="H15">
            <v>7.408008013415</v>
          </cell>
        </row>
        <row r="16">
          <cell r="F16">
            <v>0.767679029369</v>
          </cell>
          <cell r="G16">
            <v>5.400214551144</v>
          </cell>
          <cell r="H16">
            <v>7.143106105886</v>
          </cell>
        </row>
        <row r="17">
          <cell r="F17">
            <v>0.613436516601</v>
          </cell>
          <cell r="G17">
            <v>6.046777955777</v>
          </cell>
          <cell r="H17">
            <v>7.186157463877</v>
          </cell>
        </row>
        <row r="18">
          <cell r="F18">
            <v>0.582754750207</v>
          </cell>
          <cell r="G18">
            <v>6.664770591755</v>
          </cell>
          <cell r="H18">
            <v>7.269449986784</v>
          </cell>
        </row>
        <row r="19">
          <cell r="F19">
            <v>1.650751985632</v>
          </cell>
          <cell r="G19">
            <v>8.425541410269</v>
          </cell>
          <cell r="H19">
            <v>9.505367200693</v>
          </cell>
        </row>
        <row r="20">
          <cell r="F20">
            <v>0.555316516103</v>
          </cell>
          <cell r="G20">
            <v>9.027646349395</v>
          </cell>
          <cell r="H20">
            <v>10.39907271532</v>
          </cell>
        </row>
        <row r="21">
          <cell r="F21">
            <v>0.575788320107</v>
          </cell>
          <cell r="G21">
            <v>9.655414802762</v>
          </cell>
          <cell r="H21">
            <v>11.032860959991</v>
          </cell>
        </row>
        <row r="22">
          <cell r="F22">
            <v>0.305048865787</v>
          </cell>
          <cell r="G22">
            <v>9.989917401892</v>
          </cell>
          <cell r="H22">
            <v>11.140037964296</v>
          </cell>
        </row>
        <row r="23">
          <cell r="F23">
            <v>-0.413818271494</v>
          </cell>
          <cell r="G23">
            <v>9.534759026882</v>
          </cell>
          <cell r="H23">
            <v>10.302866436646</v>
          </cell>
        </row>
        <row r="24">
          <cell r="F24">
            <v>-0.433415763711</v>
          </cell>
          <cell r="G24">
            <v>9.060018114517</v>
          </cell>
          <cell r="H24">
            <v>9.661649774733</v>
          </cell>
        </row>
        <row r="25">
          <cell r="F25">
            <v>-0.293607050466</v>
          </cell>
          <cell r="G25">
            <v>8.739810212094</v>
          </cell>
          <cell r="H25">
            <v>8.739810212094</v>
          </cell>
        </row>
        <row r="26">
          <cell r="A26" t="str">
            <v>2009</v>
          </cell>
          <cell r="F26">
            <v>0.824559512045</v>
          </cell>
          <cell r="G26">
            <v>0.824559512045</v>
          </cell>
          <cell r="H26">
            <v>6.69803288744</v>
          </cell>
        </row>
        <row r="27">
          <cell r="F27">
            <v>-0.161815578061</v>
          </cell>
          <cell r="G27">
            <v>0.661409668242</v>
          </cell>
          <cell r="H27">
            <v>4.648098001349</v>
          </cell>
        </row>
        <row r="28">
          <cell r="F28">
            <v>-0.212035963834</v>
          </cell>
          <cell r="G28">
            <v>0.447971278043</v>
          </cell>
          <cell r="H28">
            <v>3.630655587178</v>
          </cell>
        </row>
        <row r="29">
          <cell r="F29">
            <v>-0.167859569369</v>
          </cell>
          <cell r="G29">
            <v>0.279359746016</v>
          </cell>
          <cell r="H29">
            <v>2.825929812967</v>
          </cell>
        </row>
        <row r="30">
          <cell r="F30">
            <v>-0.344306439706</v>
          </cell>
          <cell r="G30">
            <v>-0.065908547286</v>
          </cell>
          <cell r="H30">
            <v>1.87819350287</v>
          </cell>
        </row>
        <row r="31">
          <cell r="F31">
            <v>-0.422920132463</v>
          </cell>
          <cell r="G31">
            <v>-0.488549939233</v>
          </cell>
          <cell r="H31">
            <v>-0.200118414967</v>
          </cell>
        </row>
        <row r="32">
          <cell r="F32">
            <v>-0.155738317587</v>
          </cell>
          <cell r="G32">
            <v>-0.643527397364</v>
          </cell>
          <cell r="H32">
            <v>-0.905831356474</v>
          </cell>
        </row>
        <row r="33">
          <cell r="F33">
            <v>-0.353975631751</v>
          </cell>
          <cell r="G33">
            <v>-0.995225098945</v>
          </cell>
          <cell r="H33">
            <v>-1.821898606683</v>
          </cell>
        </row>
        <row r="34">
          <cell r="F34">
            <v>-0.05045488134</v>
          </cell>
          <cell r="G34">
            <v>-1.045177840642</v>
          </cell>
          <cell r="H34">
            <v>-2.169863971595</v>
          </cell>
        </row>
        <row r="35">
          <cell r="F35">
            <v>-0.368818177409</v>
          </cell>
          <cell r="G35">
            <v>-1.410141212188</v>
          </cell>
          <cell r="H35">
            <v>-2.1256573834</v>
          </cell>
        </row>
        <row r="36">
          <cell r="F36">
            <v>-0.62218729762</v>
          </cell>
          <cell r="G36">
            <v>-2.023554790307</v>
          </cell>
          <cell r="H36">
            <v>-2.311220541239</v>
          </cell>
        </row>
        <row r="37">
          <cell r="F37">
            <v>-0.348186225225</v>
          </cell>
          <cell r="G37">
            <v>-2.364695276493</v>
          </cell>
          <cell r="H37">
            <v>-2.364695276493</v>
          </cell>
        </row>
        <row r="38">
          <cell r="A38" t="str">
            <v>2010</v>
          </cell>
          <cell r="F38">
            <v>0.681046406936</v>
          </cell>
          <cell r="G38">
            <v>0.681046406936</v>
          </cell>
          <cell r="H38">
            <v>-2.503668814458</v>
          </cell>
        </row>
        <row r="39">
          <cell r="F39">
            <v>0.87052591277</v>
          </cell>
          <cell r="G39">
            <v>1.557501005156</v>
          </cell>
          <cell r="H39">
            <v>-1.495542430054</v>
          </cell>
        </row>
        <row r="40">
          <cell r="F40">
            <v>0.428298467102</v>
          </cell>
          <cell r="G40">
            <v>1.992470225188</v>
          </cell>
          <cell r="H40">
            <v>-0.863444196646</v>
          </cell>
        </row>
        <row r="41">
          <cell r="F41">
            <v>0.204569012348</v>
          </cell>
          <cell r="G41">
            <v>2.201115214198</v>
          </cell>
          <cell r="H41">
            <v>-0.493610526698</v>
          </cell>
        </row>
        <row r="42">
          <cell r="F42">
            <v>0.568673185711</v>
          </cell>
          <cell r="G42">
            <v>2.782305551918</v>
          </cell>
          <cell r="H42">
            <v>0.418001273314</v>
          </cell>
        </row>
        <row r="43">
          <cell r="F43">
            <v>0.209621877509</v>
          </cell>
          <cell r="G43">
            <v>2.997759750562</v>
          </cell>
          <cell r="H43">
            <v>1.05588505588</v>
          </cell>
        </row>
        <row r="44">
          <cell r="F44">
            <v>-0.039630117131</v>
          </cell>
          <cell r="G44">
            <v>2.956941617731</v>
          </cell>
          <cell r="H44">
            <v>1.173402244766</v>
          </cell>
        </row>
        <row r="45">
          <cell r="F45">
            <v>-0.807878361583</v>
          </cell>
          <cell r="G45">
            <v>2.125174764654</v>
          </cell>
          <cell r="H45">
            <v>0.712542077424</v>
          </cell>
        </row>
        <row r="46">
          <cell r="F46">
            <v>-0.510590496418</v>
          </cell>
          <cell r="G46">
            <v>1.603733327855</v>
          </cell>
          <cell r="H46">
            <v>0.248893869322</v>
          </cell>
        </row>
        <row r="47">
          <cell r="F47">
            <v>-0.099933682741</v>
          </cell>
          <cell r="G47">
            <v>1.502196975339</v>
          </cell>
          <cell r="H47">
            <v>0.519445444401</v>
          </cell>
        </row>
        <row r="48">
          <cell r="F48">
            <v>-0.173094962145</v>
          </cell>
          <cell r="G48">
            <v>1.326501785908</v>
          </cell>
          <cell r="H48">
            <v>0.973696864187</v>
          </cell>
        </row>
        <row r="49">
          <cell r="F49">
            <v>0.237184021412</v>
          </cell>
          <cell r="G49">
            <v>1.566832057601</v>
          </cell>
          <cell r="H49">
            <v>1.566832057601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PageLayoutView="0" workbookViewId="0" topLeftCell="A1">
      <selection activeCell="L27" sqref="L27"/>
    </sheetView>
  </sheetViews>
  <sheetFormatPr defaultColWidth="11.421875" defaultRowHeight="12.75"/>
  <cols>
    <col min="1" max="1" width="6.421875" style="0" customWidth="1"/>
    <col min="2" max="3" width="8.7109375" style="0" customWidth="1"/>
    <col min="4" max="4" width="8.57421875" style="0" hidden="1" customWidth="1"/>
    <col min="5" max="5" width="9.7109375" style="0" hidden="1" customWidth="1"/>
    <col min="6" max="6" width="1.57421875" style="0" customWidth="1"/>
    <col min="7" max="7" width="5.00390625" style="0" bestFit="1" customWidth="1"/>
    <col min="8" max="9" width="8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2"/>
      <c r="C3" s="1"/>
      <c r="D3" s="1"/>
      <c r="E3" s="1"/>
      <c r="F3" s="1"/>
      <c r="G3" s="1"/>
      <c r="H3" s="1"/>
      <c r="I3" s="1"/>
    </row>
    <row r="4" spans="1:9" ht="13.5" thickBot="1">
      <c r="A4" s="3" t="str">
        <f>'[1]anexo1_pagina'!$A$2&amp;" "&amp;"-"&amp;'[1]anexo1_pagina'!$A$13&amp;" "&amp;"("&amp;PROPER('[1]anexo1_pagina'!$C$2)&amp;")"</f>
        <v>1999 -2010 (Diciembre)</v>
      </c>
      <c r="B4" s="3"/>
      <c r="C4" s="4"/>
      <c r="D4" s="4"/>
      <c r="E4" s="4"/>
      <c r="F4" s="4"/>
      <c r="G4" s="1"/>
      <c r="H4" s="1"/>
      <c r="I4" s="1"/>
    </row>
    <row r="5" spans="1:9" ht="13.5" thickBot="1">
      <c r="A5" s="51" t="s">
        <v>1</v>
      </c>
      <c r="B5" s="56" t="s">
        <v>2</v>
      </c>
      <c r="C5" s="56"/>
      <c r="D5" s="6"/>
      <c r="E5" s="6"/>
      <c r="F5" s="1"/>
      <c r="G5" s="51" t="s">
        <v>1</v>
      </c>
      <c r="H5" s="56" t="s">
        <v>2</v>
      </c>
      <c r="I5" s="56"/>
    </row>
    <row r="6" spans="1:9" ht="12.75" customHeight="1">
      <c r="A6" s="55"/>
      <c r="B6" s="51" t="s">
        <v>3</v>
      </c>
      <c r="C6" s="57" t="s">
        <v>4</v>
      </c>
      <c r="D6" s="51" t="s">
        <v>5</v>
      </c>
      <c r="F6" s="1"/>
      <c r="G6" s="55"/>
      <c r="H6" s="51" t="s">
        <v>3</v>
      </c>
      <c r="I6" s="57" t="s">
        <v>4</v>
      </c>
    </row>
    <row r="7" spans="1:9" ht="13.5" thickBot="1">
      <c r="A7" s="52"/>
      <c r="B7" s="52"/>
      <c r="C7" s="58"/>
      <c r="D7" s="52"/>
      <c r="F7" s="1"/>
      <c r="G7" s="52"/>
      <c r="H7" s="52"/>
      <c r="I7" s="58"/>
    </row>
    <row r="8" spans="1:9" ht="12.75">
      <c r="A8" s="9" t="str">
        <f>'[1]anexo1_pagina'!A2</f>
        <v>1999</v>
      </c>
      <c r="B8" s="10">
        <f>'[1]anexo1_pagina'!H2</f>
        <v>8.364470966261</v>
      </c>
      <c r="C8" s="10">
        <f>'[1]anexo1_pagina'!F2</f>
        <v>-0.047914383559</v>
      </c>
      <c r="D8" s="10">
        <f>'[1]anexo1_pagina'!G2</f>
        <v>8.364470966261</v>
      </c>
      <c r="F8" s="1"/>
      <c r="G8" s="9" t="str">
        <f>'[1]anexo1_pagina'!A8</f>
        <v>2005</v>
      </c>
      <c r="H8" s="10">
        <f>'[1]anexo1_pagina'!$H$8</f>
        <v>2.596654494118</v>
      </c>
      <c r="I8" s="10">
        <f>'[1]anexo1_pagina'!F8</f>
        <v>0.446887032601</v>
      </c>
    </row>
    <row r="9" spans="1:9" ht="12.75">
      <c r="A9" s="9" t="str">
        <f>'[1]anexo1_pagina'!A3</f>
        <v>2000</v>
      </c>
      <c r="B9" s="10">
        <f>'[1]anexo1_pagina'!H3</f>
        <v>8.357887452416</v>
      </c>
      <c r="C9" s="10">
        <f>'[1]anexo1_pagina'!F3</f>
        <v>0.103865353156</v>
      </c>
      <c r="D9" s="10">
        <f>'[1]anexo1_pagina'!G3</f>
        <v>8.357887452416</v>
      </c>
      <c r="F9" s="1"/>
      <c r="G9" s="9" t="str">
        <f>'[1]anexo1_pagina'!A9</f>
        <v>2006</v>
      </c>
      <c r="H9" s="10">
        <f>'[1]anexo1_pagina'!$H$9</f>
        <v>9.435767859918</v>
      </c>
      <c r="I9" s="10">
        <f>'[1]anexo1_pagina'!F9</f>
        <v>-0.305678093695</v>
      </c>
    </row>
    <row r="10" spans="1:9" ht="12.75">
      <c r="A10" s="9" t="str">
        <f>'[1]anexo1_pagina'!A4</f>
        <v>2001</v>
      </c>
      <c r="B10" s="10">
        <f>'[1]anexo1_pagina'!H4</f>
        <v>6.968768215028</v>
      </c>
      <c r="C10" s="10">
        <f>'[1]anexo1_pagina'!F4</f>
        <v>0.253506684231</v>
      </c>
      <c r="D10" s="10">
        <f>'[1]anexo1_pagina'!G4</f>
        <v>6.968768215028</v>
      </c>
      <c r="F10" s="1"/>
      <c r="G10" s="9" t="str">
        <f>'[1]anexo1_pagina'!A10</f>
        <v>2007</v>
      </c>
      <c r="H10" s="10">
        <f>'[1]anexo1_pagina'!$H$10</f>
        <v>3.936944763308</v>
      </c>
      <c r="I10" s="10">
        <f>'[1]anexo1_pagina'!F10</f>
        <v>0.551651898301</v>
      </c>
    </row>
    <row r="11" spans="1:9" ht="12.75">
      <c r="A11" s="9" t="str">
        <f>'[1]anexo1_pagina'!A5</f>
        <v>2002</v>
      </c>
      <c r="B11" s="10">
        <f>'[1]anexo1_pagina'!H5</f>
        <v>5.584956313837</v>
      </c>
      <c r="C11" s="10">
        <f>'[1]anexo1_pagina'!F5</f>
        <v>0.226194714056</v>
      </c>
      <c r="D11" s="10">
        <f>'[1]anexo1_pagina'!G5</f>
        <v>5.584956313837</v>
      </c>
      <c r="F11" s="1"/>
      <c r="G11" s="9" t="str">
        <f>'[1]anexo1_pagina'!A11</f>
        <v>2008</v>
      </c>
      <c r="H11" s="10">
        <f>'[1]anexo1_pagina'!$H$11</f>
        <v>8.739810212094</v>
      </c>
      <c r="I11" s="10">
        <f>'[1]anexo1_pagina'!F11</f>
        <v>-0.293607050466</v>
      </c>
    </row>
    <row r="12" spans="1:9" ht="12.75">
      <c r="A12" s="9" t="str">
        <f>'[1]anexo1_pagina'!A6</f>
        <v>2003</v>
      </c>
      <c r="B12" s="10">
        <f>'[1]anexo1_pagina'!H6</f>
        <v>7.774641562286</v>
      </c>
      <c r="C12" s="10">
        <f>'[1]anexo1_pagina'!F6</f>
        <v>0.197635278129</v>
      </c>
      <c r="D12" s="10">
        <f>'[1]anexo1_pagina'!G6</f>
        <v>7.774641562286</v>
      </c>
      <c r="F12" s="1"/>
      <c r="G12" s="9" t="str">
        <f>'[1]anexo1_pagina'!A12</f>
        <v>2009</v>
      </c>
      <c r="H12" s="10">
        <f>'[1]anexo1_pagina'!$H$12</f>
        <v>-2.364695276493</v>
      </c>
      <c r="I12" s="10">
        <f>'[1]anexo1_pagina'!F12</f>
        <v>-0.348186225225</v>
      </c>
    </row>
    <row r="13" spans="1:9" ht="13.5" thickBot="1">
      <c r="A13" s="11" t="str">
        <f>'[1]anexo1_pagina'!A7</f>
        <v>2004</v>
      </c>
      <c r="B13" s="12">
        <f>'[1]anexo1_pagina'!H7</f>
        <v>5.856367151044</v>
      </c>
      <c r="C13" s="12">
        <f>'[1]anexo1_pagina'!F7</f>
        <v>-0.609558859492</v>
      </c>
      <c r="D13" s="12">
        <f>'[1]anexo1_pagina'!G7</f>
        <v>5.856367151044</v>
      </c>
      <c r="F13" s="4"/>
      <c r="G13" s="11" t="str">
        <f>'[1]anexo1_pagina'!A13</f>
        <v>2010</v>
      </c>
      <c r="H13" s="13">
        <f>'[1]anexo1_pagina'!$H$13</f>
        <v>1.566832057601</v>
      </c>
      <c r="I13" s="13">
        <f>'[1]anexo1_pagina'!F13</f>
        <v>0.237184021412</v>
      </c>
    </row>
    <row r="14" spans="1:9" ht="12.75">
      <c r="A14" s="1" t="s">
        <v>6</v>
      </c>
      <c r="B14" s="1"/>
      <c r="C14" s="14"/>
      <c r="D14" s="14"/>
      <c r="E14" s="15"/>
      <c r="F14" s="16"/>
      <c r="G14" s="17"/>
      <c r="H14" s="17"/>
      <c r="I14" s="18"/>
    </row>
    <row r="15" spans="1:9" ht="12.75" hidden="1">
      <c r="A15" s="53">
        <v>40196</v>
      </c>
      <c r="B15" s="53"/>
      <c r="C15" s="54"/>
      <c r="D15" s="1"/>
      <c r="E15" s="1"/>
      <c r="F15" s="1"/>
      <c r="G15" s="1"/>
      <c r="H15" s="1"/>
      <c r="I15" s="1"/>
    </row>
    <row r="17" ht="13.5" customHeight="1"/>
    <row r="27" ht="12.75" customHeight="1"/>
    <row r="47" ht="12.75" customHeight="1">
      <c r="I47" s="20"/>
    </row>
    <row r="49" ht="13.5" customHeight="1"/>
    <row r="59" ht="12.75" customHeight="1"/>
  </sheetData>
  <sheetProtection/>
  <mergeCells count="10">
    <mergeCell ref="H5:I5"/>
    <mergeCell ref="B6:B7"/>
    <mergeCell ref="C6:C7"/>
    <mergeCell ref="D6:D7"/>
    <mergeCell ref="H6:H7"/>
    <mergeCell ref="I6:I7"/>
    <mergeCell ref="A15:C15"/>
    <mergeCell ref="A5:A7"/>
    <mergeCell ref="B5:C5"/>
    <mergeCell ref="G5:G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showGridLines="0" zoomScalePageLayoutView="0" workbookViewId="0" topLeftCell="A1">
      <selection activeCell="U24" sqref="U24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6" width="8.7109375" style="0" customWidth="1"/>
    <col min="7" max="8" width="8.7109375" style="0" hidden="1" customWidth="1"/>
    <col min="9" max="9" width="1.7109375" style="0" customWidth="1"/>
    <col min="10" max="11" width="8.7109375" style="0" customWidth="1"/>
    <col min="12" max="13" width="8.7109375" style="0" hidden="1" customWidth="1"/>
    <col min="14" max="14" width="1.7109375" style="0" customWidth="1"/>
    <col min="15" max="16" width="8.7109375" style="0" customWidth="1"/>
    <col min="17" max="17" width="9.8515625" style="0" hidden="1" customWidth="1"/>
    <col min="18" max="18" width="8.7109375" style="0" hidden="1" customWidth="1"/>
    <col min="19" max="19" width="0" style="0" hidden="1" customWidth="1"/>
  </cols>
  <sheetData>
    <row r="1" spans="1:17" ht="12.75">
      <c r="A1" s="1" t="str">
        <f>PROPER('[2]anexo2_pagina'!$C$2)</f>
        <v>Diciembre</v>
      </c>
      <c r="B1" s="1"/>
      <c r="C1" s="1"/>
      <c r="D1" s="1"/>
      <c r="E1" s="1"/>
      <c r="F1" s="1"/>
      <c r="G1" s="1"/>
      <c r="H1" s="1" t="s">
        <v>7</v>
      </c>
      <c r="I1" s="1"/>
      <c r="J1" s="1"/>
      <c r="K1" s="1"/>
      <c r="L1" s="1"/>
      <c r="M1" s="1" t="s">
        <v>8</v>
      </c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2" t="s">
        <v>9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2" t="s">
        <v>10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ht="13.5" thickBot="1">
      <c r="A5" s="3" t="str">
        <f>CONCATENATE(A1," ",'[3]Grupos de costo_mes'!D26)</f>
        <v>Diciembre 2010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1"/>
    </row>
    <row r="6" spans="1:18" ht="12.75">
      <c r="A6" s="1"/>
      <c r="B6" s="1"/>
      <c r="C6" s="1"/>
      <c r="D6" s="1"/>
      <c r="E6" s="59" t="s">
        <v>11</v>
      </c>
      <c r="F6" s="59"/>
      <c r="G6" s="22"/>
      <c r="H6" s="22"/>
      <c r="I6" s="1"/>
      <c r="J6" s="59" t="s">
        <v>12</v>
      </c>
      <c r="K6" s="59"/>
      <c r="L6" s="22"/>
      <c r="M6" s="22"/>
      <c r="N6" s="1"/>
      <c r="O6" s="59" t="s">
        <v>13</v>
      </c>
      <c r="P6" s="59"/>
      <c r="Q6" s="22"/>
      <c r="R6" s="22"/>
    </row>
    <row r="7" spans="1:18" ht="13.5" thickBot="1">
      <c r="A7" s="1" t="s">
        <v>14</v>
      </c>
      <c r="B7" s="1"/>
      <c r="C7" s="9" t="s">
        <v>15</v>
      </c>
      <c r="D7" s="1"/>
      <c r="E7" s="60" t="s">
        <v>16</v>
      </c>
      <c r="F7" s="60"/>
      <c r="G7" s="23"/>
      <c r="H7" s="23"/>
      <c r="I7" s="1"/>
      <c r="J7" s="60" t="s">
        <v>17</v>
      </c>
      <c r="K7" s="60"/>
      <c r="L7" s="23"/>
      <c r="M7" s="23"/>
      <c r="N7" s="1"/>
      <c r="O7" s="60" t="s">
        <v>17</v>
      </c>
      <c r="P7" s="60"/>
      <c r="Q7" s="23"/>
      <c r="R7" s="23"/>
    </row>
    <row r="8" spans="1:17" ht="12.75" customHeight="1">
      <c r="A8" s="1"/>
      <c r="B8" s="1"/>
      <c r="C8" s="9" t="s">
        <v>18</v>
      </c>
      <c r="D8" s="1"/>
      <c r="E8" s="51" t="s">
        <v>3</v>
      </c>
      <c r="F8" s="57" t="s">
        <v>4</v>
      </c>
      <c r="G8" s="51" t="s">
        <v>5</v>
      </c>
      <c r="I8" s="9"/>
      <c r="J8" s="51" t="s">
        <v>3</v>
      </c>
      <c r="K8" s="57" t="s">
        <v>4</v>
      </c>
      <c r="L8" s="51" t="s">
        <v>5</v>
      </c>
      <c r="N8" s="9"/>
      <c r="O8" s="51" t="s">
        <v>3</v>
      </c>
      <c r="P8" s="57" t="s">
        <v>4</v>
      </c>
      <c r="Q8" s="51" t="s">
        <v>19</v>
      </c>
    </row>
    <row r="9" spans="1:17" ht="13.5" thickBot="1">
      <c r="A9" s="4"/>
      <c r="B9" s="4"/>
      <c r="C9" s="4"/>
      <c r="D9" s="4"/>
      <c r="E9" s="52"/>
      <c r="F9" s="58"/>
      <c r="G9" s="52"/>
      <c r="I9" s="11"/>
      <c r="J9" s="52"/>
      <c r="K9" s="58"/>
      <c r="L9" s="52"/>
      <c r="N9" s="11"/>
      <c r="O9" s="52"/>
      <c r="P9" s="58"/>
      <c r="Q9" s="52"/>
    </row>
    <row r="10" spans="1:17" ht="12.75">
      <c r="A10" s="1" t="str">
        <f>'[2]anexo2_pagina'!E2</f>
        <v>Equipo</v>
      </c>
      <c r="B10" s="1"/>
      <c r="C10" s="10">
        <f>('[2]anexo2_pagina'!F2*100)</f>
        <v>14.558348268024702</v>
      </c>
      <c r="D10" s="1"/>
      <c r="E10" s="10">
        <f>'[2]anexo2_pagina'!I2</f>
        <v>0.776097163141</v>
      </c>
      <c r="F10" s="10">
        <f>'[2]anexo2_pagina'!G2</f>
        <v>0.032518456617</v>
      </c>
      <c r="G10" s="10">
        <f>'[2]anexo2_pagina'!H2</f>
        <v>0.776097163141</v>
      </c>
      <c r="I10" s="1"/>
      <c r="J10" s="10">
        <f>'[2]anexo2_pagina'!L2</f>
        <v>0.111735015981</v>
      </c>
      <c r="K10" s="10">
        <f>'[2]anexo2_pagina'!J2</f>
        <v>0.004654750502</v>
      </c>
      <c r="L10" s="10">
        <f>'[2]anexo2_pagina'!K2</f>
        <v>0.111735015981</v>
      </c>
      <c r="N10" s="1"/>
      <c r="O10" s="24">
        <f>'[2]anexo2_pagina'!O2</f>
        <v>7.131269457946</v>
      </c>
      <c r="P10" s="10">
        <f>'[2]anexo2_pagina'!M2</f>
        <v>1.962505937073</v>
      </c>
      <c r="Q10" s="10">
        <f>'[2]anexo2_pagina'!N2</f>
        <v>7.131269457946</v>
      </c>
    </row>
    <row r="11" spans="1:17" ht="12.75">
      <c r="A11" s="1" t="str">
        <f>'[2]anexo2_pagina'!E3</f>
        <v>Materiales</v>
      </c>
      <c r="B11" s="1"/>
      <c r="C11" s="10">
        <f>('[2]anexo2_pagina'!F3*100)</f>
        <v>57.8881393233026</v>
      </c>
      <c r="D11" s="1"/>
      <c r="E11" s="10">
        <f>'[2]anexo2_pagina'!I3</f>
        <v>0.998090025094</v>
      </c>
      <c r="F11" s="10">
        <f>'[2]anexo2_pagina'!G3</f>
        <v>0.408161624691</v>
      </c>
      <c r="G11" s="10">
        <f>'[2]anexo2_pagina'!H3</f>
        <v>0.998090025094</v>
      </c>
      <c r="I11" s="1"/>
      <c r="J11" s="10">
        <f>'[2]anexo2_pagina'!L3</f>
        <v>0.563943661054</v>
      </c>
      <c r="K11" s="10">
        <f>'[2]anexo2_pagina'!J3</f>
        <v>0.228938730423</v>
      </c>
      <c r="L11" s="10">
        <f>'[2]anexo2_pagina'!K3</f>
        <v>0.563943661054</v>
      </c>
      <c r="N11" s="1"/>
      <c r="O11" s="24">
        <f>'[2]anexo2_pagina'!O3</f>
        <v>35.992604205295</v>
      </c>
      <c r="P11" s="10">
        <f>'[2]anexo2_pagina'!M3</f>
        <v>96.523673500468</v>
      </c>
      <c r="Q11" s="10">
        <f>'[2]anexo2_pagina'!N3</f>
        <v>35.992604205295</v>
      </c>
    </row>
    <row r="12" spans="1:17" ht="12.75">
      <c r="A12" s="1" t="str">
        <f>'[2]anexo2_pagina'!E4</f>
        <v>Transporte</v>
      </c>
      <c r="B12" s="1"/>
      <c r="C12" s="10">
        <f>('[2]anexo2_pagina'!F4*100)</f>
        <v>0.3986458667489</v>
      </c>
      <c r="D12" s="1"/>
      <c r="E12" s="10">
        <f>'[2]anexo2_pagina'!I4</f>
        <v>0.556911645484</v>
      </c>
      <c r="F12" s="10">
        <f>'[2]anexo2_pagina'!G4</f>
        <v>0.975555488124</v>
      </c>
      <c r="G12" s="10">
        <f>'[2]anexo2_pagina'!H4</f>
        <v>0.556911645484</v>
      </c>
      <c r="I12" s="1"/>
      <c r="J12" s="10">
        <f>'[2]anexo2_pagina'!L4</f>
        <v>0.002085554411</v>
      </c>
      <c r="K12" s="10">
        <f>'[2]anexo2_pagina'!J4</f>
        <v>0.003590540488</v>
      </c>
      <c r="L12" s="10">
        <f>'[2]anexo2_pagina'!K4</f>
        <v>0.002085554411</v>
      </c>
      <c r="N12" s="1"/>
      <c r="O12" s="24">
        <f>'[2]anexo2_pagina'!O4</f>
        <v>0.133106442448</v>
      </c>
      <c r="P12" s="10">
        <f>'[2]anexo2_pagina'!M4</f>
        <v>1.51382056288</v>
      </c>
      <c r="Q12" s="10">
        <f>'[2]anexo2_pagina'!N4</f>
        <v>0.133106442448</v>
      </c>
    </row>
    <row r="13" spans="1:17" ht="12.75">
      <c r="A13" s="1" t="str">
        <f>'[2]anexo2_pagina'!E5</f>
        <v>Mano de obra</v>
      </c>
      <c r="B13" s="1"/>
      <c r="C13" s="10">
        <f>('[2]anexo2_pagina'!F5*100)</f>
        <v>10.7958368897105</v>
      </c>
      <c r="D13" s="1"/>
      <c r="E13" s="10">
        <f>'[2]anexo2_pagina'!I5</f>
        <v>2.631657137954</v>
      </c>
      <c r="F13" s="10">
        <f>'[2]anexo2_pagina'!G5</f>
        <v>0</v>
      </c>
      <c r="G13" s="10">
        <f>'[2]anexo2_pagina'!H5</f>
        <v>2.631657137954</v>
      </c>
      <c r="I13" s="1"/>
      <c r="J13" s="10">
        <f>'[2]anexo2_pagina'!L5</f>
        <v>0.304837804015</v>
      </c>
      <c r="K13" s="10">
        <f>'[2]anexo2_pagina'!J5</f>
        <v>0</v>
      </c>
      <c r="L13" s="10">
        <f>'[2]anexo2_pagina'!K5</f>
        <v>0.304837804015</v>
      </c>
      <c r="N13" s="1"/>
      <c r="O13" s="24">
        <f>'[2]anexo2_pagina'!O5</f>
        <v>19.455678260869</v>
      </c>
      <c r="P13" s="10">
        <f>'[2]anexo2_pagina'!M5</f>
        <v>0</v>
      </c>
      <c r="Q13" s="10">
        <f>'[2]anexo2_pagina'!N5</f>
        <v>19.455678260869</v>
      </c>
    </row>
    <row r="14" spans="1:17" ht="12.75">
      <c r="A14" s="1" t="str">
        <f>'[2]anexo2_pagina'!E6</f>
        <v>Costos indirectos</v>
      </c>
      <c r="B14" s="1"/>
      <c r="C14" s="10">
        <f>('[2]anexo2_pagina'!F6*100)</f>
        <v>16.3590296522133</v>
      </c>
      <c r="D14" s="1"/>
      <c r="E14" s="10">
        <f>'[2]anexo2_pagina'!I6</f>
        <v>3.408040046122</v>
      </c>
      <c r="F14" s="10">
        <f>'[2]anexo2_pagina'!G6</f>
        <v>0</v>
      </c>
      <c r="G14" s="10">
        <f>'[2]anexo2_pagina'!H6</f>
        <v>3.408040046122</v>
      </c>
      <c r="I14" s="1"/>
      <c r="J14" s="10">
        <f>'[2]anexo2_pagina'!L6</f>
        <v>0.584230022139</v>
      </c>
      <c r="K14" s="10">
        <f>'[2]anexo2_pagina'!J6</f>
        <v>0</v>
      </c>
      <c r="L14" s="10">
        <f>'[2]anexo2_pagina'!K6</f>
        <v>0.584230022139</v>
      </c>
      <c r="N14" s="1"/>
      <c r="O14" s="24">
        <f>'[2]anexo2_pagina'!O6</f>
        <v>37.28734163338</v>
      </c>
      <c r="P14" s="10">
        <f>'[2]anexo2_pagina'!M6</f>
        <v>0</v>
      </c>
      <c r="Q14" s="10">
        <f>'[2]anexo2_pagina'!N6</f>
        <v>37.28734163338</v>
      </c>
    </row>
    <row r="15" spans="1:17" ht="13.5" thickBot="1">
      <c r="A15" s="4" t="s">
        <v>20</v>
      </c>
      <c r="B15" s="4"/>
      <c r="C15" s="13">
        <v>100</v>
      </c>
      <c r="D15" s="4"/>
      <c r="E15" s="13">
        <f>Anexo1!H13</f>
        <v>1.566832057601</v>
      </c>
      <c r="F15" s="13">
        <f>Anexo1!I13</f>
        <v>0.237184021412</v>
      </c>
      <c r="G15" s="13" t="e">
        <f>Anexo1!#REF!</f>
        <v>#REF!</v>
      </c>
      <c r="I15" s="3"/>
      <c r="J15" s="13">
        <f>SUM(J10:J14)</f>
        <v>1.5668320575999999</v>
      </c>
      <c r="K15" s="13">
        <f>SUM(K10:K14)</f>
        <v>0.23718402141300002</v>
      </c>
      <c r="L15" s="13">
        <f>SUM(L10:L14)</f>
        <v>1.5668320575999999</v>
      </c>
      <c r="N15" s="3"/>
      <c r="O15" s="13">
        <f>SUM(O10:O14)</f>
        <v>99.99999999993801</v>
      </c>
      <c r="P15" s="13">
        <f>SUM(P10:P14)</f>
        <v>100.00000000042101</v>
      </c>
      <c r="Q15" s="13">
        <f>SUM(Q10:Q14)</f>
        <v>99.99999999993801</v>
      </c>
    </row>
    <row r="16" spans="1:18" ht="12.75">
      <c r="A16" s="1" t="s">
        <v>6</v>
      </c>
      <c r="B16" s="14"/>
      <c r="C16" s="18"/>
      <c r="D16" s="16"/>
      <c r="E16" s="16"/>
      <c r="F16" s="18"/>
      <c r="G16" s="18"/>
      <c r="H16" s="18"/>
      <c r="I16" s="25"/>
      <c r="J16" s="25"/>
      <c r="K16" s="18"/>
      <c r="L16" s="18"/>
      <c r="M16" s="18"/>
      <c r="N16" s="25"/>
      <c r="O16" s="25"/>
      <c r="P16" s="18"/>
      <c r="Q16" s="18"/>
      <c r="R16" s="18"/>
    </row>
    <row r="17" spans="1:17" ht="12.75" hidden="1">
      <c r="A17" s="53">
        <v>40196</v>
      </c>
      <c r="B17" s="5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sheetProtection/>
  <mergeCells count="16">
    <mergeCell ref="E6:F6"/>
    <mergeCell ref="J6:K6"/>
    <mergeCell ref="O6:P6"/>
    <mergeCell ref="E7:F7"/>
    <mergeCell ref="J7:K7"/>
    <mergeCell ref="O7:P7"/>
    <mergeCell ref="O8:O9"/>
    <mergeCell ref="P8:P9"/>
    <mergeCell ref="Q8:Q9"/>
    <mergeCell ref="A17:B17"/>
    <mergeCell ref="E8:E9"/>
    <mergeCell ref="F8:F9"/>
    <mergeCell ref="G8:G9"/>
    <mergeCell ref="J8:J9"/>
    <mergeCell ref="K8:K9"/>
    <mergeCell ref="L8:L9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PageLayoutView="0" workbookViewId="0" topLeftCell="A1">
      <selection activeCell="U24" sqref="U24"/>
    </sheetView>
  </sheetViews>
  <sheetFormatPr defaultColWidth="11.421875" defaultRowHeight="12.75"/>
  <cols>
    <col min="1" max="1" width="39.421875" style="0" customWidth="1"/>
    <col min="2" max="2" width="8.421875" style="0" bestFit="1" customWidth="1"/>
    <col min="3" max="3" width="9.7109375" style="0" customWidth="1"/>
    <col min="4" max="4" width="8.140625" style="0" bestFit="1" customWidth="1"/>
    <col min="5" max="5" width="9.140625" style="0" hidden="1" customWidth="1"/>
    <col min="6" max="6" width="6.57421875" style="0" hidden="1" customWidth="1"/>
    <col min="7" max="7" width="1.1484375" style="0" customWidth="1"/>
    <col min="8" max="8" width="11.57421875" style="0" customWidth="1"/>
    <col min="9" max="9" width="8.140625" style="0" bestFit="1" customWidth="1"/>
    <col min="10" max="10" width="8.7109375" style="0" hidden="1" customWidth="1"/>
    <col min="11" max="11" width="8.421875" style="0" hidden="1" customWidth="1"/>
    <col min="12" max="12" width="1.1484375" style="0" customWidth="1"/>
    <col min="13" max="13" width="11.28125" style="0" customWidth="1"/>
    <col min="14" max="14" width="9.00390625" style="0" customWidth="1"/>
    <col min="15" max="15" width="9.8515625" style="0" hidden="1" customWidth="1"/>
    <col min="16" max="16" width="7.28125" style="0" hidden="1" customWidth="1"/>
  </cols>
  <sheetData>
    <row r="1" spans="1:15" ht="12.75">
      <c r="A1" s="1" t="str">
        <f>PROPER('[4]anexo3_pagina'!$C$2)</f>
        <v>Diciembre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9" ht="12.75">
      <c r="A3" s="26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2.75">
      <c r="A4" s="26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3.5" thickBot="1">
      <c r="A5" s="28" t="str">
        <f>CONCATENATE(A1," ",'[3]Grupos de costo_mes'!D26)</f>
        <v>Diciembre 2010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7"/>
      <c r="R5" s="27"/>
      <c r="S5" s="27"/>
    </row>
    <row r="6" spans="1:16" ht="12.75">
      <c r="A6" s="51" t="s">
        <v>23</v>
      </c>
      <c r="B6" s="1"/>
      <c r="C6" s="59" t="s">
        <v>11</v>
      </c>
      <c r="D6" s="59"/>
      <c r="E6" s="22"/>
      <c r="F6" s="22"/>
      <c r="G6" s="1"/>
      <c r="H6" s="59" t="s">
        <v>12</v>
      </c>
      <c r="I6" s="59"/>
      <c r="J6" s="22"/>
      <c r="K6" s="22"/>
      <c r="L6" s="1"/>
      <c r="M6" s="59" t="s">
        <v>13</v>
      </c>
      <c r="N6" s="59"/>
      <c r="O6" s="22"/>
      <c r="P6" s="22"/>
    </row>
    <row r="7" spans="1:16" ht="13.5" thickBot="1">
      <c r="A7" s="61"/>
      <c r="B7" s="9" t="s">
        <v>15</v>
      </c>
      <c r="C7" s="60" t="s">
        <v>16</v>
      </c>
      <c r="D7" s="60"/>
      <c r="E7" s="23"/>
      <c r="F7" s="23"/>
      <c r="G7" s="1"/>
      <c r="H7" s="60" t="s">
        <v>17</v>
      </c>
      <c r="I7" s="60"/>
      <c r="J7" s="23"/>
      <c r="K7" s="23"/>
      <c r="L7" s="1"/>
      <c r="M7" s="60" t="s">
        <v>17</v>
      </c>
      <c r="N7" s="60"/>
      <c r="O7" s="23"/>
      <c r="P7" s="23"/>
    </row>
    <row r="8" spans="1:15" ht="12.75" customHeight="1">
      <c r="A8" s="61"/>
      <c r="B8" s="9" t="s">
        <v>18</v>
      </c>
      <c r="C8" s="51" t="s">
        <v>3</v>
      </c>
      <c r="D8" s="57" t="s">
        <v>4</v>
      </c>
      <c r="E8" s="51" t="s">
        <v>5</v>
      </c>
      <c r="G8" s="9"/>
      <c r="H8" s="51" t="s">
        <v>3</v>
      </c>
      <c r="I8" s="57" t="s">
        <v>4</v>
      </c>
      <c r="J8" s="51" t="s">
        <v>5</v>
      </c>
      <c r="L8" s="9"/>
      <c r="M8" s="51" t="s">
        <v>3</v>
      </c>
      <c r="N8" s="57" t="s">
        <v>4</v>
      </c>
      <c r="O8" s="51" t="s">
        <v>24</v>
      </c>
    </row>
    <row r="9" spans="1:15" ht="13.5" thickBot="1">
      <c r="A9" s="52"/>
      <c r="B9" s="11"/>
      <c r="C9" s="52"/>
      <c r="D9" s="58"/>
      <c r="E9" s="52"/>
      <c r="G9" s="11"/>
      <c r="H9" s="52"/>
      <c r="I9" s="58"/>
      <c r="J9" s="52"/>
      <c r="L9" s="11"/>
      <c r="M9" s="52"/>
      <c r="N9" s="58"/>
      <c r="O9" s="52"/>
    </row>
    <row r="10" spans="1:15" ht="12.75">
      <c r="A10" s="1" t="str">
        <f>'[4]anexo3_pagina'!E2</f>
        <v>Obras de explanacion</v>
      </c>
      <c r="B10" s="10">
        <f>('[4]anexo3_pagina'!F2*100)</f>
        <v>7.2285708273972</v>
      </c>
      <c r="C10" s="10">
        <f>'[4]anexo3_pagina'!I2</f>
        <v>2.064993376903</v>
      </c>
      <c r="D10" s="10">
        <f>'[4]anexo3_pagina'!G2</f>
        <v>0.081037372282</v>
      </c>
      <c r="E10" s="10">
        <f>'[4]anexo3_pagina'!H2</f>
        <v>2.064993376903</v>
      </c>
      <c r="G10" s="9"/>
      <c r="H10" s="10">
        <f>'[4]anexo3_pagina'!L2</f>
        <v>0.156397010671</v>
      </c>
      <c r="I10" s="10">
        <f>'[4]anexo3_pagina'!J2</f>
        <v>0.006177277324</v>
      </c>
      <c r="J10" s="10">
        <f>'[4]anexo3_pagina'!K2</f>
        <v>0.156397010671</v>
      </c>
      <c r="L10" s="1"/>
      <c r="M10" s="24">
        <f>'[4]anexo3_pagina'!O2</f>
        <v>9.981734156656</v>
      </c>
      <c r="N10" s="10">
        <f>'[4]anexo3_pagina'!M2</f>
        <v>2.604423892986</v>
      </c>
      <c r="O10" s="10">
        <f>'[4]anexo3_pagina'!N2</f>
        <v>9.981734156656</v>
      </c>
    </row>
    <row r="11" spans="1:15" ht="12.75">
      <c r="A11" s="1" t="str">
        <f>'[4]anexo3_pagina'!E3</f>
        <v>Subbases y bases</v>
      </c>
      <c r="B11" s="10">
        <f>('[4]anexo3_pagina'!F3*100)</f>
        <v>3.7365597033305</v>
      </c>
      <c r="C11" s="10">
        <f>'[4]anexo3_pagina'!I3</f>
        <v>3.624969911902</v>
      </c>
      <c r="D11" s="10">
        <f>'[4]anexo3_pagina'!G3</f>
        <v>1.124353540034</v>
      </c>
      <c r="E11" s="10">
        <f>'[4]anexo3_pagina'!H3</f>
        <v>3.624969911902</v>
      </c>
      <c r="G11" s="9"/>
      <c r="H11" s="10">
        <f>'[4]anexo3_pagina'!L3</f>
        <v>0.148614678393</v>
      </c>
      <c r="I11" s="10">
        <f>'[4]anexo3_pagina'!J3</f>
        <v>0.046617158855</v>
      </c>
      <c r="J11" s="10">
        <f>'[4]anexo3_pagina'!K3</f>
        <v>0.148614678393</v>
      </c>
      <c r="L11" s="1"/>
      <c r="M11" s="24">
        <f>'[4]anexo3_pagina'!O3</f>
        <v>9.485041978305</v>
      </c>
      <c r="N11" s="10">
        <f>'[4]anexo3_pagina'!M3</f>
        <v>19.654426372181</v>
      </c>
      <c r="O11" s="10">
        <f>'[4]anexo3_pagina'!N3</f>
        <v>9.485041978305</v>
      </c>
    </row>
    <row r="12" spans="1:15" ht="12.75">
      <c r="A12" s="1" t="str">
        <f>'[4]anexo3_pagina'!E4</f>
        <v>Transporte de materiales</v>
      </c>
      <c r="B12" s="10">
        <f>('[4]anexo3_pagina'!F4*100)</f>
        <v>0.3469773699898</v>
      </c>
      <c r="C12" s="10">
        <f>'[4]anexo3_pagina'!I4</f>
        <v>1.875357426118</v>
      </c>
      <c r="D12" s="10">
        <f>'[4]anexo3_pagina'!G4</f>
        <v>0.041597363951</v>
      </c>
      <c r="E12" s="10">
        <f>'[4]anexo3_pagina'!H4</f>
        <v>1.875357426118</v>
      </c>
      <c r="G12" s="9"/>
      <c r="H12" s="10">
        <f>'[4]anexo3_pagina'!L4</f>
        <v>0.00710365387</v>
      </c>
      <c r="I12" s="10">
        <f>'[4]anexo3_pagina'!J4</f>
        <v>0.000158353996</v>
      </c>
      <c r="J12" s="10">
        <f>'[4]anexo3_pagina'!K4</f>
        <v>0.00710365387</v>
      </c>
      <c r="L12" s="1"/>
      <c r="M12" s="24">
        <f>'[4]anexo3_pagina'!O4</f>
        <v>0.45337685271</v>
      </c>
      <c r="N12" s="10">
        <f>'[4]anexo3_pagina'!M4</f>
        <v>0.066764192232</v>
      </c>
      <c r="O12" s="10">
        <f>'[4]anexo3_pagina'!N4</f>
        <v>0.45337685271</v>
      </c>
    </row>
    <row r="13" spans="1:15" ht="12.75">
      <c r="A13" s="1" t="str">
        <f>'[4]anexo3_pagina'!E5</f>
        <v>Aceros y elementos metalicos</v>
      </c>
      <c r="B13" s="10">
        <f>('[4]anexo3_pagina'!F5*100)</f>
        <v>22.0613405540448</v>
      </c>
      <c r="C13" s="10">
        <f>'[4]anexo3_pagina'!I5</f>
        <v>-0.319002744084</v>
      </c>
      <c r="D13" s="10">
        <f>'[4]anexo3_pagina'!G5</f>
        <v>0.071888367946</v>
      </c>
      <c r="E13" s="10">
        <f>'[4]anexo3_pagina'!H5</f>
        <v>-0.319002744084</v>
      </c>
      <c r="G13" s="9"/>
      <c r="H13" s="10">
        <f>'[4]anexo3_pagina'!L5</f>
        <v>-0.065281275304</v>
      </c>
      <c r="I13" s="10">
        <f>'[4]anexo3_pagina'!J5</f>
        <v>0.014462056874</v>
      </c>
      <c r="J13" s="10">
        <f>'[4]anexo3_pagina'!K5</f>
        <v>-0.065281275304</v>
      </c>
      <c r="L13" s="1"/>
      <c r="M13" s="24">
        <f>'[4]anexo3_pagina'!O5</f>
        <v>-4.166450066381</v>
      </c>
      <c r="N13" s="10">
        <f>'[4]anexo3_pagina'!M5</f>
        <v>6.09739930536</v>
      </c>
      <c r="O13" s="10">
        <f>'[4]anexo3_pagina'!N5</f>
        <v>-4.166450066381</v>
      </c>
    </row>
    <row r="14" spans="1:15" ht="12.75">
      <c r="A14" s="1" t="str">
        <f>'[4]anexo3_pagina'!E6</f>
        <v>Acero estructural y cables de acero</v>
      </c>
      <c r="B14" s="10">
        <f>('[4]anexo3_pagina'!F6*100)</f>
        <v>11.3324200957458</v>
      </c>
      <c r="C14" s="10">
        <f>'[4]anexo3_pagina'!I6</f>
        <v>2.062749599988</v>
      </c>
      <c r="D14" s="10">
        <f>'[4]anexo3_pagina'!G6</f>
        <v>0.027281955062</v>
      </c>
      <c r="E14" s="10">
        <f>'[4]anexo3_pagina'!H6</f>
        <v>2.062749599988</v>
      </c>
      <c r="G14" s="9"/>
      <c r="H14" s="10">
        <f>'[4]anexo3_pagina'!L6</f>
        <v>0.223701782672</v>
      </c>
      <c r="I14" s="10">
        <f>'[4]anexo3_pagina'!J6</f>
        <v>0.002979368143</v>
      </c>
      <c r="J14" s="10">
        <f>'[4]anexo3_pagina'!K6</f>
        <v>0.223701782672</v>
      </c>
      <c r="L14" s="1"/>
      <c r="M14" s="24">
        <f>'[4]anexo3_pagina'!O6</f>
        <v>14.277329952931</v>
      </c>
      <c r="N14" s="10">
        <f>'[4]anexo3_pagina'!M6</f>
        <v>1.25614201381</v>
      </c>
      <c r="O14" s="10">
        <f>'[4]anexo3_pagina'!N6</f>
        <v>14.277329952931</v>
      </c>
    </row>
    <row r="15" spans="1:15" ht="12.75">
      <c r="A15" s="1" t="str">
        <f>'[4]anexo3_pagina'!E7</f>
        <v>Concretos, morteros y obras varias</v>
      </c>
      <c r="B15" s="10">
        <f>('[4]anexo3_pagina'!F7*100)</f>
        <v>19.0054962911993</v>
      </c>
      <c r="C15" s="10">
        <f>'[4]anexo3_pagina'!I7</f>
        <v>1.327349405055</v>
      </c>
      <c r="D15" s="10">
        <f>'[4]anexo3_pagina'!G7</f>
        <v>0.273863285087</v>
      </c>
      <c r="E15" s="10">
        <f>'[4]anexo3_pagina'!H7</f>
        <v>1.327349405055</v>
      </c>
      <c r="G15" s="9"/>
      <c r="H15" s="10">
        <f>'[4]anexo3_pagina'!L7</f>
        <v>0.264979897937</v>
      </c>
      <c r="I15" s="10">
        <f>'[4]anexo3_pagina'!J7</f>
        <v>0.054522701706</v>
      </c>
      <c r="J15" s="10">
        <f>'[4]anexo3_pagina'!K7</f>
        <v>0.264979897937</v>
      </c>
      <c r="L15" s="1"/>
      <c r="M15" s="24">
        <f>'[4]anexo3_pagina'!O7</f>
        <v>16.911825147535</v>
      </c>
      <c r="N15" s="10">
        <f>'[4]anexo3_pagina'!M7</f>
        <v>22.987510449235</v>
      </c>
      <c r="O15" s="10">
        <f>'[4]anexo3_pagina'!N7</f>
        <v>16.911825147535</v>
      </c>
    </row>
    <row r="16" spans="1:15" ht="12.75">
      <c r="A16" s="1" t="str">
        <f>'[4]anexo3_pagina'!E8</f>
        <v>Concreto para estructura de puentes</v>
      </c>
      <c r="B16" s="10">
        <f>('[4]anexo3_pagina'!F8*100)</f>
        <v>27.544277135362798</v>
      </c>
      <c r="C16" s="10">
        <f>'[4]anexo3_pagina'!I8</f>
        <v>1.633057190891</v>
      </c>
      <c r="D16" s="10">
        <f>'[4]anexo3_pagina'!G8</f>
        <v>0.263198668454</v>
      </c>
      <c r="E16" s="10">
        <f>'[4]anexo3_pagina'!H8</f>
        <v>1.633057190891</v>
      </c>
      <c r="G16" s="9"/>
      <c r="H16" s="10">
        <f>'[4]anexo3_pagina'!L8</f>
        <v>0.438828236902</v>
      </c>
      <c r="I16" s="10">
        <f>'[4]anexo3_pagina'!J8</f>
        <v>0.070753388401</v>
      </c>
      <c r="J16" s="10">
        <f>'[4]anexo3_pagina'!K8</f>
        <v>0.438828236902</v>
      </c>
      <c r="L16" s="1"/>
      <c r="M16" s="24">
        <f>'[4]anexo3_pagina'!O8</f>
        <v>28.007356294069</v>
      </c>
      <c r="N16" s="10">
        <f>'[4]anexo3_pagina'!M8</f>
        <v>29.830588072414</v>
      </c>
      <c r="O16" s="10">
        <f>'[4]anexo3_pagina'!N8</f>
        <v>28.007356294069</v>
      </c>
    </row>
    <row r="17" spans="1:15" ht="12.75">
      <c r="A17" s="1" t="str">
        <f>'[4]anexo3_pagina'!E9</f>
        <v>Pavimentaciones con asfalto, pinturas, geotextiles</v>
      </c>
      <c r="B17" s="10">
        <f>('[4]anexo3_pagina'!F9*100)</f>
        <v>8.7443580229299</v>
      </c>
      <c r="C17" s="10">
        <f>'[4]anexo3_pagina'!I9</f>
        <v>4.003321748812</v>
      </c>
      <c r="D17" s="10">
        <f>'[4]anexo3_pagina'!G9</f>
        <v>0.41424455441</v>
      </c>
      <c r="E17" s="10">
        <f>'[4]anexo3_pagina'!H9</f>
        <v>4.003321748812</v>
      </c>
      <c r="G17" s="9"/>
      <c r="H17" s="10">
        <f>'[4]anexo3_pagina'!L9</f>
        <v>0.39248807246</v>
      </c>
      <c r="I17" s="10">
        <f>'[4]anexo3_pagina'!J9</f>
        <v>0.041513716114</v>
      </c>
      <c r="J17" s="10">
        <f>'[4]anexo3_pagina'!K9</f>
        <v>0.39248807246</v>
      </c>
      <c r="L17" s="1"/>
      <c r="M17" s="24">
        <f>'[4]anexo3_pagina'!O9</f>
        <v>25.049785684175</v>
      </c>
      <c r="N17" s="10">
        <f>'[4]anexo3_pagina'!M9</f>
        <v>17.502745702203</v>
      </c>
      <c r="O17" s="10">
        <f>'[4]anexo3_pagina'!N9</f>
        <v>25.049785684175</v>
      </c>
    </row>
    <row r="18" spans="1:15" ht="13.5" thickBot="1">
      <c r="A18" s="4" t="str">
        <f>'[4]anexo3_pagina'!E10</f>
        <v>Total</v>
      </c>
      <c r="B18" s="13">
        <f>('[4]anexo3_pagina'!F10*100)</f>
        <v>100</v>
      </c>
      <c r="C18" s="13">
        <f>'[4]anexo3_pagina'!I10</f>
        <v>1.566832057601</v>
      </c>
      <c r="D18" s="13">
        <f>'[4]anexo3_pagina'!G10</f>
        <v>0.237184021412</v>
      </c>
      <c r="E18" s="13">
        <f>'[4]anexo3_pagina'!H10</f>
        <v>1.566832057601</v>
      </c>
      <c r="G18" s="30"/>
      <c r="H18" s="13">
        <f>'[4]anexo3_pagina'!L10</f>
        <v>1.566832057601</v>
      </c>
      <c r="I18" s="13">
        <f>'[4]anexo3_pagina'!J10</f>
        <v>0.237184021412</v>
      </c>
      <c r="J18" s="13">
        <f>'[4]anexo3_pagina'!K10</f>
        <v>1.566832057601</v>
      </c>
      <c r="L18" s="3"/>
      <c r="M18" s="13">
        <f>'[4]anexo3_pagina'!O10</f>
        <v>100</v>
      </c>
      <c r="N18" s="13">
        <f>'[4]anexo3_pagina'!M10</f>
        <v>100</v>
      </c>
      <c r="O18" s="13">
        <f>'[4]anexo3_pagina'!N10</f>
        <v>100</v>
      </c>
    </row>
    <row r="19" spans="1:16" ht="12.75">
      <c r="A19" s="1" t="s">
        <v>6</v>
      </c>
      <c r="B19" s="14"/>
      <c r="C19" s="14"/>
      <c r="D19" s="18"/>
      <c r="E19" s="18"/>
      <c r="F19" s="18"/>
      <c r="G19" s="31"/>
      <c r="H19" s="31"/>
      <c r="I19" s="18"/>
      <c r="J19" s="18"/>
      <c r="K19" s="18"/>
      <c r="L19" s="25"/>
      <c r="M19" s="25"/>
      <c r="N19" s="18"/>
      <c r="O19" s="18"/>
      <c r="P19" s="18"/>
    </row>
    <row r="20" spans="1:15" ht="12.75" hidden="1">
      <c r="A20" s="53">
        <v>40196</v>
      </c>
      <c r="B20" s="54"/>
      <c r="C20" s="19"/>
      <c r="D20" s="1"/>
      <c r="E20" s="1"/>
      <c r="F20" s="1"/>
      <c r="G20" s="1"/>
      <c r="H20" s="1"/>
      <c r="I20" s="1"/>
      <c r="J20" s="1"/>
      <c r="K20" s="1"/>
      <c r="L20" s="1"/>
      <c r="M20" s="1"/>
      <c r="N20" s="32"/>
      <c r="O20" s="32"/>
    </row>
  </sheetData>
  <sheetProtection/>
  <mergeCells count="17">
    <mergeCell ref="O8:O9"/>
    <mergeCell ref="A6:A9"/>
    <mergeCell ref="C6:D6"/>
    <mergeCell ref="H6:I6"/>
    <mergeCell ref="M6:N6"/>
    <mergeCell ref="C7:D7"/>
    <mergeCell ref="H7:I7"/>
    <mergeCell ref="M7:N7"/>
    <mergeCell ref="C8:C9"/>
    <mergeCell ref="D8:D9"/>
    <mergeCell ref="A20:B20"/>
    <mergeCell ref="H8:H9"/>
    <mergeCell ref="I8:I9"/>
    <mergeCell ref="J8:J9"/>
    <mergeCell ref="M8:M9"/>
    <mergeCell ref="N8:N9"/>
    <mergeCell ref="E8:E9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PageLayoutView="0" workbookViewId="0" topLeftCell="A1">
      <selection activeCell="U24" sqref="U24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6" width="9.00390625" style="0" customWidth="1"/>
    <col min="7" max="7" width="9.421875" style="0" customWidth="1"/>
    <col min="8" max="8" width="8.421875" style="0" hidden="1" customWidth="1"/>
    <col min="9" max="9" width="7.8515625" style="0" hidden="1" customWidth="1"/>
    <col min="10" max="10" width="1.1484375" style="0" customWidth="1"/>
    <col min="11" max="11" width="9.421875" style="0" customWidth="1"/>
    <col min="12" max="12" width="10.28125" style="0" customWidth="1"/>
    <col min="13" max="13" width="9.421875" style="0" hidden="1" customWidth="1"/>
    <col min="14" max="14" width="9.8515625" style="0" hidden="1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25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 t="s">
        <v>26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thickBot="1">
      <c r="A5" s="3" t="str">
        <f>PROPER('[5]anexo4_pagina'!$C$2)&amp;" "&amp;'[5]anexo4_pagina'!$A$2</f>
        <v>Diciembre 2010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1"/>
    </row>
    <row r="6" spans="1:14" ht="12.75">
      <c r="A6" s="51" t="s">
        <v>27</v>
      </c>
      <c r="B6" s="5"/>
      <c r="C6" s="51" t="s">
        <v>28</v>
      </c>
      <c r="D6" s="1"/>
      <c r="E6" s="1"/>
      <c r="F6" s="1"/>
      <c r="G6" s="1"/>
      <c r="H6" s="1"/>
      <c r="I6" s="1"/>
      <c r="J6" s="1"/>
      <c r="K6" s="59" t="s">
        <v>29</v>
      </c>
      <c r="L6" s="59"/>
      <c r="M6" s="22"/>
      <c r="N6" s="22"/>
    </row>
    <row r="7" spans="1:14" ht="13.5" thickBot="1">
      <c r="A7" s="55"/>
      <c r="B7" s="7"/>
      <c r="C7" s="55"/>
      <c r="D7" s="1"/>
      <c r="E7" s="1"/>
      <c r="F7" s="60" t="s">
        <v>2</v>
      </c>
      <c r="G7" s="60"/>
      <c r="H7" s="23"/>
      <c r="I7" s="23"/>
      <c r="J7" s="1"/>
      <c r="K7" s="60" t="s">
        <v>30</v>
      </c>
      <c r="L7" s="60"/>
      <c r="M7" s="23"/>
      <c r="N7" s="23"/>
    </row>
    <row r="8" spans="1:13" ht="12.75" customHeight="1">
      <c r="A8" s="55"/>
      <c r="B8" s="7"/>
      <c r="C8" s="55"/>
      <c r="D8" s="17"/>
      <c r="E8" s="17"/>
      <c r="F8" s="51" t="s">
        <v>3</v>
      </c>
      <c r="G8" s="57" t="s">
        <v>4</v>
      </c>
      <c r="H8" s="51" t="s">
        <v>5</v>
      </c>
      <c r="J8" s="17"/>
      <c r="K8" s="51" t="s">
        <v>3</v>
      </c>
      <c r="L8" s="57" t="s">
        <v>4</v>
      </c>
      <c r="M8" s="51" t="s">
        <v>5</v>
      </c>
    </row>
    <row r="9" spans="1:13" ht="13.5" thickBot="1">
      <c r="A9" s="52"/>
      <c r="B9" s="8"/>
      <c r="C9" s="52"/>
      <c r="D9" s="11"/>
      <c r="E9" s="11"/>
      <c r="F9" s="52"/>
      <c r="G9" s="58"/>
      <c r="H9" s="52"/>
      <c r="J9" s="11"/>
      <c r="K9" s="52"/>
      <c r="L9" s="58"/>
      <c r="M9" s="52"/>
    </row>
    <row r="10" spans="1:13" ht="12.75">
      <c r="A10" s="2" t="str">
        <f>'[5]anexo4_pagina'!D2</f>
        <v>1</v>
      </c>
      <c r="B10" s="2"/>
      <c r="C10" s="2" t="str">
        <f>'[5]anexo4_pagina'!E2</f>
        <v>Equipo</v>
      </c>
      <c r="D10" s="1"/>
      <c r="E10" s="1"/>
      <c r="F10" s="33">
        <f>'[5]anexo4_pagina'!H2</f>
        <v>0.776097163141</v>
      </c>
      <c r="G10" s="33">
        <f>'[5]anexo4_pagina'!F2</f>
        <v>0.032518456617</v>
      </c>
      <c r="H10" s="33">
        <f>'[5]anexo4_pagina'!G2</f>
        <v>0.776097163141</v>
      </c>
      <c r="J10" s="2"/>
      <c r="K10" s="34">
        <f>'[5]anexo4_pagina'!K2</f>
        <v>0.111735015981</v>
      </c>
      <c r="L10" s="33">
        <f>'[5]anexo4_pagina'!I2</f>
        <v>0.004654750502</v>
      </c>
      <c r="M10" s="33">
        <f>'[5]anexo4_pagina'!J2</f>
        <v>0.111735015981</v>
      </c>
    </row>
    <row r="11" spans="1:13" ht="12.75">
      <c r="A11" s="1" t="str">
        <f>'[5]anexo4_pagina'!D3</f>
        <v>101</v>
      </c>
      <c r="B11" s="1"/>
      <c r="C11" s="1" t="str">
        <f>'[5]anexo4_pagina'!E3</f>
        <v>Equipo de movimiento de tierras</v>
      </c>
      <c r="D11" s="1"/>
      <c r="E11" s="1"/>
      <c r="F11" s="10">
        <f>'[5]anexo4_pagina'!H3</f>
        <v>1.814472207642</v>
      </c>
      <c r="G11" s="10">
        <f>'[5]anexo4_pagina'!F3</f>
        <v>0.088344732763</v>
      </c>
      <c r="H11" s="10">
        <f>'[5]anexo4_pagina'!G3</f>
        <v>1.814472207642</v>
      </c>
      <c r="J11" s="1"/>
      <c r="K11" s="24">
        <f>'[5]anexo4_pagina'!K3</f>
        <v>0.068782965112</v>
      </c>
      <c r="L11" s="10">
        <f>'[5]anexo4_pagina'!I3</f>
        <v>0.003362127606</v>
      </c>
      <c r="M11" s="10">
        <f>'[5]anexo4_pagina'!J3</f>
        <v>0.068782965112</v>
      </c>
    </row>
    <row r="12" spans="1:13" ht="12.75">
      <c r="A12" s="1" t="str">
        <f>'[5]anexo4_pagina'!D4</f>
        <v>102</v>
      </c>
      <c r="B12" s="1"/>
      <c r="C12" s="1" t="str">
        <f>'[5]anexo4_pagina'!E4</f>
        <v>Equipo de compactacion y nivelacion</v>
      </c>
      <c r="D12" s="1"/>
      <c r="E12" s="1"/>
      <c r="F12" s="10">
        <f>'[5]anexo4_pagina'!H4</f>
        <v>1.881191221558</v>
      </c>
      <c r="G12" s="10">
        <f>'[5]anexo4_pagina'!F4</f>
        <v>0.076366960707</v>
      </c>
      <c r="H12" s="10">
        <f>'[5]anexo4_pagina'!G4</f>
        <v>1.881191221558</v>
      </c>
      <c r="J12" s="1"/>
      <c r="K12" s="24">
        <f>'[5]anexo4_pagina'!K4</f>
        <v>0.028911540906</v>
      </c>
      <c r="L12" s="10">
        <f>'[5]anexo4_pagina'!I4</f>
        <v>0.001179188503</v>
      </c>
      <c r="M12" s="10">
        <f>'[5]anexo4_pagina'!J4</f>
        <v>0.028911540906</v>
      </c>
    </row>
    <row r="13" spans="1:13" ht="12.75">
      <c r="A13" s="1" t="str">
        <f>'[5]anexo4_pagina'!D5</f>
        <v>103</v>
      </c>
      <c r="B13" s="1"/>
      <c r="C13" s="1" t="str">
        <f>'[5]anexo4_pagina'!E5</f>
        <v>Equipo de pavimentos</v>
      </c>
      <c r="D13" s="1"/>
      <c r="E13" s="1"/>
      <c r="F13" s="10">
        <f>'[5]anexo4_pagina'!H5</f>
        <v>2.229143481123</v>
      </c>
      <c r="G13" s="10">
        <f>'[5]anexo4_pagina'!F5</f>
        <v>0.083841253816</v>
      </c>
      <c r="H13" s="10">
        <f>'[5]anexo4_pagina'!G5</f>
        <v>2.229143481123</v>
      </c>
      <c r="J13" s="1"/>
      <c r="K13" s="24">
        <f>'[5]anexo4_pagina'!K5</f>
        <v>0.005077269008</v>
      </c>
      <c r="L13" s="10">
        <f>'[5]anexo4_pagina'!I5</f>
        <v>0.000192503054</v>
      </c>
      <c r="M13" s="10">
        <f>'[5]anexo4_pagina'!J5</f>
        <v>0.005077269008</v>
      </c>
    </row>
    <row r="14" spans="1:13" ht="12.75">
      <c r="A14" s="1" t="str">
        <f>'[5]anexo4_pagina'!D6</f>
        <v>104</v>
      </c>
      <c r="B14" s="1"/>
      <c r="C14" s="1" t="str">
        <f>'[5]anexo4_pagina'!E6</f>
        <v>Equipo de obras de arte</v>
      </c>
      <c r="D14" s="1"/>
      <c r="E14" s="1"/>
      <c r="F14" s="10">
        <f>'[5]anexo4_pagina'!H6</f>
        <v>-0.206000820233</v>
      </c>
      <c r="G14" s="10">
        <f>'[5]anexo4_pagina'!F6</f>
        <v>-0.028634001495</v>
      </c>
      <c r="H14" s="10">
        <f>'[5]anexo4_pagina'!G6</f>
        <v>-0.206000820233</v>
      </c>
      <c r="J14" s="1"/>
      <c r="K14" s="24">
        <f>'[5]anexo4_pagina'!K6</f>
        <v>-0.008992337794</v>
      </c>
      <c r="L14" s="10">
        <f>'[5]anexo4_pagina'!I6</f>
        <v>-0.001231378192</v>
      </c>
      <c r="M14" s="10">
        <f>'[5]anexo4_pagina'!J6</f>
        <v>-0.008992337794</v>
      </c>
    </row>
    <row r="15" spans="1:13" ht="12.75">
      <c r="A15" s="1" t="str">
        <f>'[5]anexo4_pagina'!D7</f>
        <v>105</v>
      </c>
      <c r="B15" s="1"/>
      <c r="C15" s="1" t="str">
        <f>'[5]anexo4_pagina'!E7</f>
        <v>Equipo de obras varias</v>
      </c>
      <c r="D15" s="1"/>
      <c r="E15" s="1"/>
      <c r="F15" s="10">
        <f>'[5]anexo4_pagina'!H7</f>
        <v>0.401116023237</v>
      </c>
      <c r="G15" s="10">
        <f>'[5]anexo4_pagina'!F7</f>
        <v>0.025985860737</v>
      </c>
      <c r="H15" s="10">
        <f>'[5]anexo4_pagina'!G7</f>
        <v>0.401116023237</v>
      </c>
      <c r="J15" s="1"/>
      <c r="K15" s="24">
        <f>'[5]anexo4_pagina'!K7</f>
        <v>0.017955578748</v>
      </c>
      <c r="L15" s="10">
        <f>'[5]anexo4_pagina'!I7</f>
        <v>0.001152309532</v>
      </c>
      <c r="M15" s="10">
        <f>'[5]anexo4_pagina'!J7</f>
        <v>0.017955578748</v>
      </c>
    </row>
    <row r="16" spans="1:13" ht="12.75">
      <c r="A16" s="2" t="str">
        <f>'[5]anexo4_pagina'!D8</f>
        <v>2</v>
      </c>
      <c r="B16" s="2"/>
      <c r="C16" s="2" t="str">
        <f>'[5]anexo4_pagina'!E8</f>
        <v>Materiales</v>
      </c>
      <c r="D16" s="1"/>
      <c r="E16" s="1"/>
      <c r="F16" s="33">
        <f>'[5]anexo4_pagina'!H8</f>
        <v>0.998090025094</v>
      </c>
      <c r="G16" s="33">
        <f>'[5]anexo4_pagina'!F8</f>
        <v>0.408161624691</v>
      </c>
      <c r="H16" s="33">
        <f>'[5]anexo4_pagina'!G8</f>
        <v>0.998090025094</v>
      </c>
      <c r="J16" s="2"/>
      <c r="K16" s="34">
        <f>'[5]anexo4_pagina'!K8</f>
        <v>0.563943661054</v>
      </c>
      <c r="L16" s="33">
        <f>'[5]anexo4_pagina'!I8</f>
        <v>0.228938730423</v>
      </c>
      <c r="M16" s="33">
        <f>'[5]anexo4_pagina'!J8</f>
        <v>0.563943661054</v>
      </c>
    </row>
    <row r="17" spans="1:13" ht="12.75">
      <c r="A17" s="1" t="str">
        <f>'[5]anexo4_pagina'!D9</f>
        <v>201</v>
      </c>
      <c r="B17" s="1"/>
      <c r="C17" s="1" t="str">
        <f>'[5]anexo4_pagina'!E9</f>
        <v>Cemento</v>
      </c>
      <c r="D17" s="1"/>
      <c r="E17" s="1"/>
      <c r="F17" s="10">
        <f>'[5]anexo4_pagina'!H9</f>
        <v>-1.972004878487</v>
      </c>
      <c r="G17" s="10">
        <f>'[5]anexo4_pagina'!F9</f>
        <v>0.496824303134</v>
      </c>
      <c r="H17" s="10">
        <f>'[5]anexo4_pagina'!G9</f>
        <v>-1.972004878487</v>
      </c>
      <c r="J17" s="1"/>
      <c r="K17" s="24">
        <f>'[5]anexo4_pagina'!K9</f>
        <v>-0.088389507066</v>
      </c>
      <c r="L17" s="10">
        <f>'[5]anexo4_pagina'!I9</f>
        <v>0.021437310183</v>
      </c>
      <c r="M17" s="10">
        <f>'[5]anexo4_pagina'!J9</f>
        <v>-0.088389507066</v>
      </c>
    </row>
    <row r="18" spans="1:13" ht="12.75">
      <c r="A18" s="1" t="str">
        <f>'[5]anexo4_pagina'!D10</f>
        <v>202</v>
      </c>
      <c r="B18" s="1"/>
      <c r="C18" s="1" t="str">
        <f>'[5]anexo4_pagina'!E10</f>
        <v>Explosivos</v>
      </c>
      <c r="D18" s="1"/>
      <c r="E18" s="1"/>
      <c r="F18" s="10">
        <f>'[5]anexo4_pagina'!H10</f>
        <v>-0.04213365368</v>
      </c>
      <c r="G18" s="10">
        <f>'[5]anexo4_pagina'!F10</f>
        <v>0</v>
      </c>
      <c r="H18" s="10">
        <f>'[5]anexo4_pagina'!G10</f>
        <v>-0.04213365368</v>
      </c>
      <c r="J18" s="1"/>
      <c r="K18" s="24">
        <f>'[5]anexo4_pagina'!K10</f>
        <v>-7.540443E-05</v>
      </c>
      <c r="L18" s="10">
        <f>'[5]anexo4_pagina'!I10</f>
        <v>0</v>
      </c>
      <c r="M18" s="10">
        <f>'[5]anexo4_pagina'!J10</f>
        <v>-7.540443E-05</v>
      </c>
    </row>
    <row r="19" spans="1:13" ht="12.75">
      <c r="A19" s="1" t="str">
        <f>'[5]anexo4_pagina'!D11</f>
        <v>203</v>
      </c>
      <c r="B19" s="1"/>
      <c r="C19" s="1" t="str">
        <f>'[5]anexo4_pagina'!E11</f>
        <v>Agregados minerales</v>
      </c>
      <c r="D19" s="1"/>
      <c r="E19" s="1"/>
      <c r="F19" s="10">
        <f>'[5]anexo4_pagina'!H11</f>
        <v>4.066485258711</v>
      </c>
      <c r="G19" s="10">
        <f>'[5]anexo4_pagina'!F11</f>
        <v>1.200879571759</v>
      </c>
      <c r="H19" s="10">
        <f>'[5]anexo4_pagina'!G11</f>
        <v>4.066485258711</v>
      </c>
      <c r="J19" s="1"/>
      <c r="K19" s="24">
        <f>'[5]anexo4_pagina'!K11</f>
        <v>0.180918123008</v>
      </c>
      <c r="L19" s="10">
        <f>'[5]anexo4_pagina'!I11</f>
        <v>0.054220794712</v>
      </c>
      <c r="M19" s="10">
        <f>'[5]anexo4_pagina'!J11</f>
        <v>0.180918123008</v>
      </c>
    </row>
    <row r="20" spans="1:13" ht="12.75">
      <c r="A20" s="1" t="str">
        <f>'[5]anexo4_pagina'!D12</f>
        <v>204</v>
      </c>
      <c r="B20" s="1"/>
      <c r="C20" s="1" t="str">
        <f>'[5]anexo4_pagina'!E12</f>
        <v>Concretos</v>
      </c>
      <c r="D20" s="1"/>
      <c r="E20" s="1"/>
      <c r="F20" s="10">
        <f>'[5]anexo4_pagina'!H12</f>
        <v>2.038964416992</v>
      </c>
      <c r="G20" s="10">
        <f>'[5]anexo4_pagina'!F12</f>
        <v>0.585315639631</v>
      </c>
      <c r="H20" s="10">
        <f>'[5]anexo4_pagina'!G12</f>
        <v>2.038964416992</v>
      </c>
      <c r="J20" s="1"/>
      <c r="K20" s="24">
        <f>'[5]anexo4_pagina'!K12</f>
        <v>0.331084208438</v>
      </c>
      <c r="L20" s="10">
        <f>'[5]anexo4_pagina'!I12</f>
        <v>0.095154067768</v>
      </c>
      <c r="M20" s="10">
        <f>'[5]anexo4_pagina'!J12</f>
        <v>0.331084208438</v>
      </c>
    </row>
    <row r="21" spans="1:13" ht="12.75">
      <c r="A21" s="1" t="str">
        <f>'[5]anexo4_pagina'!D13</f>
        <v>205</v>
      </c>
      <c r="B21" s="1"/>
      <c r="C21" s="1" t="str">
        <f>'[5]anexo4_pagina'!E13</f>
        <v>Aceros</v>
      </c>
      <c r="D21" s="1"/>
      <c r="E21" s="1"/>
      <c r="F21" s="10">
        <f>'[5]anexo4_pagina'!H13</f>
        <v>-0.916117018039</v>
      </c>
      <c r="G21" s="10">
        <f>'[5]anexo4_pagina'!F13</f>
        <v>0.07767553908</v>
      </c>
      <c r="H21" s="10">
        <f>'[5]anexo4_pagina'!G13</f>
        <v>-0.916117018039</v>
      </c>
      <c r="J21" s="1"/>
      <c r="K21" s="24">
        <f>'[5]anexo4_pagina'!K13</f>
        <v>-0.167209689894</v>
      </c>
      <c r="L21" s="10">
        <f>'[5]anexo4_pagina'!I13</f>
        <v>0.013852798768</v>
      </c>
      <c r="M21" s="10">
        <f>'[5]anexo4_pagina'!J13</f>
        <v>-0.167209689894</v>
      </c>
    </row>
    <row r="22" spans="1:13" ht="12.75">
      <c r="A22" s="1" t="str">
        <f>'[5]anexo4_pagina'!D14</f>
        <v>206</v>
      </c>
      <c r="B22" s="1"/>
      <c r="C22" s="1" t="str">
        <f>'[5]anexo4_pagina'!E14</f>
        <v>Maderas</v>
      </c>
      <c r="D22" s="1"/>
      <c r="E22" s="1"/>
      <c r="F22" s="10">
        <f>'[5]anexo4_pagina'!H14</f>
        <v>-0.775898646735</v>
      </c>
      <c r="G22" s="10">
        <f>'[5]anexo4_pagina'!F14</f>
        <v>0.02000274251</v>
      </c>
      <c r="H22" s="10">
        <f>'[5]anexo4_pagina'!G14</f>
        <v>-0.775898646735</v>
      </c>
      <c r="J22" s="1"/>
      <c r="K22" s="24">
        <f>'[5]anexo4_pagina'!K14</f>
        <v>-0.035939786569</v>
      </c>
      <c r="L22" s="10">
        <f>'[5]anexo4_pagina'!I14</f>
        <v>0.000907125356</v>
      </c>
      <c r="M22" s="10">
        <f>'[5]anexo4_pagina'!J14</f>
        <v>-0.035939786569</v>
      </c>
    </row>
    <row r="23" spans="1:13" ht="12.75">
      <c r="A23" s="1" t="str">
        <f>'[5]anexo4_pagina'!D15</f>
        <v>207</v>
      </c>
      <c r="B23" s="1"/>
      <c r="C23" s="1" t="str">
        <f>'[5]anexo4_pagina'!E15</f>
        <v>Tuberias</v>
      </c>
      <c r="D23" s="1"/>
      <c r="E23" s="1"/>
      <c r="F23" s="10">
        <f>'[5]anexo4_pagina'!H15</f>
        <v>0.033347277356</v>
      </c>
      <c r="G23" s="10">
        <f>'[5]anexo4_pagina'!F15</f>
        <v>0.114454452494</v>
      </c>
      <c r="H23" s="10">
        <f>'[5]anexo4_pagina'!G15</f>
        <v>0.033347277356</v>
      </c>
      <c r="J23" s="1"/>
      <c r="K23" s="24">
        <f>'[5]anexo4_pagina'!K15</f>
        <v>0.00016005425</v>
      </c>
      <c r="L23" s="10">
        <f>'[5]anexo4_pagina'!I15</f>
        <v>0.00054170705</v>
      </c>
      <c r="M23" s="10">
        <f>'[5]anexo4_pagina'!J15</f>
        <v>0.00016005425</v>
      </c>
    </row>
    <row r="24" spans="1:13" ht="12.75">
      <c r="A24" s="1" t="str">
        <f>'[5]anexo4_pagina'!D16</f>
        <v>208</v>
      </c>
      <c r="B24" s="1"/>
      <c r="C24" s="1" t="str">
        <f>'[5]anexo4_pagina'!E16</f>
        <v>Pavimentos</v>
      </c>
      <c r="D24" s="1"/>
      <c r="E24" s="1"/>
      <c r="F24" s="10">
        <f>'[5]anexo4_pagina'!H16</f>
        <v>5.095829819591</v>
      </c>
      <c r="G24" s="10">
        <f>'[5]anexo4_pagina'!F16</f>
        <v>0.657106393615</v>
      </c>
      <c r="H24" s="10">
        <f>'[5]anexo4_pagina'!G16</f>
        <v>5.095829819591</v>
      </c>
      <c r="J24" s="1"/>
      <c r="K24" s="24">
        <f>'[5]anexo4_pagina'!K16</f>
        <v>0.300697299615</v>
      </c>
      <c r="L24" s="10">
        <f>'[5]anexo4_pagina'!I16</f>
        <v>0.039954738987</v>
      </c>
      <c r="M24" s="10">
        <f>'[5]anexo4_pagina'!J16</f>
        <v>0.300697299615</v>
      </c>
    </row>
    <row r="25" spans="1:13" ht="12.75">
      <c r="A25" s="1" t="str">
        <f>'[5]anexo4_pagina'!D17</f>
        <v>209</v>
      </c>
      <c r="B25" s="1"/>
      <c r="C25" s="1" t="str">
        <f>'[5]anexo4_pagina'!E17</f>
        <v>Otros</v>
      </c>
      <c r="D25" s="1"/>
      <c r="E25" s="1"/>
      <c r="F25" s="10">
        <f>'[5]anexo4_pagina'!H17</f>
        <v>2.259886009555</v>
      </c>
      <c r="G25" s="10">
        <f>'[5]anexo4_pagina'!F17</f>
        <v>0.150750074755</v>
      </c>
      <c r="H25" s="10">
        <f>'[5]anexo4_pagina'!G17</f>
        <v>2.259886009555</v>
      </c>
      <c r="J25" s="1"/>
      <c r="K25" s="24">
        <f>'[5]anexo4_pagina'!K17</f>
        <v>0.042698363702</v>
      </c>
      <c r="L25" s="10">
        <f>'[5]anexo4_pagina'!I17</f>
        <v>0.002870187598</v>
      </c>
      <c r="M25" s="10">
        <f>'[5]anexo4_pagina'!J17</f>
        <v>0.042698363702</v>
      </c>
    </row>
    <row r="26" spans="1:13" ht="12.75">
      <c r="A26" s="2" t="str">
        <f>'[5]anexo4_pagina'!D18</f>
        <v>3</v>
      </c>
      <c r="B26" s="2"/>
      <c r="C26" s="2" t="str">
        <f>'[5]anexo4_pagina'!E18</f>
        <v>Transporte</v>
      </c>
      <c r="D26" s="1"/>
      <c r="E26" s="1"/>
      <c r="F26" s="33">
        <f>'[5]anexo4_pagina'!H18</f>
        <v>0.556911645484</v>
      </c>
      <c r="G26" s="33">
        <f>'[5]anexo4_pagina'!F18</f>
        <v>0.975555488124</v>
      </c>
      <c r="H26" s="33">
        <f>'[5]anexo4_pagina'!G18</f>
        <v>0.556911645484</v>
      </c>
      <c r="J26" s="2"/>
      <c r="K26" s="34">
        <f>'[5]anexo4_pagina'!K18</f>
        <v>0.002085554411</v>
      </c>
      <c r="L26" s="33">
        <f>'[5]anexo4_pagina'!I18</f>
        <v>0.003590540488</v>
      </c>
      <c r="M26" s="33">
        <f>'[5]anexo4_pagina'!J18</f>
        <v>0.002085554411</v>
      </c>
    </row>
    <row r="27" spans="1:13" ht="12.75">
      <c r="A27" s="1" t="str">
        <f>'[5]anexo4_pagina'!D19</f>
        <v>301</v>
      </c>
      <c r="B27" s="1"/>
      <c r="C27" s="1" t="str">
        <f>'[5]anexo4_pagina'!E19</f>
        <v>Transporte</v>
      </c>
      <c r="D27" s="1"/>
      <c r="E27" s="1"/>
      <c r="F27" s="10">
        <f>'[5]anexo4_pagina'!H19</f>
        <v>0.556911645484</v>
      </c>
      <c r="G27" s="10">
        <f>'[5]anexo4_pagina'!F19</f>
        <v>0.975555488124</v>
      </c>
      <c r="H27" s="10">
        <f>'[5]anexo4_pagina'!G19</f>
        <v>0.556911645484</v>
      </c>
      <c r="J27" s="1"/>
      <c r="K27" s="24">
        <f>'[5]anexo4_pagina'!K19</f>
        <v>0.002085554411</v>
      </c>
      <c r="L27" s="10">
        <f>'[5]anexo4_pagina'!I19</f>
        <v>0.003590540488</v>
      </c>
      <c r="M27" s="10">
        <f>'[5]anexo4_pagina'!J19</f>
        <v>0.002085554411</v>
      </c>
    </row>
    <row r="28" spans="1:13" ht="12.75">
      <c r="A28" s="2" t="str">
        <f>'[5]anexo4_pagina'!D20</f>
        <v>4</v>
      </c>
      <c r="B28" s="2"/>
      <c r="C28" s="2" t="str">
        <f>'[5]anexo4_pagina'!E20</f>
        <v>Mano de obra</v>
      </c>
      <c r="D28" s="1"/>
      <c r="E28" s="1"/>
      <c r="F28" s="33">
        <f>'[5]anexo4_pagina'!H20</f>
        <v>2.631657137954</v>
      </c>
      <c r="G28" s="33">
        <f>'[5]anexo4_pagina'!F20</f>
        <v>0</v>
      </c>
      <c r="H28" s="33">
        <f>'[5]anexo4_pagina'!G20</f>
        <v>2.631657137954</v>
      </c>
      <c r="J28" s="2"/>
      <c r="K28" s="34">
        <f>'[5]anexo4_pagina'!K20</f>
        <v>0.304837804015</v>
      </c>
      <c r="L28" s="33">
        <f>'[5]anexo4_pagina'!I20</f>
        <v>0</v>
      </c>
      <c r="M28" s="33">
        <f>'[5]anexo4_pagina'!J20</f>
        <v>0.304837804015</v>
      </c>
    </row>
    <row r="29" spans="1:13" ht="12.75">
      <c r="A29" s="1" t="str">
        <f>'[5]anexo4_pagina'!D21</f>
        <v>401</v>
      </c>
      <c r="B29" s="1"/>
      <c r="C29" s="1" t="str">
        <f>'[5]anexo4_pagina'!E21</f>
        <v>Maestro</v>
      </c>
      <c r="D29" s="1"/>
      <c r="E29" s="1"/>
      <c r="F29" s="10">
        <f>'[5]anexo4_pagina'!H21</f>
        <v>3.627411347048</v>
      </c>
      <c r="G29" s="10">
        <f>'[5]anexo4_pagina'!F21</f>
        <v>0</v>
      </c>
      <c r="H29" s="10">
        <f>'[5]anexo4_pagina'!G21</f>
        <v>3.627411347048</v>
      </c>
      <c r="J29" s="1"/>
      <c r="K29" s="24">
        <f>'[5]anexo4_pagina'!K21</f>
        <v>0.018097702288</v>
      </c>
      <c r="L29" s="10">
        <f>'[5]anexo4_pagina'!I21</f>
        <v>0</v>
      </c>
      <c r="M29" s="10">
        <f>'[5]anexo4_pagina'!J21</f>
        <v>0.018097702288</v>
      </c>
    </row>
    <row r="30" spans="1:13" ht="12.75">
      <c r="A30" s="1" t="str">
        <f>'[5]anexo4_pagina'!D22</f>
        <v>402</v>
      </c>
      <c r="B30" s="1"/>
      <c r="C30" s="1" t="str">
        <f>'[5]anexo4_pagina'!E22</f>
        <v>Obrero</v>
      </c>
      <c r="D30" s="1"/>
      <c r="E30" s="1"/>
      <c r="F30" s="10">
        <f>'[5]anexo4_pagina'!H22</f>
        <v>2.821225509627</v>
      </c>
      <c r="G30" s="10">
        <f>'[5]anexo4_pagina'!F22</f>
        <v>0</v>
      </c>
      <c r="H30" s="10">
        <f>'[5]anexo4_pagina'!G22</f>
        <v>2.821225509627</v>
      </c>
      <c r="J30" s="1"/>
      <c r="K30" s="24">
        <f>'[5]anexo4_pagina'!K22</f>
        <v>0.207037514951</v>
      </c>
      <c r="L30" s="10">
        <f>'[5]anexo4_pagina'!I22</f>
        <v>0</v>
      </c>
      <c r="M30" s="10">
        <f>'[5]anexo4_pagina'!J22</f>
        <v>0.207037514951</v>
      </c>
    </row>
    <row r="31" spans="1:13" ht="12.75">
      <c r="A31" s="1" t="str">
        <f>'[5]anexo4_pagina'!D23</f>
        <v>403</v>
      </c>
      <c r="B31" s="1"/>
      <c r="C31" s="1" t="str">
        <f>'[5]anexo4_pagina'!E23</f>
        <v>Oficial</v>
      </c>
      <c r="D31" s="1"/>
      <c r="E31" s="1"/>
      <c r="F31" s="10">
        <f>'[5]anexo4_pagina'!H23</f>
        <v>2.078343040095</v>
      </c>
      <c r="G31" s="10">
        <f>'[5]anexo4_pagina'!F23</f>
        <v>0</v>
      </c>
      <c r="H31" s="10">
        <f>'[5]anexo4_pagina'!G23</f>
        <v>2.078343040095</v>
      </c>
      <c r="J31" s="1"/>
      <c r="K31" s="24">
        <f>'[5]anexo4_pagina'!K23</f>
        <v>0.072780911379</v>
      </c>
      <c r="L31" s="10">
        <f>'[5]anexo4_pagina'!I23</f>
        <v>0</v>
      </c>
      <c r="M31" s="10">
        <f>'[5]anexo4_pagina'!J23</f>
        <v>0.072780911379</v>
      </c>
    </row>
    <row r="32" spans="1:13" ht="12.75">
      <c r="A32" s="1" t="str">
        <f>'[5]anexo4_pagina'!D24</f>
        <v>404</v>
      </c>
      <c r="B32" s="1"/>
      <c r="C32" s="1" t="str">
        <f>'[5]anexo4_pagina'!E24</f>
        <v>Inspector</v>
      </c>
      <c r="D32" s="1"/>
      <c r="E32" s="1"/>
      <c r="F32" s="10">
        <f>'[5]anexo4_pagina'!H24</f>
        <v>2.835267822345</v>
      </c>
      <c r="G32" s="10">
        <f>'[5]anexo4_pagina'!F24</f>
        <v>0</v>
      </c>
      <c r="H32" s="10">
        <f>'[5]anexo4_pagina'!G24</f>
        <v>2.835267822345</v>
      </c>
      <c r="J32" s="1"/>
      <c r="K32" s="24">
        <f>'[5]anexo4_pagina'!K24</f>
        <v>0.006916907554</v>
      </c>
      <c r="L32" s="10">
        <f>'[5]anexo4_pagina'!I24</f>
        <v>0</v>
      </c>
      <c r="M32" s="10">
        <f>'[5]anexo4_pagina'!J24</f>
        <v>0.006916907554</v>
      </c>
    </row>
    <row r="33" spans="1:13" ht="12.75">
      <c r="A33" s="1" t="str">
        <f>'[5]anexo4_pagina'!D25</f>
        <v>405</v>
      </c>
      <c r="B33" s="1"/>
      <c r="C33" s="1" t="str">
        <f>'[5]anexo4_pagina'!E25</f>
        <v>Topografo</v>
      </c>
      <c r="D33" s="1"/>
      <c r="E33" s="1"/>
      <c r="F33" s="10">
        <f>'[5]anexo4_pagina'!H25</f>
        <v>2.42758121548</v>
      </c>
      <c r="G33" s="10">
        <f>'[5]anexo4_pagina'!F25</f>
        <v>0</v>
      </c>
      <c r="H33" s="10">
        <f>'[5]anexo4_pagina'!G25</f>
        <v>2.42758121548</v>
      </c>
      <c r="J33" s="1"/>
      <c r="K33" s="24">
        <f>'[5]anexo4_pagina'!K25</f>
        <v>3.462845E-06</v>
      </c>
      <c r="L33" s="10">
        <f>'[5]anexo4_pagina'!I25</f>
        <v>0</v>
      </c>
      <c r="M33" s="10">
        <f>'[5]anexo4_pagina'!J25</f>
        <v>3.462845E-06</v>
      </c>
    </row>
    <row r="34" spans="1:13" ht="12.75">
      <c r="A34" s="1" t="str">
        <f>'[5]anexo4_pagina'!D26</f>
        <v>406</v>
      </c>
      <c r="B34" s="1"/>
      <c r="C34" s="1" t="str">
        <f>'[5]anexo4_pagina'!E26</f>
        <v>Cadenero</v>
      </c>
      <c r="D34" s="1"/>
      <c r="E34" s="1"/>
      <c r="F34" s="10">
        <f>'[5]anexo4_pagina'!H26</f>
        <v>3.57777988926</v>
      </c>
      <c r="G34" s="10">
        <f>'[5]anexo4_pagina'!F26</f>
        <v>0</v>
      </c>
      <c r="H34" s="10">
        <f>'[5]anexo4_pagina'!G26</f>
        <v>3.57777988926</v>
      </c>
      <c r="J34" s="1"/>
      <c r="K34" s="24">
        <f>'[5]anexo4_pagina'!K26</f>
        <v>1.304998E-06</v>
      </c>
      <c r="L34" s="10">
        <f>'[5]anexo4_pagina'!I26</f>
        <v>0</v>
      </c>
      <c r="M34" s="10">
        <f>'[5]anexo4_pagina'!J26</f>
        <v>1.304998E-06</v>
      </c>
    </row>
    <row r="35" spans="1:13" ht="12.75">
      <c r="A35" s="2" t="str">
        <f>'[5]anexo4_pagina'!D27</f>
        <v>5</v>
      </c>
      <c r="B35" s="2"/>
      <c r="C35" s="2" t="str">
        <f>'[5]anexo4_pagina'!E27</f>
        <v>Costos indirectos</v>
      </c>
      <c r="D35" s="1"/>
      <c r="E35" s="1"/>
      <c r="F35" s="33">
        <f>'[5]anexo4_pagina'!H27</f>
        <v>3.408040046122</v>
      </c>
      <c r="G35" s="33">
        <f>'[5]anexo4_pagina'!F27</f>
        <v>0</v>
      </c>
      <c r="H35" s="33">
        <f>'[5]anexo4_pagina'!G27</f>
        <v>3.408040046122</v>
      </c>
      <c r="J35" s="2"/>
      <c r="K35" s="34">
        <f>'[5]anexo4_pagina'!K27</f>
        <v>0.584230022139</v>
      </c>
      <c r="L35" s="33">
        <f>'[5]anexo4_pagina'!I27</f>
        <v>0</v>
      </c>
      <c r="M35" s="33">
        <f>'[5]anexo4_pagina'!J27</f>
        <v>0.584230022139</v>
      </c>
    </row>
    <row r="36" spans="1:13" ht="12.75">
      <c r="A36" s="1" t="str">
        <f>'[5]anexo4_pagina'!D28</f>
        <v>501</v>
      </c>
      <c r="B36" s="1"/>
      <c r="C36" s="1" t="str">
        <f>'[5]anexo4_pagina'!E28</f>
        <v>Ingeniero director</v>
      </c>
      <c r="D36" s="1"/>
      <c r="E36" s="1"/>
      <c r="F36" s="10">
        <f>'[5]anexo4_pagina'!H28</f>
        <v>3.039631780057</v>
      </c>
      <c r="G36" s="10">
        <f>'[5]anexo4_pagina'!F28</f>
        <v>0</v>
      </c>
      <c r="H36" s="10">
        <f>'[5]anexo4_pagina'!G28</f>
        <v>3.039631780057</v>
      </c>
      <c r="J36" s="1"/>
      <c r="K36" s="24">
        <f>'[5]anexo4_pagina'!K28</f>
        <v>0.179187506736</v>
      </c>
      <c r="L36" s="10">
        <f>'[5]anexo4_pagina'!I28</f>
        <v>0</v>
      </c>
      <c r="M36" s="10">
        <f>'[5]anexo4_pagina'!J28</f>
        <v>0.179187506736</v>
      </c>
    </row>
    <row r="37" spans="1:13" ht="12.75">
      <c r="A37" s="1" t="str">
        <f>'[5]anexo4_pagina'!D29</f>
        <v>502</v>
      </c>
      <c r="B37" s="1"/>
      <c r="C37" s="1" t="str">
        <f>'[5]anexo4_pagina'!E29</f>
        <v>Ingeniero residente</v>
      </c>
      <c r="D37" s="1"/>
      <c r="E37" s="1"/>
      <c r="F37" s="10">
        <f>'[5]anexo4_pagina'!H29</f>
        <v>3.664081185514</v>
      </c>
      <c r="G37" s="10">
        <f>'[5]anexo4_pagina'!F29</f>
        <v>0</v>
      </c>
      <c r="H37" s="10">
        <f>'[5]anexo4_pagina'!G29</f>
        <v>3.664081185514</v>
      </c>
      <c r="J37" s="1"/>
      <c r="K37" s="24">
        <f>'[5]anexo4_pagina'!K29</f>
        <v>0.177215395221</v>
      </c>
      <c r="L37" s="10">
        <f>'[5]anexo4_pagina'!I29</f>
        <v>0</v>
      </c>
      <c r="M37" s="10">
        <f>'[5]anexo4_pagina'!J29</f>
        <v>0.177215395221</v>
      </c>
    </row>
    <row r="38" spans="1:13" ht="12.75">
      <c r="A38" s="1" t="str">
        <f>'[5]anexo4_pagina'!D30</f>
        <v>503</v>
      </c>
      <c r="B38" s="1"/>
      <c r="C38" s="1" t="str">
        <f>'[5]anexo4_pagina'!E30</f>
        <v>Almacenista</v>
      </c>
      <c r="D38" s="1"/>
      <c r="E38" s="1"/>
      <c r="F38" s="10">
        <f>'[5]anexo4_pagina'!H30</f>
        <v>3.045554613868</v>
      </c>
      <c r="G38" s="10">
        <f>'[5]anexo4_pagina'!F30</f>
        <v>0</v>
      </c>
      <c r="H38" s="10">
        <f>'[5]anexo4_pagina'!G30</f>
        <v>3.045554613868</v>
      </c>
      <c r="J38" s="1"/>
      <c r="K38" s="24">
        <f>'[5]anexo4_pagina'!K30</f>
        <v>0.025038324242</v>
      </c>
      <c r="L38" s="10">
        <f>'[5]anexo4_pagina'!I30</f>
        <v>0</v>
      </c>
      <c r="M38" s="10">
        <f>'[5]anexo4_pagina'!J30</f>
        <v>0.025038324242</v>
      </c>
    </row>
    <row r="39" spans="1:13" ht="12.75">
      <c r="A39" s="1" t="str">
        <f>'[5]anexo4_pagina'!D31</f>
        <v>504</v>
      </c>
      <c r="B39" s="1"/>
      <c r="C39" s="1" t="str">
        <f>'[5]anexo4_pagina'!E31</f>
        <v>Celador</v>
      </c>
      <c r="D39" s="1"/>
      <c r="E39" s="1"/>
      <c r="F39" s="10">
        <f>'[5]anexo4_pagina'!H31</f>
        <v>8.223658351661</v>
      </c>
      <c r="G39" s="10">
        <f>'[5]anexo4_pagina'!F31</f>
        <v>0</v>
      </c>
      <c r="H39" s="10">
        <f>'[5]anexo4_pagina'!G31</f>
        <v>8.223658351661</v>
      </c>
      <c r="J39" s="1"/>
      <c r="K39" s="24">
        <f>'[5]anexo4_pagina'!K31</f>
        <v>0.038561455314</v>
      </c>
      <c r="L39" s="10">
        <f>'[5]anexo4_pagina'!I31</f>
        <v>0</v>
      </c>
      <c r="M39" s="10">
        <f>'[5]anexo4_pagina'!J31</f>
        <v>0.038561455314</v>
      </c>
    </row>
    <row r="40" spans="1:13" ht="12.75">
      <c r="A40" s="1" t="str">
        <f>'[5]anexo4_pagina'!D32</f>
        <v>505</v>
      </c>
      <c r="B40" s="1"/>
      <c r="C40" s="1" t="str">
        <f>'[5]anexo4_pagina'!E32</f>
        <v>Contador</v>
      </c>
      <c r="D40" s="1"/>
      <c r="E40" s="1"/>
      <c r="F40" s="10">
        <f>'[5]anexo4_pagina'!H32</f>
        <v>2.658431347859</v>
      </c>
      <c r="G40" s="10">
        <f>'[5]anexo4_pagina'!F32</f>
        <v>0</v>
      </c>
      <c r="H40" s="10">
        <f>'[5]anexo4_pagina'!G32</f>
        <v>2.658431347859</v>
      </c>
      <c r="J40" s="1"/>
      <c r="K40" s="24">
        <f>'[5]anexo4_pagina'!K32</f>
        <v>0.050350165987</v>
      </c>
      <c r="L40" s="10">
        <f>'[5]anexo4_pagina'!I32</f>
        <v>0</v>
      </c>
      <c r="M40" s="10">
        <f>'[5]anexo4_pagina'!J32</f>
        <v>0.050350165987</v>
      </c>
    </row>
    <row r="41" spans="1:13" ht="12.75">
      <c r="A41" s="1" t="str">
        <f>'[5]anexo4_pagina'!D33</f>
        <v>506</v>
      </c>
      <c r="B41" s="1"/>
      <c r="C41" s="1" t="str">
        <f>'[5]anexo4_pagina'!E33</f>
        <v>Auxiliar contable</v>
      </c>
      <c r="D41" s="1"/>
      <c r="E41" s="1"/>
      <c r="F41" s="10">
        <f>'[5]anexo4_pagina'!H33</f>
        <v>3.712898073487</v>
      </c>
      <c r="G41" s="10">
        <f>'[5]anexo4_pagina'!F33</f>
        <v>0</v>
      </c>
      <c r="H41" s="10">
        <f>'[5]anexo4_pagina'!G33</f>
        <v>3.712898073487</v>
      </c>
      <c r="J41" s="1"/>
      <c r="K41" s="24">
        <f>'[5]anexo4_pagina'!K33</f>
        <v>0.025004314032</v>
      </c>
      <c r="L41" s="10">
        <f>'[5]anexo4_pagina'!I33</f>
        <v>0</v>
      </c>
      <c r="M41" s="10">
        <f>'[5]anexo4_pagina'!J33</f>
        <v>0.025004314032</v>
      </c>
    </row>
    <row r="42" spans="1:13" ht="12.75">
      <c r="A42" s="1" t="str">
        <f>'[5]anexo4_pagina'!D34</f>
        <v>507</v>
      </c>
      <c r="B42" s="1"/>
      <c r="C42" s="1" t="str">
        <f>'[5]anexo4_pagina'!E34</f>
        <v>Laboratorista</v>
      </c>
      <c r="D42" s="1"/>
      <c r="E42" s="1"/>
      <c r="F42" s="10">
        <f>'[5]anexo4_pagina'!H34</f>
        <v>3.505613440519</v>
      </c>
      <c r="G42" s="10">
        <f>'[5]anexo4_pagina'!F34</f>
        <v>0</v>
      </c>
      <c r="H42" s="10">
        <f>'[5]anexo4_pagina'!G34</f>
        <v>3.505613440519</v>
      </c>
      <c r="J42" s="1"/>
      <c r="K42" s="24">
        <f>'[5]anexo4_pagina'!K34</f>
        <v>0.038685552493</v>
      </c>
      <c r="L42" s="10">
        <f>'[5]anexo4_pagina'!I34</f>
        <v>0</v>
      </c>
      <c r="M42" s="10">
        <f>'[5]anexo4_pagina'!J34</f>
        <v>0.038685552493</v>
      </c>
    </row>
    <row r="43" spans="1:13" ht="12.75">
      <c r="A43" s="1" t="str">
        <f>'[5]anexo4_pagina'!D35</f>
        <v>508</v>
      </c>
      <c r="B43" s="1"/>
      <c r="C43" s="1" t="str">
        <f>'[5]anexo4_pagina'!E35</f>
        <v>Mecanico</v>
      </c>
      <c r="D43" s="1"/>
      <c r="E43" s="1"/>
      <c r="F43" s="10">
        <f>'[5]anexo4_pagina'!H35</f>
        <v>3.369752668362</v>
      </c>
      <c r="G43" s="10">
        <f>'[5]anexo4_pagina'!F35</f>
        <v>0</v>
      </c>
      <c r="H43" s="10">
        <f>'[5]anexo4_pagina'!G35</f>
        <v>3.369752668362</v>
      </c>
      <c r="J43" s="1"/>
      <c r="K43" s="24">
        <f>'[5]anexo4_pagina'!K35</f>
        <v>0.022737041941</v>
      </c>
      <c r="L43" s="10">
        <f>'[5]anexo4_pagina'!I35</f>
        <v>0</v>
      </c>
      <c r="M43" s="10">
        <f>'[5]anexo4_pagina'!J35</f>
        <v>0.022737041941</v>
      </c>
    </row>
    <row r="44" spans="1:13" ht="12.75">
      <c r="A44" s="1" t="str">
        <f>'[5]anexo4_pagina'!D36</f>
        <v>509</v>
      </c>
      <c r="B44" s="1"/>
      <c r="C44" s="1" t="str">
        <f>'[5]anexo4_pagina'!E36</f>
        <v>Secretaria</v>
      </c>
      <c r="D44" s="1"/>
      <c r="E44" s="1"/>
      <c r="F44" s="10">
        <f>'[5]anexo4_pagina'!H36</f>
        <v>3.544854423083</v>
      </c>
      <c r="G44" s="10">
        <f>'[5]anexo4_pagina'!F36</f>
        <v>0</v>
      </c>
      <c r="H44" s="10">
        <f>'[5]anexo4_pagina'!G36</f>
        <v>3.544854423083</v>
      </c>
      <c r="J44" s="1"/>
      <c r="K44" s="24">
        <f>'[5]anexo4_pagina'!K36</f>
        <v>0.027450266173</v>
      </c>
      <c r="L44" s="10">
        <f>'[5]anexo4_pagina'!I36</f>
        <v>0</v>
      </c>
      <c r="M44" s="10">
        <f>'[5]anexo4_pagina'!J36</f>
        <v>0.027450266173</v>
      </c>
    </row>
    <row r="45" spans="1:13" ht="13.5" thickBot="1">
      <c r="A45" s="3"/>
      <c r="B45" s="3"/>
      <c r="C45" s="3" t="s">
        <v>20</v>
      </c>
      <c r="D45" s="4"/>
      <c r="E45" s="4"/>
      <c r="F45" s="13">
        <f>Anexo1!H13</f>
        <v>1.566832057601</v>
      </c>
      <c r="G45" s="13">
        <f>Anexo1!I13</f>
        <v>0.237184021412</v>
      </c>
      <c r="H45" s="13" t="e">
        <f>Anexo1!#REF!</f>
        <v>#REF!</v>
      </c>
      <c r="J45" s="3"/>
      <c r="K45" s="13">
        <f>F45</f>
        <v>1.566832057601</v>
      </c>
      <c r="L45" s="13">
        <f>G45</f>
        <v>0.237184021412</v>
      </c>
      <c r="M45" s="13" t="e">
        <f>H45</f>
        <v>#REF!</v>
      </c>
    </row>
    <row r="46" spans="1:14" ht="12.75">
      <c r="A46" s="1" t="s">
        <v>6</v>
      </c>
      <c r="B46" s="14"/>
      <c r="C46" s="25"/>
      <c r="D46" s="16"/>
      <c r="E46" s="16"/>
      <c r="F46" s="16"/>
      <c r="G46" s="18"/>
      <c r="H46" s="18"/>
      <c r="I46" s="18"/>
      <c r="J46" s="25"/>
      <c r="K46" s="25"/>
      <c r="L46" s="18"/>
      <c r="M46" s="18"/>
      <c r="N46" s="18"/>
    </row>
    <row r="47" spans="1:13" ht="12.75" hidden="1">
      <c r="A47" s="53">
        <v>40196</v>
      </c>
      <c r="B47" s="54"/>
      <c r="C47" s="62"/>
      <c r="D47" s="1"/>
      <c r="E47" s="1"/>
      <c r="F47" s="1"/>
      <c r="G47" s="1"/>
      <c r="H47" s="1"/>
      <c r="I47" s="1"/>
      <c r="J47" s="1"/>
      <c r="K47" s="1"/>
      <c r="L47" s="1"/>
      <c r="M47" s="1"/>
    </row>
  </sheetData>
  <sheetProtection/>
  <mergeCells count="12">
    <mergeCell ref="K7:L7"/>
    <mergeCell ref="F8:F9"/>
    <mergeCell ref="G8:G9"/>
    <mergeCell ref="H8:H9"/>
    <mergeCell ref="K8:K9"/>
    <mergeCell ref="L8:L9"/>
    <mergeCell ref="M8:M9"/>
    <mergeCell ref="A47:C47"/>
    <mergeCell ref="A6:A9"/>
    <mergeCell ref="C6:C9"/>
    <mergeCell ref="K6:L6"/>
    <mergeCell ref="F7:G7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4"/>
  <sheetViews>
    <sheetView showGridLines="0" tabSelected="1" zoomScale="85" zoomScaleNormal="85" zoomScalePageLayoutView="0" workbookViewId="0" topLeftCell="A1">
      <selection activeCell="M44" sqref="M44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8.57421875" style="0" hidden="1" customWidth="1"/>
    <col min="6" max="6" width="1.1484375" style="0" customWidth="1"/>
    <col min="7" max="7" width="25.140625" style="0" customWidth="1"/>
    <col min="8" max="8" width="0.9921875" style="0" customWidth="1"/>
    <col min="9" max="9" width="7.8515625" style="0" customWidth="1"/>
    <col min="10" max="10" width="8.8515625" style="0" hidden="1" customWidth="1"/>
    <col min="15" max="19" width="11.421875" style="0" hidden="1" customWidth="1"/>
  </cols>
  <sheetData>
    <row r="1" ht="12.75">
      <c r="A1" t="str">
        <f>PROPER('[6]anexo5_pagina'!$C$2)</f>
        <v>Diciembre</v>
      </c>
    </row>
    <row r="3" spans="1:11" ht="10.5" customHeight="1">
      <c r="A3" s="2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tr">
        <f>CONCATENATE(A1," ",'[3]Grupos de costo_mes'!D26)</f>
        <v>Diciembre 2010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67" t="s">
        <v>33</v>
      </c>
      <c r="B6" s="35"/>
      <c r="C6" s="70" t="s">
        <v>2</v>
      </c>
      <c r="D6" s="70"/>
      <c r="E6" s="70"/>
      <c r="F6" s="35"/>
      <c r="G6" s="67" t="s">
        <v>33</v>
      </c>
      <c r="H6" s="35"/>
      <c r="I6" s="70" t="s">
        <v>2</v>
      </c>
      <c r="J6" s="70"/>
      <c r="K6" s="70"/>
    </row>
    <row r="7" spans="1:11" ht="10.5" customHeight="1">
      <c r="A7" s="68"/>
      <c r="B7" s="36"/>
      <c r="C7" s="51" t="s">
        <v>35</v>
      </c>
      <c r="D7" s="51" t="s">
        <v>5</v>
      </c>
      <c r="E7" s="57" t="s">
        <v>4</v>
      </c>
      <c r="F7" s="36"/>
      <c r="G7" s="68"/>
      <c r="H7" s="36"/>
      <c r="I7" s="51" t="s">
        <v>35</v>
      </c>
      <c r="J7" s="51" t="s">
        <v>5</v>
      </c>
      <c r="K7" s="63" t="s">
        <v>4</v>
      </c>
    </row>
    <row r="8" spans="1:11" ht="13.5" thickBot="1">
      <c r="A8" s="69"/>
      <c r="B8" s="37"/>
      <c r="C8" s="52" t="s">
        <v>34</v>
      </c>
      <c r="D8" s="52"/>
      <c r="E8" s="58"/>
      <c r="F8" s="37"/>
      <c r="G8" s="69"/>
      <c r="H8" s="37"/>
      <c r="I8" s="52" t="s">
        <v>34</v>
      </c>
      <c r="J8" s="52"/>
      <c r="K8" s="58"/>
    </row>
    <row r="9" spans="1:19" ht="12.75">
      <c r="A9" s="38" t="s">
        <v>36</v>
      </c>
      <c r="B9" s="39"/>
      <c r="C9" s="40">
        <f>'[6]anexo5_pagina'!F2</f>
        <v>0.776097163141</v>
      </c>
      <c r="D9" s="40">
        <f>'[6]anexo5_pagina'!G2</f>
        <v>0.776097163141</v>
      </c>
      <c r="E9" s="40">
        <f>'[6]anexo5_pagina'!H2</f>
        <v>0.032518456617</v>
      </c>
      <c r="F9" s="39"/>
      <c r="G9" s="39" t="str">
        <f>'[6]anexo5_pagina'!E65</f>
        <v>Tuberia de concreto</v>
      </c>
      <c r="H9" s="39"/>
      <c r="I9" s="41">
        <f>'[6]anexo5_pagina'!F65</f>
        <v>2.180420145641</v>
      </c>
      <c r="J9" s="41">
        <f>'[6]anexo5_pagina'!G65</f>
        <v>2.180420145641</v>
      </c>
      <c r="K9" s="41">
        <f>'[6]anexo5_pagina'!H65</f>
        <v>1.23831348489</v>
      </c>
      <c r="O9" s="46" t="s">
        <v>37</v>
      </c>
      <c r="P9" s="46" t="s">
        <v>38</v>
      </c>
      <c r="Q9" s="46" t="s">
        <v>39</v>
      </c>
      <c r="S9" t="s">
        <v>40</v>
      </c>
    </row>
    <row r="10" spans="1:19" ht="12.75">
      <c r="A10" s="39" t="str">
        <f>'[6]anexo5_pagina'!E3</f>
        <v>Vehiculo delineador</v>
      </c>
      <c r="B10" s="39"/>
      <c r="C10" s="41">
        <f>'[6]anexo5_pagina'!F3</f>
        <v>5.555652343842</v>
      </c>
      <c r="D10" s="41">
        <f>'[6]anexo5_pagina'!G3</f>
        <v>5.555652343842</v>
      </c>
      <c r="E10" s="41">
        <f>'[6]anexo5_pagina'!H3</f>
        <v>0</v>
      </c>
      <c r="F10" s="39"/>
      <c r="G10" s="39" t="str">
        <f>'[6]anexo5_pagina'!E66</f>
        <v>Almohadilla de neopreno</v>
      </c>
      <c r="H10" s="39"/>
      <c r="I10" s="41">
        <f>'[6]anexo5_pagina'!F66</f>
        <v>2.142821991901</v>
      </c>
      <c r="J10" s="41">
        <f>'[6]anexo5_pagina'!G66</f>
        <v>2.142821991901</v>
      </c>
      <c r="K10" s="41">
        <f>'[6]anexo5_pagina'!H66</f>
        <v>0</v>
      </c>
      <c r="M10" s="47"/>
      <c r="N10" s="48"/>
      <c r="O10" s="49"/>
      <c r="P10" s="41"/>
      <c r="Q10" s="41"/>
      <c r="R10" s="41"/>
      <c r="S10" s="41"/>
    </row>
    <row r="11" spans="1:19" ht="12.75">
      <c r="A11" s="39" t="str">
        <f>'[6]anexo5_pagina'!E4</f>
        <v>Fresadora de pavimentos</v>
      </c>
      <c r="B11" s="39"/>
      <c r="C11" s="41">
        <f>'[6]anexo5_pagina'!F4</f>
        <v>3.746178038609</v>
      </c>
      <c r="D11" s="41">
        <f>'[6]anexo5_pagina'!G4</f>
        <v>3.746178038609</v>
      </c>
      <c r="E11" s="41">
        <f>'[6]anexo5_pagina'!H4</f>
        <v>0.163762046165</v>
      </c>
      <c r="F11" s="39"/>
      <c r="G11" s="39" t="str">
        <f>'[6]anexo5_pagina'!E67</f>
        <v>Parafina</v>
      </c>
      <c r="H11" s="39"/>
      <c r="I11" s="41">
        <f>'[6]anexo5_pagina'!F67</f>
        <v>2.125357217757</v>
      </c>
      <c r="J11" s="41">
        <f>'[6]anexo5_pagina'!G67</f>
        <v>2.125357217757</v>
      </c>
      <c r="K11" s="41">
        <f>'[6]anexo5_pagina'!H67</f>
        <v>0.372811586565</v>
      </c>
      <c r="M11" s="47"/>
      <c r="N11" s="48"/>
      <c r="O11" s="49"/>
      <c r="P11" s="41"/>
      <c r="Q11" s="41"/>
      <c r="R11" s="41"/>
      <c r="S11" s="41"/>
    </row>
    <row r="12" spans="1:19" ht="12.75">
      <c r="A12" s="39" t="str">
        <f>'[6]anexo5_pagina'!E5</f>
        <v>Dosificadora</v>
      </c>
      <c r="B12" s="39"/>
      <c r="C12" s="41">
        <f>'[6]anexo5_pagina'!F5</f>
        <v>3.489198159314</v>
      </c>
      <c r="D12" s="41">
        <f>'[6]anexo5_pagina'!G5</f>
        <v>3.489198159314</v>
      </c>
      <c r="E12" s="41">
        <f>'[6]anexo5_pagina'!H5</f>
        <v>0</v>
      </c>
      <c r="F12" s="39"/>
      <c r="G12" s="39" t="str">
        <f>'[6]anexo5_pagina'!E68</f>
        <v>Concreto</v>
      </c>
      <c r="H12" s="39"/>
      <c r="I12" s="41">
        <f>'[6]anexo5_pagina'!F68</f>
        <v>2.0407372761</v>
      </c>
      <c r="J12" s="41">
        <f>'[6]anexo5_pagina'!G68</f>
        <v>2.0407372761</v>
      </c>
      <c r="K12" s="41">
        <f>'[6]anexo5_pagina'!H68</f>
        <v>0.585141290725</v>
      </c>
      <c r="M12" s="47"/>
      <c r="N12" s="48"/>
      <c r="O12" s="49"/>
      <c r="P12" s="41"/>
      <c r="Q12" s="41"/>
      <c r="R12" s="41"/>
      <c r="S12" s="41"/>
    </row>
    <row r="13" spans="1:19" ht="12.75">
      <c r="A13" s="39" t="str">
        <f>'[6]anexo5_pagina'!E6</f>
        <v>Planta de trituracion</v>
      </c>
      <c r="B13" s="39"/>
      <c r="C13" s="41">
        <f>'[6]anexo5_pagina'!F6</f>
        <v>3.028050727568</v>
      </c>
      <c r="D13" s="41">
        <f>'[6]anexo5_pagina'!G6</f>
        <v>3.028050727568</v>
      </c>
      <c r="E13" s="41">
        <f>'[6]anexo5_pagina'!H6</f>
        <v>0</v>
      </c>
      <c r="F13" s="39"/>
      <c r="G13" s="39" t="str">
        <f>'[6]anexo5_pagina'!E69</f>
        <v>Poste de madera</v>
      </c>
      <c r="H13" s="39"/>
      <c r="I13" s="41">
        <f>'[6]anexo5_pagina'!F69</f>
        <v>2.032290234069</v>
      </c>
      <c r="J13" s="41">
        <f>'[6]anexo5_pagina'!G69</f>
        <v>2.032290234069</v>
      </c>
      <c r="K13" s="41">
        <f>'[6]anexo5_pagina'!H69</f>
        <v>0</v>
      </c>
      <c r="M13" s="47"/>
      <c r="N13" s="48"/>
      <c r="O13" s="49"/>
      <c r="P13" s="41"/>
      <c r="Q13" s="41"/>
      <c r="R13" s="41"/>
      <c r="S13" s="41"/>
    </row>
    <row r="14" spans="1:19" ht="12.75">
      <c r="A14" s="39" t="str">
        <f>'[6]anexo5_pagina'!E7</f>
        <v>Clasificadora</v>
      </c>
      <c r="B14" s="39"/>
      <c r="C14" s="41">
        <f>'[6]anexo5_pagina'!F7</f>
        <v>2.895458007581</v>
      </c>
      <c r="D14" s="41">
        <f>'[6]anexo5_pagina'!G7</f>
        <v>2.895458007581</v>
      </c>
      <c r="E14" s="41">
        <f>'[6]anexo5_pagina'!H7</f>
        <v>0</v>
      </c>
      <c r="F14" s="39"/>
      <c r="G14" s="39" t="str">
        <f>'[6]anexo5_pagina'!E70</f>
        <v>Angulo</v>
      </c>
      <c r="H14" s="39"/>
      <c r="I14" s="41">
        <f>'[6]anexo5_pagina'!F70</f>
        <v>1.713411432775</v>
      </c>
      <c r="J14" s="41">
        <f>'[6]anexo5_pagina'!G70</f>
        <v>1.713411432775</v>
      </c>
      <c r="K14" s="41">
        <f>'[6]anexo5_pagina'!H70</f>
        <v>-0.769566823689</v>
      </c>
      <c r="M14" s="47"/>
      <c r="N14" s="48"/>
      <c r="O14" s="49"/>
      <c r="P14" s="41"/>
      <c r="Q14" s="41"/>
      <c r="R14" s="41"/>
      <c r="S14" s="41"/>
    </row>
    <row r="15" spans="1:19" ht="12.75">
      <c r="A15" s="39" t="str">
        <f>'[6]anexo5_pagina'!E8</f>
        <v>Planta de asfalto</v>
      </c>
      <c r="B15" s="39"/>
      <c r="C15" s="41">
        <f>'[6]anexo5_pagina'!F8</f>
        <v>2.796100455867</v>
      </c>
      <c r="D15" s="41">
        <f>'[6]anexo5_pagina'!G8</f>
        <v>2.796100455867</v>
      </c>
      <c r="E15" s="41">
        <f>'[6]anexo5_pagina'!H8</f>
        <v>0.165822390527</v>
      </c>
      <c r="F15" s="39"/>
      <c r="G15" s="39" t="str">
        <f>'[6]anexo5_pagina'!E71</f>
        <v>Anticorrosivo</v>
      </c>
      <c r="H15" s="39"/>
      <c r="I15" s="41">
        <f>'[6]anexo5_pagina'!F71</f>
        <v>1.706811008166</v>
      </c>
      <c r="J15" s="41">
        <f>'[6]anexo5_pagina'!G71</f>
        <v>1.706811008166</v>
      </c>
      <c r="K15" s="41">
        <f>'[6]anexo5_pagina'!H71</f>
        <v>0.159387435708</v>
      </c>
      <c r="M15" s="47"/>
      <c r="N15" s="48"/>
      <c r="O15" s="49"/>
      <c r="P15" s="41"/>
      <c r="Q15" s="41"/>
      <c r="R15" s="41"/>
      <c r="S15" s="41"/>
    </row>
    <row r="16" spans="1:19" ht="12.75">
      <c r="A16" s="39" t="str">
        <f>'[6]anexo5_pagina'!E9</f>
        <v>Motoniveladora</v>
      </c>
      <c r="B16" s="39"/>
      <c r="C16" s="41">
        <f>'[6]anexo5_pagina'!F9</f>
        <v>2.410194602095</v>
      </c>
      <c r="D16" s="41">
        <f>'[6]anexo5_pagina'!G9</f>
        <v>2.410194602095</v>
      </c>
      <c r="E16" s="41">
        <f>'[6]anexo5_pagina'!H9</f>
        <v>0.140940577137</v>
      </c>
      <c r="F16" s="39"/>
      <c r="G16" s="39" t="str">
        <f>'[6]anexo5_pagina'!E72</f>
        <v>Geotextil</v>
      </c>
      <c r="H16" s="39"/>
      <c r="I16" s="41">
        <f>'[6]anexo5_pagina'!F72</f>
        <v>1.150708848037</v>
      </c>
      <c r="J16" s="41">
        <f>'[6]anexo5_pagina'!G72</f>
        <v>1.150708848037</v>
      </c>
      <c r="K16" s="41">
        <f>'[6]anexo5_pagina'!H72</f>
        <v>0.694318136965</v>
      </c>
      <c r="M16" s="47"/>
      <c r="N16" s="48"/>
      <c r="O16" s="49"/>
      <c r="P16" s="41"/>
      <c r="Q16" s="41"/>
      <c r="R16" s="41"/>
      <c r="S16" s="41"/>
    </row>
    <row r="17" spans="1:19" ht="12.75">
      <c r="A17" s="39" t="str">
        <f>'[6]anexo5_pagina'!E10</f>
        <v>Retroexcavadora</v>
      </c>
      <c r="B17" s="39"/>
      <c r="C17" s="41">
        <f>'[6]anexo5_pagina'!F10</f>
        <v>2.38975858826</v>
      </c>
      <c r="D17" s="41">
        <f>'[6]anexo5_pagina'!G10</f>
        <v>2.38975858826</v>
      </c>
      <c r="E17" s="41">
        <f>'[6]anexo5_pagina'!H10</f>
        <v>0.115416765101</v>
      </c>
      <c r="F17" s="39"/>
      <c r="G17" s="39" t="str">
        <f>'[6]anexo5_pagina'!E73</f>
        <v>Rejilla</v>
      </c>
      <c r="H17" s="39"/>
      <c r="I17" s="41">
        <f>'[6]anexo5_pagina'!F73</f>
        <v>1.148375692727</v>
      </c>
      <c r="J17" s="41">
        <f>'[6]anexo5_pagina'!G73</f>
        <v>1.148375692727</v>
      </c>
      <c r="K17" s="41">
        <f>'[6]anexo5_pagina'!H73</f>
        <v>0</v>
      </c>
      <c r="M17" s="47"/>
      <c r="N17" s="48"/>
      <c r="O17" s="49"/>
      <c r="P17" s="41"/>
      <c r="Q17" s="41"/>
      <c r="R17" s="41"/>
      <c r="S17" s="41"/>
    </row>
    <row r="18" spans="1:19" ht="12.75">
      <c r="A18" s="39" t="str">
        <f>'[6]anexo5_pagina'!E11</f>
        <v>Bulldozer</v>
      </c>
      <c r="B18" s="39"/>
      <c r="C18" s="41">
        <f>'[6]anexo5_pagina'!F11</f>
        <v>2.097329238672</v>
      </c>
      <c r="D18" s="41">
        <f>'[6]anexo5_pagina'!G11</f>
        <v>2.097329238672</v>
      </c>
      <c r="E18" s="41">
        <f>'[6]anexo5_pagina'!H11</f>
        <v>0.200554200565</v>
      </c>
      <c r="F18" s="39"/>
      <c r="G18" s="39" t="str">
        <f>'[6]anexo5_pagina'!E74</f>
        <v>Alambre de amarre</v>
      </c>
      <c r="H18" s="39"/>
      <c r="I18" s="41">
        <f>'[6]anexo5_pagina'!F74</f>
        <v>1.133539308661</v>
      </c>
      <c r="J18" s="41">
        <f>'[6]anexo5_pagina'!G74</f>
        <v>1.133539308661</v>
      </c>
      <c r="K18" s="41">
        <f>'[6]anexo5_pagina'!H74</f>
        <v>-0.316072042863</v>
      </c>
      <c r="M18" s="47"/>
      <c r="N18" s="48"/>
      <c r="O18" s="49"/>
      <c r="P18" s="41"/>
      <c r="Q18" s="41"/>
      <c r="R18" s="41"/>
      <c r="S18" s="41"/>
    </row>
    <row r="19" spans="1:19" ht="12.75">
      <c r="A19" s="39" t="str">
        <f>'[6]anexo5_pagina'!E12</f>
        <v>Compactador</v>
      </c>
      <c r="B19" s="39"/>
      <c r="C19" s="41">
        <f>'[6]anexo5_pagina'!F12</f>
        <v>1.697267496362</v>
      </c>
      <c r="D19" s="41">
        <f>'[6]anexo5_pagina'!G12</f>
        <v>1.697267496362</v>
      </c>
      <c r="E19" s="41">
        <f>'[6]anexo5_pagina'!H12</f>
        <v>0.056869432271</v>
      </c>
      <c r="F19" s="39"/>
      <c r="G19" s="39" t="str">
        <f>'[6]anexo5_pagina'!E75</f>
        <v>Piedra</v>
      </c>
      <c r="H19" s="39"/>
      <c r="I19" s="41">
        <f>'[6]anexo5_pagina'!F75</f>
        <v>1.067099151624</v>
      </c>
      <c r="J19" s="41">
        <f>'[6]anexo5_pagina'!G75</f>
        <v>1.067099151624</v>
      </c>
      <c r="K19" s="41">
        <f>'[6]anexo5_pagina'!H75</f>
        <v>0.2455137099</v>
      </c>
      <c r="M19" s="47"/>
      <c r="N19" s="48"/>
      <c r="O19" s="49"/>
      <c r="P19" s="41"/>
      <c r="Q19" s="41"/>
      <c r="R19" s="41"/>
      <c r="S19" s="41"/>
    </row>
    <row r="20" spans="1:19" ht="12.75">
      <c r="A20" s="39" t="str">
        <f>'[6]anexo5_pagina'!E13</f>
        <v>Equipo de soldadura</v>
      </c>
      <c r="B20" s="39"/>
      <c r="C20" s="41">
        <f>'[6]anexo5_pagina'!F13</f>
        <v>1.647600199234</v>
      </c>
      <c r="D20" s="41">
        <f>'[6]anexo5_pagina'!G13</f>
        <v>1.647600199234</v>
      </c>
      <c r="E20" s="41">
        <f>'[6]anexo5_pagina'!H13</f>
        <v>0.165701223673</v>
      </c>
      <c r="F20" s="39"/>
      <c r="G20" s="39" t="str">
        <f>'[6]anexo5_pagina'!E76</f>
        <v>Alambre de puas</v>
      </c>
      <c r="H20" s="39"/>
      <c r="I20" s="41">
        <f>'[6]anexo5_pagina'!F76</f>
        <v>0.96528142282</v>
      </c>
      <c r="J20" s="41">
        <f>'[6]anexo5_pagina'!G76</f>
        <v>0.96528142282</v>
      </c>
      <c r="K20" s="41">
        <f>'[6]anexo5_pagina'!H76</f>
        <v>-0.240384497325</v>
      </c>
      <c r="M20" s="47"/>
      <c r="N20" s="48"/>
      <c r="O20" s="49"/>
      <c r="P20" s="41"/>
      <c r="Q20" s="41"/>
      <c r="R20" s="41"/>
      <c r="S20" s="41"/>
    </row>
    <row r="21" spans="1:19" ht="12.75">
      <c r="A21" s="39" t="str">
        <f>'[6]anexo5_pagina'!E14</f>
        <v>Cargador</v>
      </c>
      <c r="B21" s="39"/>
      <c r="C21" s="41">
        <f>'[6]anexo5_pagina'!F14</f>
        <v>1.594710907068</v>
      </c>
      <c r="D21" s="41">
        <f>'[6]anexo5_pagina'!G14</f>
        <v>1.594710907068</v>
      </c>
      <c r="E21" s="41">
        <f>'[6]anexo5_pagina'!H14</f>
        <v>0</v>
      </c>
      <c r="F21" s="39"/>
      <c r="G21" s="39" t="str">
        <f>'[6]anexo5_pagina'!E77</f>
        <v>Soldadura</v>
      </c>
      <c r="H21" s="39"/>
      <c r="I21" s="41">
        <f>'[6]anexo5_pagina'!F77</f>
        <v>0.819791259605</v>
      </c>
      <c r="J21" s="41">
        <f>'[6]anexo5_pagina'!G77</f>
        <v>0.819791259605</v>
      </c>
      <c r="K21" s="41">
        <f>'[6]anexo5_pagina'!H77</f>
        <v>0.026562802868</v>
      </c>
      <c r="M21" s="47"/>
      <c r="N21" s="48"/>
      <c r="O21" s="49"/>
      <c r="P21" s="41"/>
      <c r="Q21" s="41"/>
      <c r="R21" s="41"/>
      <c r="S21" s="41"/>
    </row>
    <row r="22" spans="1:19" ht="12.75">
      <c r="A22" s="39" t="str">
        <f>'[6]anexo5_pagina'!E15</f>
        <v>Volqueta</v>
      </c>
      <c r="B22" s="39"/>
      <c r="C22" s="41">
        <f>'[6]anexo5_pagina'!F15</f>
        <v>1.582689422333</v>
      </c>
      <c r="D22" s="41">
        <f>'[6]anexo5_pagina'!G15</f>
        <v>1.582689422333</v>
      </c>
      <c r="E22" s="41">
        <f>'[6]anexo5_pagina'!H15</f>
        <v>0.068248683384</v>
      </c>
      <c r="F22" s="39"/>
      <c r="G22" s="39" t="str">
        <f>'[6]anexo5_pagina'!E78</f>
        <v>Puntillas</v>
      </c>
      <c r="H22" s="39"/>
      <c r="I22" s="41">
        <f>'[6]anexo5_pagina'!F78</f>
        <v>0.720016837104</v>
      </c>
      <c r="J22" s="41">
        <f>'[6]anexo5_pagina'!G78</f>
        <v>0.720016837104</v>
      </c>
      <c r="K22" s="41">
        <f>'[6]anexo5_pagina'!H78</f>
        <v>0.040106242139</v>
      </c>
      <c r="M22" s="47"/>
      <c r="N22" s="48"/>
      <c r="O22" s="49"/>
      <c r="P22" s="41"/>
      <c r="Q22" s="41"/>
      <c r="R22" s="41"/>
      <c r="S22" s="41"/>
    </row>
    <row r="23" spans="1:19" ht="12.75">
      <c r="A23" s="39" t="str">
        <f>'[6]anexo5_pagina'!E16</f>
        <v>Terminadora de asfalto</v>
      </c>
      <c r="B23" s="39"/>
      <c r="C23" s="41">
        <f>'[6]anexo5_pagina'!F16</f>
        <v>1.329760123263</v>
      </c>
      <c r="D23" s="41">
        <f>'[6]anexo5_pagina'!G16</f>
        <v>1.329760123263</v>
      </c>
      <c r="E23" s="41">
        <f>'[6]anexo5_pagina'!H16</f>
        <v>0</v>
      </c>
      <c r="F23" s="39"/>
      <c r="G23" s="39" t="str">
        <f>'[6]anexo5_pagina'!E79</f>
        <v>Grapa</v>
      </c>
      <c r="H23" s="39"/>
      <c r="I23" s="41">
        <f>'[6]anexo5_pagina'!F79</f>
        <v>0.716358671622</v>
      </c>
      <c r="J23" s="41">
        <f>'[6]anexo5_pagina'!G79</f>
        <v>0.716358671622</v>
      </c>
      <c r="K23" s="41">
        <f>'[6]anexo5_pagina'!H79</f>
        <v>0.184250794377</v>
      </c>
      <c r="M23" s="47"/>
      <c r="N23" s="48"/>
      <c r="O23" s="49"/>
      <c r="P23" s="41"/>
      <c r="Q23" s="41"/>
      <c r="R23" s="41"/>
      <c r="S23" s="41"/>
    </row>
    <row r="24" spans="1:19" ht="12.75">
      <c r="A24" s="39" t="str">
        <f>'[6]anexo5_pagina'!E17</f>
        <v>Carrotanque</v>
      </c>
      <c r="B24" s="39"/>
      <c r="C24" s="41">
        <f>'[6]anexo5_pagina'!F17</f>
        <v>1.313496019978</v>
      </c>
      <c r="D24" s="41">
        <f>'[6]anexo5_pagina'!G17</f>
        <v>1.313496019978</v>
      </c>
      <c r="E24" s="41">
        <f>'[6]anexo5_pagina'!H17</f>
        <v>0</v>
      </c>
      <c r="F24" s="39"/>
      <c r="G24" s="39" t="str">
        <f>'[6]anexo5_pagina'!E80</f>
        <v>Pie de amigos metalicos</v>
      </c>
      <c r="H24" s="39"/>
      <c r="I24" s="41">
        <f>'[6]anexo5_pagina'!F80</f>
        <v>0.651016907564</v>
      </c>
      <c r="J24" s="41">
        <f>'[6]anexo5_pagina'!G80</f>
        <v>0.651016907564</v>
      </c>
      <c r="K24" s="41">
        <f>'[6]anexo5_pagina'!H80</f>
        <v>0</v>
      </c>
      <c r="M24" s="47"/>
      <c r="N24" s="48"/>
      <c r="O24" s="49"/>
      <c r="P24" s="41"/>
      <c r="Q24" s="41"/>
      <c r="R24" s="41"/>
      <c r="S24" s="41"/>
    </row>
    <row r="25" spans="1:19" ht="12.75">
      <c r="A25" s="39" t="str">
        <f>'[6]anexo5_pagina'!E18</f>
        <v>Equipo de pilotaje</v>
      </c>
      <c r="B25" s="39"/>
      <c r="C25" s="41">
        <f>'[6]anexo5_pagina'!F18</f>
        <v>1.282337627997</v>
      </c>
      <c r="D25" s="41">
        <f>'[6]anexo5_pagina'!G18</f>
        <v>1.282337627997</v>
      </c>
      <c r="E25" s="41">
        <f>'[6]anexo5_pagina'!H18</f>
        <v>0</v>
      </c>
      <c r="F25" s="39"/>
      <c r="G25" s="39" t="str">
        <f>'[6]anexo5_pagina'!E81</f>
        <v>Arborizacion</v>
      </c>
      <c r="H25" s="39"/>
      <c r="I25" s="41">
        <f>'[6]anexo5_pagina'!F81</f>
        <v>0.551241577581</v>
      </c>
      <c r="J25" s="41">
        <f>'[6]anexo5_pagina'!G81</f>
        <v>0.551241577581</v>
      </c>
      <c r="K25" s="41">
        <f>'[6]anexo5_pagina'!H81</f>
        <v>5.621564E-05</v>
      </c>
      <c r="M25" s="47"/>
      <c r="N25" s="48"/>
      <c r="O25" s="49"/>
      <c r="P25" s="41"/>
      <c r="Q25" s="41"/>
      <c r="R25" s="41"/>
      <c r="S25" s="41"/>
    </row>
    <row r="26" spans="1:19" ht="12.75">
      <c r="A26" s="39" t="str">
        <f>'[6]anexo5_pagina'!E19</f>
        <v>Compresor</v>
      </c>
      <c r="B26" s="39"/>
      <c r="C26" s="41">
        <f>'[6]anexo5_pagina'!F19</f>
        <v>0.855388417741</v>
      </c>
      <c r="D26" s="41">
        <f>'[6]anexo5_pagina'!G19</f>
        <v>0.855388417741</v>
      </c>
      <c r="E26" s="41">
        <f>'[6]anexo5_pagina'!H19</f>
        <v>0</v>
      </c>
      <c r="F26" s="39"/>
      <c r="G26" s="39" t="str">
        <f>'[6]anexo5_pagina'!E82</f>
        <v>Poste de concreto</v>
      </c>
      <c r="H26" s="39"/>
      <c r="I26" s="41">
        <f>'[6]anexo5_pagina'!F82</f>
        <v>0.235011963004</v>
      </c>
      <c r="J26" s="41">
        <f>'[6]anexo5_pagina'!G82</f>
        <v>0.235011963004</v>
      </c>
      <c r="K26" s="41">
        <f>'[6]anexo5_pagina'!H82</f>
        <v>0.572478605047</v>
      </c>
      <c r="M26" s="47"/>
      <c r="N26" s="48"/>
      <c r="O26" s="49"/>
      <c r="P26" s="41"/>
      <c r="Q26" s="41"/>
      <c r="R26" s="41"/>
      <c r="S26" s="41"/>
    </row>
    <row r="27" spans="1:19" ht="12.75">
      <c r="A27" s="39" t="str">
        <f>'[6]anexo5_pagina'!E20</f>
        <v>Bomba de concreto</v>
      </c>
      <c r="B27" s="39"/>
      <c r="C27" s="41">
        <f>'[6]anexo5_pagina'!F20</f>
        <v>0.460493915552</v>
      </c>
      <c r="D27" s="41">
        <f>'[6]anexo5_pagina'!G20</f>
        <v>0.460493915552</v>
      </c>
      <c r="E27" s="41">
        <f>'[6]anexo5_pagina'!H20</f>
        <v>-0.163021637932</v>
      </c>
      <c r="F27" s="39"/>
      <c r="G27" s="39" t="str">
        <f>'[6]anexo5_pagina'!E83</f>
        <v>Oxigeno</v>
      </c>
      <c r="H27" s="39"/>
      <c r="I27" s="41">
        <f>'[6]anexo5_pagina'!F83</f>
        <v>0.219679265021</v>
      </c>
      <c r="J27" s="41">
        <f>'[6]anexo5_pagina'!G83</f>
        <v>0.219679265021</v>
      </c>
      <c r="K27" s="41">
        <f>'[6]anexo5_pagina'!H83</f>
        <v>0.129952346155</v>
      </c>
      <c r="M27" s="47"/>
      <c r="N27" s="48"/>
      <c r="O27" s="49"/>
      <c r="P27" s="41"/>
      <c r="Q27" s="41"/>
      <c r="R27" s="41"/>
      <c r="S27" s="41"/>
    </row>
    <row r="28" spans="1:19" ht="12.75">
      <c r="A28" s="39" t="str">
        <f>'[6]anexo5_pagina'!E21</f>
        <v>Andamio</v>
      </c>
      <c r="B28" s="39"/>
      <c r="C28" s="41">
        <f>'[6]anexo5_pagina'!F21</f>
        <v>0.36481426849</v>
      </c>
      <c r="D28" s="41">
        <f>'[6]anexo5_pagina'!G21</f>
        <v>0.36481426849</v>
      </c>
      <c r="E28" s="41">
        <f>'[6]anexo5_pagina'!H21</f>
        <v>0.065823318902</v>
      </c>
      <c r="F28" s="39"/>
      <c r="G28" s="39" t="str">
        <f>'[6]anexo5_pagina'!E84</f>
        <v>Señales metalicas</v>
      </c>
      <c r="H28" s="39"/>
      <c r="I28" s="41">
        <f>'[6]anexo5_pagina'!F84</f>
        <v>0.17917417861</v>
      </c>
      <c r="J28" s="41">
        <f>'[6]anexo5_pagina'!G84</f>
        <v>0.17917417861</v>
      </c>
      <c r="K28" s="41">
        <f>'[6]anexo5_pagina'!H84</f>
        <v>-0.180517051568</v>
      </c>
      <c r="M28" s="47"/>
      <c r="N28" s="48"/>
      <c r="O28" s="49"/>
      <c r="P28" s="41"/>
      <c r="Q28" s="41"/>
      <c r="R28" s="41"/>
      <c r="S28" s="41"/>
    </row>
    <row r="29" spans="1:19" ht="12.75">
      <c r="A29" s="39" t="str">
        <f>'[6]anexo5_pagina'!E22</f>
        <v>Herramienta</v>
      </c>
      <c r="B29" s="39"/>
      <c r="C29" s="41">
        <f>'[6]anexo5_pagina'!F22</f>
        <v>0.184557244921</v>
      </c>
      <c r="D29" s="41">
        <f>'[6]anexo5_pagina'!G22</f>
        <v>0.184557244921</v>
      </c>
      <c r="E29" s="41">
        <f>'[6]anexo5_pagina'!H22</f>
        <v>0.019215343586</v>
      </c>
      <c r="F29" s="39"/>
      <c r="G29" s="39" t="str">
        <f>'[6]anexo5_pagina'!E85</f>
        <v>Pintura de trafico</v>
      </c>
      <c r="H29" s="39"/>
      <c r="I29" s="41">
        <f>'[6]anexo5_pagina'!F85</f>
        <v>0.177448026802</v>
      </c>
      <c r="J29" s="41">
        <f>'[6]anexo5_pagina'!G85</f>
        <v>0.177448026802</v>
      </c>
      <c r="K29" s="41">
        <f>'[6]anexo5_pagina'!H85</f>
        <v>0.23516138117</v>
      </c>
      <c r="M29" s="47"/>
      <c r="N29" s="48"/>
      <c r="O29" s="49"/>
      <c r="P29" s="41"/>
      <c r="Q29" s="41"/>
      <c r="R29" s="41"/>
      <c r="S29" s="41"/>
    </row>
    <row r="30" spans="1:19" ht="12.75">
      <c r="A30" s="39" t="str">
        <f>'[6]anexo5_pagina'!E23</f>
        <v>Motosierra</v>
      </c>
      <c r="B30" s="39"/>
      <c r="C30" s="41">
        <f>'[6]anexo5_pagina'!F23</f>
        <v>0.009307574629</v>
      </c>
      <c r="D30" s="41">
        <f>'[6]anexo5_pagina'!G23</f>
        <v>0.009307574629</v>
      </c>
      <c r="E30" s="41">
        <f>'[6]anexo5_pagina'!H23</f>
        <v>0</v>
      </c>
      <c r="F30" s="39"/>
      <c r="G30" s="39" t="str">
        <f>'[6]anexo5_pagina'!E86</f>
        <v>Dinamita</v>
      </c>
      <c r="H30" s="39"/>
      <c r="I30" s="41">
        <f>'[6]anexo5_pagina'!F86</f>
        <v>0</v>
      </c>
      <c r="J30" s="41">
        <f>'[6]anexo5_pagina'!G86</f>
        <v>0</v>
      </c>
      <c r="K30" s="41">
        <f>'[6]anexo5_pagina'!H86</f>
        <v>0</v>
      </c>
      <c r="M30" s="47"/>
      <c r="N30" s="48"/>
      <c r="O30" s="49"/>
      <c r="P30" s="41"/>
      <c r="Q30" s="41"/>
      <c r="R30" s="41"/>
      <c r="S30" s="41"/>
    </row>
    <row r="31" spans="1:19" ht="12.75">
      <c r="A31" s="39" t="str">
        <f>'[6]anexo5_pagina'!E24</f>
        <v>Camion mezclador</v>
      </c>
      <c r="B31" s="39"/>
      <c r="C31" s="41">
        <f>'[6]anexo5_pagina'!F24</f>
        <v>0</v>
      </c>
      <c r="D31" s="41">
        <f>'[6]anexo5_pagina'!G24</f>
        <v>0</v>
      </c>
      <c r="E31" s="41">
        <f>'[6]anexo5_pagina'!H24</f>
        <v>0</v>
      </c>
      <c r="F31" s="39"/>
      <c r="G31" s="39" t="str">
        <f>'[6]anexo5_pagina'!E87</f>
        <v>Mecha</v>
      </c>
      <c r="H31" s="39"/>
      <c r="I31" s="41">
        <f>'[6]anexo5_pagina'!F87</f>
        <v>0</v>
      </c>
      <c r="J31" s="41">
        <f>'[6]anexo5_pagina'!G87</f>
        <v>0</v>
      </c>
      <c r="K31" s="41">
        <f>'[6]anexo5_pagina'!H87</f>
        <v>0</v>
      </c>
      <c r="M31" s="47"/>
      <c r="N31" s="48"/>
      <c r="O31" s="49"/>
      <c r="P31" s="41"/>
      <c r="Q31" s="41"/>
      <c r="R31" s="41"/>
      <c r="S31" s="41"/>
    </row>
    <row r="32" spans="1:19" ht="12.75">
      <c r="A32" s="39" t="str">
        <f>'[6]anexo5_pagina'!E25</f>
        <v>Carro de avance</v>
      </c>
      <c r="B32" s="39"/>
      <c r="C32" s="41">
        <f>'[6]anexo5_pagina'!F25</f>
        <v>0</v>
      </c>
      <c r="D32" s="41">
        <f>'[6]anexo5_pagina'!G25</f>
        <v>0</v>
      </c>
      <c r="E32" s="41">
        <f>'[6]anexo5_pagina'!H25</f>
        <v>0</v>
      </c>
      <c r="F32" s="39"/>
      <c r="G32" s="39" t="str">
        <f>'[6]anexo5_pagina'!E88</f>
        <v>Solado granular</v>
      </c>
      <c r="H32" s="39"/>
      <c r="I32" s="41">
        <f>'[6]anexo5_pagina'!F88</f>
        <v>0</v>
      </c>
      <c r="J32" s="41">
        <f>'[6]anexo5_pagina'!G88</f>
        <v>0</v>
      </c>
      <c r="K32" s="41">
        <f>'[6]anexo5_pagina'!H88</f>
        <v>0</v>
      </c>
      <c r="M32" s="47"/>
      <c r="N32" s="48"/>
      <c r="O32" s="49"/>
      <c r="P32" s="41"/>
      <c r="Q32" s="41"/>
      <c r="R32" s="41"/>
      <c r="S32" s="41"/>
    </row>
    <row r="33" spans="1:19" ht="12.75">
      <c r="A33" s="39" t="str">
        <f>'[6]anexo5_pagina'!E26</f>
        <v>Equipo de tensionamiento</v>
      </c>
      <c r="B33" s="39"/>
      <c r="C33" s="41">
        <f>'[6]anexo5_pagina'!F26</f>
        <v>0</v>
      </c>
      <c r="D33" s="41">
        <f>'[6]anexo5_pagina'!G26</f>
        <v>0</v>
      </c>
      <c r="E33" s="41">
        <f>'[6]anexo5_pagina'!H26</f>
        <v>0</v>
      </c>
      <c r="F33" s="39"/>
      <c r="G33" s="39" t="str">
        <f>'[6]anexo5_pagina'!E89</f>
        <v>Mortero de planta</v>
      </c>
      <c r="H33" s="39"/>
      <c r="I33" s="41">
        <f>'[6]anexo5_pagina'!F89</f>
        <v>-0.052202226745</v>
      </c>
      <c r="J33" s="41">
        <f>'[6]anexo5_pagina'!G89</f>
        <v>-0.052202226745</v>
      </c>
      <c r="K33" s="41">
        <f>'[6]anexo5_pagina'!H89</f>
        <v>0.795713946177</v>
      </c>
      <c r="M33" s="47"/>
      <c r="N33" s="48"/>
      <c r="O33" s="49"/>
      <c r="P33" s="41"/>
      <c r="Q33" s="41"/>
      <c r="R33" s="41"/>
      <c r="S33" s="41"/>
    </row>
    <row r="34" spans="1:19" ht="12.75">
      <c r="A34" s="39" t="str">
        <f>'[6]anexo5_pagina'!E27</f>
        <v>Planta de concreto</v>
      </c>
      <c r="B34" s="39"/>
      <c r="C34" s="41">
        <f>'[6]anexo5_pagina'!F27</f>
        <v>0</v>
      </c>
      <c r="D34" s="41">
        <f>'[6]anexo5_pagina'!G27</f>
        <v>0</v>
      </c>
      <c r="E34" s="41">
        <f>'[6]anexo5_pagina'!H27</f>
        <v>0</v>
      </c>
      <c r="F34" s="39"/>
      <c r="G34" s="39" t="str">
        <f>'[6]anexo5_pagina'!E90</f>
        <v>Taches reflectivos</v>
      </c>
      <c r="H34" s="39"/>
      <c r="I34" s="41">
        <f>'[6]anexo5_pagina'!F90</f>
        <v>-0.345953546627</v>
      </c>
      <c r="J34" s="41">
        <f>'[6]anexo5_pagina'!G90</f>
        <v>-0.345953546627</v>
      </c>
      <c r="K34" s="41">
        <f>'[6]anexo5_pagina'!H90</f>
        <v>-0.461819718718</v>
      </c>
      <c r="M34" s="47"/>
      <c r="N34" s="48"/>
      <c r="O34" s="49"/>
      <c r="P34" s="41"/>
      <c r="Q34" s="41"/>
      <c r="R34" s="41"/>
      <c r="S34" s="41"/>
    </row>
    <row r="35" spans="1:19" ht="12.75">
      <c r="A35" s="39" t="str">
        <f>'[6]anexo5_pagina'!E28</f>
        <v>Telesferico</v>
      </c>
      <c r="B35" s="39"/>
      <c r="C35" s="41">
        <f>'[6]anexo5_pagina'!F28</f>
        <v>0</v>
      </c>
      <c r="D35" s="41">
        <f>'[6]anexo5_pagina'!G28</f>
        <v>0</v>
      </c>
      <c r="E35" s="41">
        <f>'[6]anexo5_pagina'!H28</f>
        <v>0</v>
      </c>
      <c r="F35" s="39"/>
      <c r="G35" s="39" t="str">
        <f>'[6]anexo5_pagina'!E91</f>
        <v>Malla metalica</v>
      </c>
      <c r="H35" s="39"/>
      <c r="I35" s="41">
        <f>'[6]anexo5_pagina'!F91</f>
        <v>-0.357535361125</v>
      </c>
      <c r="J35" s="41">
        <f>'[6]anexo5_pagina'!G91</f>
        <v>-0.357535361125</v>
      </c>
      <c r="K35" s="41">
        <f>'[6]anexo5_pagina'!H91</f>
        <v>0.271117127337</v>
      </c>
      <c r="M35" s="47"/>
      <c r="N35" s="48"/>
      <c r="O35" s="49"/>
      <c r="P35" s="41"/>
      <c r="Q35" s="41"/>
      <c r="R35" s="41"/>
      <c r="S35" s="41"/>
    </row>
    <row r="36" spans="1:19" ht="12.75">
      <c r="A36" s="39" t="str">
        <f>'[6]anexo5_pagina'!E29</f>
        <v>Mezcladora</v>
      </c>
      <c r="B36" s="39"/>
      <c r="C36" s="41">
        <f>'[6]anexo5_pagina'!F29</f>
        <v>-0.769534413526</v>
      </c>
      <c r="D36" s="41">
        <f>'[6]anexo5_pagina'!G29</f>
        <v>-0.769534413526</v>
      </c>
      <c r="E36" s="41">
        <f>'[6]anexo5_pagina'!H29</f>
        <v>0.063555144314</v>
      </c>
      <c r="F36" s="39"/>
      <c r="G36" s="39" t="str">
        <f>'[6]anexo5_pagina'!E92</f>
        <v>Resina epoxica</v>
      </c>
      <c r="H36" s="39"/>
      <c r="I36" s="41">
        <f>'[6]anexo5_pagina'!F92</f>
        <v>-0.422523432585</v>
      </c>
      <c r="J36" s="41">
        <f>'[6]anexo5_pagina'!G92</f>
        <v>-0.422523432585</v>
      </c>
      <c r="K36" s="41">
        <f>'[6]anexo5_pagina'!H92</f>
        <v>0</v>
      </c>
      <c r="M36" s="47"/>
      <c r="N36" s="48"/>
      <c r="O36" s="49"/>
      <c r="P36" s="41"/>
      <c r="Q36" s="41"/>
      <c r="R36" s="41"/>
      <c r="S36" s="41"/>
    </row>
    <row r="37" spans="1:19" ht="12.75">
      <c r="A37" s="39" t="str">
        <f>'[6]anexo5_pagina'!E30</f>
        <v>Vibrador de concreto</v>
      </c>
      <c r="B37" s="39"/>
      <c r="C37" s="41">
        <f>'[6]anexo5_pagina'!F30</f>
        <v>-0.844124414776</v>
      </c>
      <c r="D37" s="41">
        <f>'[6]anexo5_pagina'!G30</f>
        <v>-0.844124414776</v>
      </c>
      <c r="E37" s="41">
        <f>'[6]anexo5_pagina'!H30</f>
        <v>-0.007707396547</v>
      </c>
      <c r="F37" s="39"/>
      <c r="G37" s="39" t="str">
        <f>'[6]anexo5_pagina'!E93</f>
        <v>Malla triple torsion</v>
      </c>
      <c r="H37" s="39"/>
      <c r="I37" s="41">
        <f>'[6]anexo5_pagina'!F93</f>
        <v>-0.465440661785</v>
      </c>
      <c r="J37" s="41">
        <f>'[6]anexo5_pagina'!G93</f>
        <v>-0.465440661785</v>
      </c>
      <c r="K37" s="41">
        <f>'[6]anexo5_pagina'!H93</f>
        <v>-0.592723064581</v>
      </c>
      <c r="M37" s="47"/>
      <c r="N37" s="48"/>
      <c r="O37" s="49"/>
      <c r="P37" s="41"/>
      <c r="Q37" s="41"/>
      <c r="R37" s="41"/>
      <c r="S37" s="41"/>
    </row>
    <row r="38" spans="1:19" ht="12.75">
      <c r="A38" s="39" t="str">
        <f>'[6]anexo5_pagina'!E31</f>
        <v>Motobomba</v>
      </c>
      <c r="B38" s="39"/>
      <c r="C38" s="41">
        <f>'[6]anexo5_pagina'!F31</f>
        <v>-1.016386637684</v>
      </c>
      <c r="D38" s="41">
        <f>'[6]anexo5_pagina'!G31</f>
        <v>-1.016386637684</v>
      </c>
      <c r="E38" s="41">
        <f>'[6]anexo5_pagina'!H31</f>
        <v>0.522107275629</v>
      </c>
      <c r="F38" s="39"/>
      <c r="G38" s="39" t="str">
        <f>'[6]anexo5_pagina'!E94</f>
        <v>Junta de dilatacion</v>
      </c>
      <c r="H38" s="39"/>
      <c r="I38" s="41">
        <f>'[6]anexo5_pagina'!F94</f>
        <v>-0.540886853613</v>
      </c>
      <c r="J38" s="41">
        <f>'[6]anexo5_pagina'!G94</f>
        <v>-0.540886853613</v>
      </c>
      <c r="K38" s="41">
        <f>'[6]anexo5_pagina'!H94</f>
        <v>0.197621558963</v>
      </c>
      <c r="M38" s="47"/>
      <c r="N38" s="48"/>
      <c r="O38" s="49"/>
      <c r="P38" s="41"/>
      <c r="Q38" s="41"/>
      <c r="R38" s="41"/>
      <c r="S38" s="41"/>
    </row>
    <row r="39" spans="1:19" ht="12.75">
      <c r="A39" s="39" t="str">
        <f>'[6]anexo5_pagina'!E32</f>
        <v>Grua</v>
      </c>
      <c r="B39" s="39"/>
      <c r="C39" s="41">
        <f>'[6]anexo5_pagina'!F32</f>
        <v>-1.182942146068</v>
      </c>
      <c r="D39" s="41">
        <f>'[6]anexo5_pagina'!G32</f>
        <v>-1.182942146068</v>
      </c>
      <c r="E39" s="41">
        <f>'[6]anexo5_pagina'!H32</f>
        <v>-0.262870191466</v>
      </c>
      <c r="F39" s="39"/>
      <c r="G39" s="39" t="str">
        <f>'[6]anexo5_pagina'!E95</f>
        <v>Tuberia metalica</v>
      </c>
      <c r="H39" s="39"/>
      <c r="I39" s="41">
        <f>'[6]anexo5_pagina'!F95</f>
        <v>-0.551457068106</v>
      </c>
      <c r="J39" s="41">
        <f>'[6]anexo5_pagina'!G95</f>
        <v>-0.551457068106</v>
      </c>
      <c r="K39" s="41">
        <f>'[6]anexo5_pagina'!H95</f>
        <v>-0.039062159531</v>
      </c>
      <c r="M39" s="39"/>
      <c r="O39" s="49"/>
      <c r="P39" s="41"/>
      <c r="Q39" s="41"/>
      <c r="R39" s="41"/>
      <c r="S39" s="41"/>
    </row>
    <row r="40" spans="1:19" ht="12.75">
      <c r="A40" s="39" t="str">
        <f>'[6]anexo5_pagina'!E33</f>
        <v>Formaleta metalica</v>
      </c>
      <c r="B40" s="39"/>
      <c r="C40" s="41">
        <f>'[6]anexo5_pagina'!F33</f>
        <v>-1.516718444857</v>
      </c>
      <c r="D40" s="41">
        <f>'[6]anexo5_pagina'!G33</f>
        <v>-1.516718444857</v>
      </c>
      <c r="E40" s="41">
        <f>'[6]anexo5_pagina'!H33</f>
        <v>-0.246314574721</v>
      </c>
      <c r="F40" s="39"/>
      <c r="G40" s="39" t="str">
        <f>'[6]anexo5_pagina'!E96</f>
        <v>Formaleta de madera</v>
      </c>
      <c r="H40" s="39"/>
      <c r="I40" s="41">
        <f>'[6]anexo5_pagina'!F96</f>
        <v>-1.043870134857</v>
      </c>
      <c r="J40" s="41">
        <f>'[6]anexo5_pagina'!G96</f>
        <v>-1.043870134857</v>
      </c>
      <c r="K40" s="41">
        <f>'[6]anexo5_pagina'!H96</f>
        <v>0</v>
      </c>
      <c r="M40" s="39"/>
      <c r="O40" s="49"/>
      <c r="P40" s="41"/>
      <c r="Q40" s="41"/>
      <c r="R40" s="41"/>
      <c r="S40" s="41"/>
    </row>
    <row r="41" spans="1:19" ht="12.75">
      <c r="A41" s="39" t="str">
        <f>'[6]anexo5_pagina'!E34</f>
        <v>Tablero</v>
      </c>
      <c r="B41" s="39"/>
      <c r="C41" s="41">
        <f>'[6]anexo5_pagina'!F34</f>
        <v>-2.060762801297</v>
      </c>
      <c r="D41" s="41">
        <f>'[6]anexo5_pagina'!G34</f>
        <v>-2.060762801297</v>
      </c>
      <c r="E41" s="41">
        <f>'[6]anexo5_pagina'!H34</f>
        <v>-0.237108931737</v>
      </c>
      <c r="F41" s="39"/>
      <c r="G41" s="39" t="str">
        <f>'[6]anexo5_pagina'!E97</f>
        <v>Delineadores de ruta</v>
      </c>
      <c r="H41" s="39"/>
      <c r="I41" s="41">
        <f>'[6]anexo5_pagina'!F97</f>
        <v>-1.05693902402</v>
      </c>
      <c r="J41" s="41">
        <f>'[6]anexo5_pagina'!G97</f>
        <v>-1.05693902402</v>
      </c>
      <c r="K41" s="41">
        <f>'[6]anexo5_pagina'!H97</f>
        <v>0</v>
      </c>
      <c r="M41" s="39"/>
      <c r="O41" s="49"/>
      <c r="P41" s="41"/>
      <c r="Q41" s="41"/>
      <c r="R41" s="41"/>
      <c r="S41" s="41"/>
    </row>
    <row r="42" spans="1:19" ht="12.75">
      <c r="A42" s="38" t="s">
        <v>41</v>
      </c>
      <c r="B42" s="38"/>
      <c r="C42" s="40">
        <f>'[6]anexo5_pagina'!F35</f>
        <v>0.998090025094</v>
      </c>
      <c r="D42" s="40">
        <f>'[6]anexo5_pagina'!G35</f>
        <v>0.998090025094</v>
      </c>
      <c r="E42" s="40">
        <f>'[6]anexo5_pagina'!H35</f>
        <v>0.408161624691</v>
      </c>
      <c r="F42" s="39"/>
      <c r="G42" s="39" t="str">
        <f>'[6]anexo5_pagina'!E98</f>
        <v>Escoba para calle</v>
      </c>
      <c r="H42" s="39"/>
      <c r="I42" s="41">
        <f>'[6]anexo5_pagina'!F98</f>
        <v>-1.092339433766</v>
      </c>
      <c r="J42" s="41">
        <f>'[6]anexo5_pagina'!G98</f>
        <v>-1.092339433766</v>
      </c>
      <c r="K42" s="41">
        <f>'[6]anexo5_pagina'!H98</f>
        <v>0.624457995766</v>
      </c>
      <c r="M42" s="39"/>
      <c r="O42" s="49"/>
      <c r="P42" s="41"/>
      <c r="Q42" s="41"/>
      <c r="R42" s="41"/>
      <c r="S42" s="41"/>
    </row>
    <row r="43" spans="1:19" ht="12.75">
      <c r="A43" s="39" t="str">
        <f>'[6]anexo5_pagina'!E36</f>
        <v>Acpm</v>
      </c>
      <c r="B43" s="39"/>
      <c r="C43" s="41">
        <f>'[6]anexo5_pagina'!F36</f>
        <v>15.12851858087</v>
      </c>
      <c r="D43" s="41">
        <f>'[6]anexo5_pagina'!G36</f>
        <v>15.12851858087</v>
      </c>
      <c r="E43" s="41">
        <f>'[6]anexo5_pagina'!H36</f>
        <v>3.062495017683</v>
      </c>
      <c r="F43" s="39"/>
      <c r="G43" s="39" t="str">
        <f>'[6]anexo5_pagina'!E99</f>
        <v>Polietileno</v>
      </c>
      <c r="H43" s="39"/>
      <c r="I43" s="41">
        <f>'[6]anexo5_pagina'!F99</f>
        <v>-1.113732827063</v>
      </c>
      <c r="J43" s="41">
        <f>'[6]anexo5_pagina'!G99</f>
        <v>-1.113732827063</v>
      </c>
      <c r="K43" s="41">
        <f>'[6]anexo5_pagina'!H99</f>
        <v>0.152381288538</v>
      </c>
      <c r="M43" s="39"/>
      <c r="O43" s="49"/>
      <c r="P43" s="41"/>
      <c r="Q43" s="41"/>
      <c r="R43" s="41"/>
      <c r="S43" s="41"/>
    </row>
    <row r="44" spans="1:19" ht="12.75">
      <c r="A44" s="39" t="str">
        <f>'[6]anexo5_pagina'!E37</f>
        <v>Emulsion asfaltica</v>
      </c>
      <c r="B44" s="39"/>
      <c r="C44" s="41">
        <f>'[6]anexo5_pagina'!F37</f>
        <v>11.302865912276</v>
      </c>
      <c r="D44" s="41">
        <f>'[6]anexo5_pagina'!G37</f>
        <v>11.302865912276</v>
      </c>
      <c r="E44" s="41">
        <f>'[6]anexo5_pagina'!H37</f>
        <v>0.550349526619</v>
      </c>
      <c r="F44" s="39"/>
      <c r="G44" s="39" t="str">
        <f>'[6]anexo5_pagina'!E100</f>
        <v>Esferas reflectivas</v>
      </c>
      <c r="H44" s="39"/>
      <c r="I44" s="41">
        <f>'[6]anexo5_pagina'!F100</f>
        <v>-1.28055575169</v>
      </c>
      <c r="J44" s="41">
        <f>'[6]anexo5_pagina'!G100</f>
        <v>-1.28055575169</v>
      </c>
      <c r="K44" s="41">
        <f>'[6]anexo5_pagina'!H100</f>
        <v>-1.494323531682</v>
      </c>
      <c r="M44" s="39"/>
      <c r="O44" s="49"/>
      <c r="P44" s="41"/>
      <c r="Q44" s="41"/>
      <c r="R44" s="41"/>
      <c r="S44" s="41"/>
    </row>
    <row r="45" spans="1:19" ht="12.75">
      <c r="A45" s="39" t="str">
        <f>'[6]anexo5_pagina'!E38</f>
        <v>Baranda metalica</v>
      </c>
      <c r="B45" s="39"/>
      <c r="C45" s="41">
        <f>'[6]anexo5_pagina'!F38</f>
        <v>5.902418714496</v>
      </c>
      <c r="D45" s="41">
        <f>'[6]anexo5_pagina'!G38</f>
        <v>5.902418714496</v>
      </c>
      <c r="E45" s="41">
        <f>'[6]anexo5_pagina'!H38</f>
        <v>-0.866339235548</v>
      </c>
      <c r="F45" s="39"/>
      <c r="G45" s="39" t="str">
        <f>'[6]anexo5_pagina'!E101</f>
        <v>Cemento</v>
      </c>
      <c r="H45" s="39"/>
      <c r="I45" s="41">
        <f>'[6]anexo5_pagina'!F101</f>
        <v>-1.972004878487</v>
      </c>
      <c r="J45" s="41">
        <f>'[6]anexo5_pagina'!G101</f>
        <v>-1.972004878487</v>
      </c>
      <c r="K45" s="41">
        <f>'[6]anexo5_pagina'!H101</f>
        <v>0.496824303134</v>
      </c>
      <c r="M45" s="39"/>
      <c r="O45" s="49"/>
      <c r="P45" s="41"/>
      <c r="Q45" s="41"/>
      <c r="R45" s="41"/>
      <c r="S45" s="41"/>
    </row>
    <row r="46" spans="1:19" ht="12.75">
      <c r="A46" s="39" t="str">
        <f>'[6]anexo5_pagina'!E39</f>
        <v>Crudo de castilla</v>
      </c>
      <c r="B46" s="39"/>
      <c r="C46" s="41">
        <f>'[6]anexo5_pagina'!F39</f>
        <v>5.560831350445</v>
      </c>
      <c r="D46" s="41">
        <f>'[6]anexo5_pagina'!G39</f>
        <v>5.560831350445</v>
      </c>
      <c r="E46" s="41">
        <f>'[6]anexo5_pagina'!H39</f>
        <v>8.629243159656</v>
      </c>
      <c r="F46" s="39"/>
      <c r="G46" s="39" t="str">
        <f>'[6]anexo5_pagina'!E102</f>
        <v>Acero de refuerzo</v>
      </c>
      <c r="H46" s="39"/>
      <c r="I46" s="41">
        <f>'[6]anexo5_pagina'!F102</f>
        <v>-2.412055024165</v>
      </c>
      <c r="J46" s="41">
        <f>'[6]anexo5_pagina'!G102</f>
        <v>-2.412055024165</v>
      </c>
      <c r="K46" s="41">
        <f>'[6]anexo5_pagina'!H102</f>
        <v>0.170281016294</v>
      </c>
      <c r="M46" s="39"/>
      <c r="O46" s="49"/>
      <c r="P46" s="41"/>
      <c r="Q46" s="41"/>
      <c r="R46" s="41"/>
      <c r="S46" s="41"/>
    </row>
    <row r="47" spans="1:19" ht="12.75">
      <c r="A47" s="39" t="str">
        <f>'[6]anexo5_pagina'!E40</f>
        <v>Lamina de acero</v>
      </c>
      <c r="B47" s="39"/>
      <c r="C47" s="41">
        <f>'[6]anexo5_pagina'!F40</f>
        <v>5.504782043116</v>
      </c>
      <c r="D47" s="41">
        <f>'[6]anexo5_pagina'!G40</f>
        <v>5.504782043116</v>
      </c>
      <c r="E47" s="41">
        <f>'[6]anexo5_pagina'!H40</f>
        <v>0.074157492555</v>
      </c>
      <c r="F47" s="39"/>
      <c r="G47" s="39" t="str">
        <f>'[6]anexo5_pagina'!E103</f>
        <v>Platina</v>
      </c>
      <c r="H47" s="39"/>
      <c r="I47" s="41">
        <f>'[6]anexo5_pagina'!F103</f>
        <v>-2.415495886758</v>
      </c>
      <c r="J47" s="41">
        <f>'[6]anexo5_pagina'!G103</f>
        <v>-2.415495886758</v>
      </c>
      <c r="K47" s="41">
        <f>'[6]anexo5_pagina'!H103</f>
        <v>-0.442616634116</v>
      </c>
      <c r="M47" s="39"/>
      <c r="O47" s="49"/>
      <c r="P47" s="41"/>
      <c r="Q47" s="41"/>
      <c r="R47" s="41"/>
      <c r="S47" s="41"/>
    </row>
    <row r="48" spans="1:19" ht="12.75">
      <c r="A48" s="39" t="str">
        <f>'[6]anexo5_pagina'!E41</f>
        <v>Asfalto</v>
      </c>
      <c r="B48" s="39"/>
      <c r="C48" s="41">
        <f>'[6]anexo5_pagina'!F41</f>
        <v>5.446224582093</v>
      </c>
      <c r="D48" s="41">
        <f>'[6]anexo5_pagina'!G41</f>
        <v>5.446224582093</v>
      </c>
      <c r="E48" s="41">
        <f>'[6]anexo5_pagina'!H41</f>
        <v>0</v>
      </c>
      <c r="F48" s="39"/>
      <c r="G48" s="39" t="str">
        <f>'[6]anexo5_pagina'!E104</f>
        <v>Tornillo grado 5</v>
      </c>
      <c r="H48" s="39"/>
      <c r="I48" s="41">
        <f>'[6]anexo5_pagina'!F104</f>
        <v>-3.127076455507</v>
      </c>
      <c r="J48" s="41">
        <f>'[6]anexo5_pagina'!G104</f>
        <v>-3.127076455507</v>
      </c>
      <c r="K48" s="41">
        <f>'[6]anexo5_pagina'!H104</f>
        <v>-0.007188866981</v>
      </c>
      <c r="M48" s="39"/>
      <c r="O48" s="49"/>
      <c r="P48" s="41"/>
      <c r="Q48" s="41"/>
      <c r="R48" s="41"/>
      <c r="S48" s="41"/>
    </row>
    <row r="49" spans="1:19" ht="12.75">
      <c r="A49" s="39" t="str">
        <f>'[6]anexo5_pagina'!E42</f>
        <v>Subbase granular</v>
      </c>
      <c r="B49" s="39"/>
      <c r="C49" s="41">
        <f>'[6]anexo5_pagina'!F42</f>
        <v>5.045844894619</v>
      </c>
      <c r="D49" s="41">
        <f>'[6]anexo5_pagina'!G42</f>
        <v>5.045844894619</v>
      </c>
      <c r="E49" s="41">
        <f>'[6]anexo5_pagina'!H42</f>
        <v>1.867392666229</v>
      </c>
      <c r="F49" s="39"/>
      <c r="G49" s="39" t="str">
        <f>'[6]anexo5_pagina'!E105</f>
        <v>Fulminante</v>
      </c>
      <c r="H49" s="39"/>
      <c r="I49" s="41">
        <f>'[6]anexo5_pagina'!F105</f>
        <v>-3.267616927857</v>
      </c>
      <c r="J49" s="41">
        <f>'[6]anexo5_pagina'!G105</f>
        <v>-3.267616927857</v>
      </c>
      <c r="K49" s="41">
        <f>'[6]anexo5_pagina'!H105</f>
        <v>0</v>
      </c>
      <c r="M49" s="39"/>
      <c r="O49" s="49"/>
      <c r="P49" s="41"/>
      <c r="Q49" s="41"/>
      <c r="R49" s="41"/>
      <c r="S49" s="41"/>
    </row>
    <row r="50" spans="1:19" ht="12.75">
      <c r="A50" s="39" t="str">
        <f>'[6]anexo5_pagina'!E43</f>
        <v>Concreto asfaltico</v>
      </c>
      <c r="B50" s="39"/>
      <c r="C50" s="41">
        <f>'[6]anexo5_pagina'!F43</f>
        <v>5.041605750794</v>
      </c>
      <c r="D50" s="41">
        <f>'[6]anexo5_pagina'!G43</f>
        <v>5.041605750794</v>
      </c>
      <c r="E50" s="41">
        <f>'[6]anexo5_pagina'!H43</f>
        <v>0.56764891423</v>
      </c>
      <c r="F50" s="39"/>
      <c r="G50" s="39" t="str">
        <f>'[6]anexo5_pagina'!E106</f>
        <v>Anclaje</v>
      </c>
      <c r="H50" s="39"/>
      <c r="I50" s="41">
        <f>'[6]anexo5_pagina'!F106</f>
        <v>-3.949645047529</v>
      </c>
      <c r="J50" s="41">
        <f>'[6]anexo5_pagina'!G106</f>
        <v>-3.949645047529</v>
      </c>
      <c r="K50" s="41">
        <f>'[6]anexo5_pagina'!H106</f>
        <v>0</v>
      </c>
      <c r="M50" s="39"/>
      <c r="O50" s="49"/>
      <c r="P50" s="41"/>
      <c r="Q50" s="41"/>
      <c r="R50" s="41"/>
      <c r="S50" s="41"/>
    </row>
    <row r="51" spans="1:19" ht="12.75">
      <c r="A51" s="39" t="str">
        <f>'[6]anexo5_pagina'!E44</f>
        <v>Limpiador pvc</v>
      </c>
      <c r="B51" s="39"/>
      <c r="C51" s="41">
        <f>'[6]anexo5_pagina'!F44</f>
        <v>4.817564101696</v>
      </c>
      <c r="D51" s="41">
        <f>'[6]anexo5_pagina'!G44</f>
        <v>4.817564101696</v>
      </c>
      <c r="E51" s="41">
        <f>'[6]anexo5_pagina'!H44</f>
        <v>0.522977458288</v>
      </c>
      <c r="F51" s="39"/>
      <c r="G51" s="39" t="str">
        <f>'[6]anexo5_pagina'!E107</f>
        <v>Perno de acero</v>
      </c>
      <c r="H51" s="39"/>
      <c r="I51" s="41">
        <f>'[6]anexo5_pagina'!F107</f>
        <v>-9.824238054243</v>
      </c>
      <c r="J51" s="41">
        <f>'[6]anexo5_pagina'!G107</f>
        <v>-9.824238054243</v>
      </c>
      <c r="K51" s="41">
        <f>'[6]anexo5_pagina'!H107</f>
        <v>0.760888093108</v>
      </c>
      <c r="M51" s="39"/>
      <c r="O51" s="49"/>
      <c r="P51" s="41"/>
      <c r="Q51" s="41"/>
      <c r="R51" s="41"/>
      <c r="S51" s="41"/>
    </row>
    <row r="52" spans="1:19" ht="12.75">
      <c r="A52" s="39" t="str">
        <f>'[6]anexo5_pagina'!E45</f>
        <v>Arena</v>
      </c>
      <c r="B52" s="39"/>
      <c r="C52" s="41">
        <f>'[6]anexo5_pagina'!F45</f>
        <v>4.709338803969</v>
      </c>
      <c r="D52" s="41">
        <f>'[6]anexo5_pagina'!G45</f>
        <v>4.709338803969</v>
      </c>
      <c r="E52" s="41">
        <f>'[6]anexo5_pagina'!H45</f>
        <v>0.459370907242</v>
      </c>
      <c r="F52" s="39"/>
      <c r="G52" s="38" t="s">
        <v>42</v>
      </c>
      <c r="H52" s="38"/>
      <c r="I52" s="40">
        <f>'[6]anexo5_pagina'!F108</f>
        <v>0.556911645484</v>
      </c>
      <c r="J52" s="40">
        <f>'[6]anexo5_pagina'!G108</f>
        <v>0.556911645484</v>
      </c>
      <c r="K52" s="40">
        <f>'[6]anexo5_pagina'!H108</f>
        <v>0.975555488124</v>
      </c>
      <c r="M52" s="39"/>
      <c r="O52" s="49"/>
      <c r="P52" s="41"/>
      <c r="Q52" s="41"/>
      <c r="R52" s="41"/>
      <c r="S52" s="41"/>
    </row>
    <row r="53" spans="1:19" ht="12.75">
      <c r="A53" s="39" t="str">
        <f>'[6]anexo5_pagina'!E46</f>
        <v>Codo sanitaria pvc</v>
      </c>
      <c r="B53" s="39"/>
      <c r="C53" s="41">
        <f>'[6]anexo5_pagina'!F46</f>
        <v>4.481639385213</v>
      </c>
      <c r="D53" s="41">
        <f>'[6]anexo5_pagina'!G46</f>
        <v>4.481639385213</v>
      </c>
      <c r="E53" s="41">
        <f>'[6]anexo5_pagina'!H46</f>
        <v>0.554427740543</v>
      </c>
      <c r="F53" s="39"/>
      <c r="G53" s="39" t="s">
        <v>42</v>
      </c>
      <c r="H53" s="39"/>
      <c r="I53" s="41">
        <f>'[6]anexo5_pagina'!F109</f>
        <v>0.556911645484</v>
      </c>
      <c r="J53" s="41">
        <f>'[6]anexo5_pagina'!G109</f>
        <v>0.556911645484</v>
      </c>
      <c r="K53" s="41">
        <f>'[6]anexo5_pagina'!H109</f>
        <v>0.975555488124</v>
      </c>
      <c r="M53" s="39"/>
      <c r="O53" s="49"/>
      <c r="P53" s="41"/>
      <c r="Q53" s="41"/>
      <c r="R53" s="41"/>
      <c r="S53" s="41"/>
    </row>
    <row r="54" spans="1:19" ht="12.75">
      <c r="A54" s="39" t="str">
        <f>'[6]anexo5_pagina'!E47</f>
        <v>Tierra</v>
      </c>
      <c r="B54" s="39"/>
      <c r="C54" s="41">
        <f>'[6]anexo5_pagina'!F47</f>
        <v>3.964365258054</v>
      </c>
      <c r="D54" s="41">
        <f>'[6]anexo5_pagina'!G47</f>
        <v>3.964365258054</v>
      </c>
      <c r="E54" s="41">
        <f>'[6]anexo5_pagina'!H47</f>
        <v>0.257307336006</v>
      </c>
      <c r="F54" s="39"/>
      <c r="G54" s="38" t="s">
        <v>43</v>
      </c>
      <c r="H54" s="38"/>
      <c r="I54" s="40">
        <f>'[6]anexo5_pagina'!F110</f>
        <v>2.631657137954</v>
      </c>
      <c r="J54" s="40">
        <f>'[6]anexo5_pagina'!G110</f>
        <v>2.631657137954</v>
      </c>
      <c r="K54" s="40">
        <f>'[6]anexo5_pagina'!H110</f>
        <v>0</v>
      </c>
      <c r="M54" s="39"/>
      <c r="O54" s="49"/>
      <c r="P54" s="41"/>
      <c r="Q54" s="41"/>
      <c r="R54" s="41"/>
      <c r="S54" s="41"/>
    </row>
    <row r="55" spans="1:19" ht="12.75">
      <c r="A55" s="39" t="str">
        <f>'[6]anexo5_pagina'!E48</f>
        <v>Cesped</v>
      </c>
      <c r="B55" s="39"/>
      <c r="C55" s="41">
        <f>'[6]anexo5_pagina'!F48</f>
        <v>3.881764704105</v>
      </c>
      <c r="D55" s="41">
        <f>'[6]anexo5_pagina'!G48</f>
        <v>3.881764704105</v>
      </c>
      <c r="E55" s="41">
        <f>'[6]anexo5_pagina'!H48</f>
        <v>0</v>
      </c>
      <c r="F55" s="39"/>
      <c r="G55" s="39" t="str">
        <f>'[6]anexo5_pagina'!E111</f>
        <v>Maestro</v>
      </c>
      <c r="H55" s="39"/>
      <c r="I55" s="41">
        <f>'[6]anexo5_pagina'!F111</f>
        <v>3.627411347048</v>
      </c>
      <c r="J55" s="41">
        <f>'[6]anexo5_pagina'!G111</f>
        <v>3.627411347048</v>
      </c>
      <c r="K55" s="41">
        <f>'[6]anexo5_pagina'!H111</f>
        <v>0</v>
      </c>
      <c r="M55" s="39"/>
      <c r="O55" s="49"/>
      <c r="P55" s="41"/>
      <c r="Q55" s="41"/>
      <c r="R55" s="41"/>
      <c r="S55" s="41"/>
    </row>
    <row r="56" spans="1:19" ht="12.75">
      <c r="A56" s="39" t="str">
        <f>'[6]anexo5_pagina'!E49</f>
        <v>Grava</v>
      </c>
      <c r="B56" s="39"/>
      <c r="C56" s="41">
        <f>'[6]anexo5_pagina'!F49</f>
        <v>3.857345556142</v>
      </c>
      <c r="D56" s="41">
        <f>'[6]anexo5_pagina'!G49</f>
        <v>3.857345556142</v>
      </c>
      <c r="E56" s="41">
        <f>'[6]anexo5_pagina'!H49</f>
        <v>0.62028446267</v>
      </c>
      <c r="F56" s="39"/>
      <c r="G56" s="39" t="str">
        <f>'[6]anexo5_pagina'!E112</f>
        <v>Cadenero</v>
      </c>
      <c r="H56" s="39"/>
      <c r="I56" s="41">
        <f>'[6]anexo5_pagina'!F112</f>
        <v>3.57777988926</v>
      </c>
      <c r="J56" s="41">
        <f>'[6]anexo5_pagina'!G112</f>
        <v>3.57777988926</v>
      </c>
      <c r="K56" s="41">
        <f>'[6]anexo5_pagina'!H112</f>
        <v>0</v>
      </c>
      <c r="M56" s="39"/>
      <c r="O56" s="49"/>
      <c r="P56" s="41"/>
      <c r="Q56" s="41"/>
      <c r="R56" s="41"/>
      <c r="S56" s="41"/>
    </row>
    <row r="57" spans="1:19" ht="12.75">
      <c r="A57" s="39" t="str">
        <f>'[6]anexo5_pagina'!E50</f>
        <v>Tuberia pvc</v>
      </c>
      <c r="B57" s="39"/>
      <c r="C57" s="41">
        <f>'[6]anexo5_pagina'!F50</f>
        <v>3.766338203149</v>
      </c>
      <c r="D57" s="41">
        <f>'[6]anexo5_pagina'!G50</f>
        <v>3.766338203149</v>
      </c>
      <c r="E57" s="41">
        <f>'[6]anexo5_pagina'!H50</f>
        <v>0.842546793824</v>
      </c>
      <c r="F57" s="39"/>
      <c r="G57" s="39" t="str">
        <f>'[6]anexo5_pagina'!E113</f>
        <v>Inspector</v>
      </c>
      <c r="H57" s="39"/>
      <c r="I57" s="41">
        <f>'[6]anexo5_pagina'!F113</f>
        <v>2.835267822345</v>
      </c>
      <c r="J57" s="41">
        <f>'[6]anexo5_pagina'!G113</f>
        <v>2.835267822345</v>
      </c>
      <c r="K57" s="41">
        <f>'[6]anexo5_pagina'!H113</f>
        <v>0</v>
      </c>
      <c r="M57" s="39"/>
      <c r="O57" s="49"/>
      <c r="P57" s="41"/>
      <c r="Q57" s="41"/>
      <c r="R57" s="41"/>
      <c r="S57" s="41"/>
    </row>
    <row r="58" spans="1:19" ht="12.75">
      <c r="A58" s="39" t="str">
        <f>'[6]anexo5_pagina'!E51</f>
        <v>Cinta de pvc</v>
      </c>
      <c r="B58" s="39"/>
      <c r="C58" s="41">
        <f>'[6]anexo5_pagina'!F51</f>
        <v>3.729905414167</v>
      </c>
      <c r="D58" s="41">
        <f>'[6]anexo5_pagina'!G51</f>
        <v>3.729905414167</v>
      </c>
      <c r="E58" s="41">
        <f>'[6]anexo5_pagina'!H51</f>
        <v>0.924850573482</v>
      </c>
      <c r="F58" s="39"/>
      <c r="G58" s="39" t="str">
        <f>'[6]anexo5_pagina'!E114</f>
        <v>Obrero</v>
      </c>
      <c r="H58" s="39"/>
      <c r="I58" s="41">
        <f>'[6]anexo5_pagina'!F114</f>
        <v>2.821225509627</v>
      </c>
      <c r="J58" s="41">
        <f>'[6]anexo5_pagina'!G114</f>
        <v>2.821225509627</v>
      </c>
      <c r="K58" s="41">
        <f>'[6]anexo5_pagina'!H114</f>
        <v>0</v>
      </c>
      <c r="M58" s="39"/>
      <c r="O58" s="49"/>
      <c r="P58" s="41"/>
      <c r="Q58" s="41"/>
      <c r="R58" s="41"/>
      <c r="S58" s="41"/>
    </row>
    <row r="59" spans="1:19" ht="12.75">
      <c r="A59" s="39" t="str">
        <f>'[6]anexo5_pagina'!E52</f>
        <v>Poste de kilometraje</v>
      </c>
      <c r="B59" s="39"/>
      <c r="C59" s="41">
        <f>'[6]anexo5_pagina'!F52</f>
        <v>3.706642592629</v>
      </c>
      <c r="D59" s="41">
        <f>'[6]anexo5_pagina'!G52</f>
        <v>3.706642592629</v>
      </c>
      <c r="E59" s="41">
        <f>'[6]anexo5_pagina'!H52</f>
        <v>0</v>
      </c>
      <c r="F59" s="39"/>
      <c r="G59" s="39" t="str">
        <f>'[6]anexo5_pagina'!E115</f>
        <v>Topografo</v>
      </c>
      <c r="H59" s="39"/>
      <c r="I59" s="41">
        <f>'[6]anexo5_pagina'!F115</f>
        <v>2.42758121548</v>
      </c>
      <c r="J59" s="41">
        <f>'[6]anexo5_pagina'!G115</f>
        <v>2.42758121548</v>
      </c>
      <c r="K59" s="41">
        <f>'[6]anexo5_pagina'!H115</f>
        <v>0</v>
      </c>
      <c r="M59" s="39"/>
      <c r="O59" s="49"/>
      <c r="P59" s="41"/>
      <c r="Q59" s="41"/>
      <c r="R59" s="41"/>
      <c r="S59" s="41"/>
    </row>
    <row r="60" spans="1:19" ht="12.75">
      <c r="A60" s="39" t="str">
        <f>'[6]anexo5_pagina'!E53</f>
        <v>Madera</v>
      </c>
      <c r="B60" s="39"/>
      <c r="C60" s="41">
        <f>'[6]anexo5_pagina'!F53</f>
        <v>3.694567526326</v>
      </c>
      <c r="D60" s="41">
        <f>'[6]anexo5_pagina'!G53</f>
        <v>3.694567526326</v>
      </c>
      <c r="E60" s="41">
        <f>'[6]anexo5_pagina'!H53</f>
        <v>0.339533407931</v>
      </c>
      <c r="F60" s="39"/>
      <c r="G60" s="39" t="str">
        <f>'[6]anexo5_pagina'!E116</f>
        <v>Oficial</v>
      </c>
      <c r="H60" s="39"/>
      <c r="I60" s="41">
        <f>'[6]anexo5_pagina'!F116</f>
        <v>2.078343040095</v>
      </c>
      <c r="J60" s="41">
        <f>'[6]anexo5_pagina'!G116</f>
        <v>2.078343040095</v>
      </c>
      <c r="K60" s="41">
        <f>'[6]anexo5_pagina'!H116</f>
        <v>0</v>
      </c>
      <c r="M60" s="39"/>
      <c r="O60" s="49"/>
      <c r="P60" s="41"/>
      <c r="Q60" s="41"/>
      <c r="R60" s="41"/>
      <c r="S60" s="41"/>
    </row>
    <row r="61" spans="1:19" ht="12.75">
      <c r="A61" s="39" t="str">
        <f>'[6]anexo5_pagina'!E54</f>
        <v>Union sanitaria</v>
      </c>
      <c r="B61" s="39"/>
      <c r="C61" s="41">
        <f>'[6]anexo5_pagina'!F54</f>
        <v>3.544811496789</v>
      </c>
      <c r="D61" s="41">
        <f>'[6]anexo5_pagina'!G54</f>
        <v>3.544811496789</v>
      </c>
      <c r="E61" s="41">
        <f>'[6]anexo5_pagina'!H54</f>
        <v>0.468097944843</v>
      </c>
      <c r="F61" s="39"/>
      <c r="G61" s="38" t="s">
        <v>44</v>
      </c>
      <c r="H61" s="38"/>
      <c r="I61" s="40">
        <f>'[6]anexo5_pagina'!F117</f>
        <v>3.408040046122</v>
      </c>
      <c r="J61" s="40">
        <f>'[6]anexo5_pagina'!G117</f>
        <v>3.408040046122</v>
      </c>
      <c r="K61" s="40">
        <f>'[6]anexo5_pagina'!H117</f>
        <v>0</v>
      </c>
      <c r="M61" s="39"/>
      <c r="O61" s="49"/>
      <c r="P61" s="41"/>
      <c r="Q61" s="41"/>
      <c r="R61" s="41"/>
      <c r="S61" s="41"/>
    </row>
    <row r="62" spans="1:19" ht="12.75">
      <c r="A62" s="39" t="str">
        <f>'[6]anexo5_pagina'!E55</f>
        <v>Anillo de caucho</v>
      </c>
      <c r="B62" s="39"/>
      <c r="C62" s="41">
        <f>'[6]anexo5_pagina'!F55</f>
        <v>3.300493307307</v>
      </c>
      <c r="D62" s="41">
        <f>'[6]anexo5_pagina'!G55</f>
        <v>3.300493307307</v>
      </c>
      <c r="E62" s="41">
        <f>'[6]anexo5_pagina'!H55</f>
        <v>1.685658175177</v>
      </c>
      <c r="F62" s="39"/>
      <c r="G62" s="39" t="str">
        <f>'[6]anexo5_pagina'!E118</f>
        <v>Celador</v>
      </c>
      <c r="H62" s="39"/>
      <c r="I62" s="41">
        <f>'[6]anexo5_pagina'!F118</f>
        <v>8.223658351661</v>
      </c>
      <c r="J62" s="41">
        <f>'[6]anexo5_pagina'!G118</f>
        <v>8.223658351661</v>
      </c>
      <c r="K62" s="41">
        <f>'[6]anexo5_pagina'!H118</f>
        <v>0</v>
      </c>
      <c r="M62" s="39"/>
      <c r="O62" s="49"/>
      <c r="P62" s="41"/>
      <c r="Q62" s="41"/>
      <c r="R62" s="41"/>
      <c r="S62" s="41"/>
    </row>
    <row r="63" spans="1:19" ht="12.75">
      <c r="A63" s="39" t="str">
        <f>'[6]anexo5_pagina'!E56</f>
        <v>Agua</v>
      </c>
      <c r="B63" s="39"/>
      <c r="C63" s="41">
        <f>'[6]anexo5_pagina'!F56</f>
        <v>3.285443393139</v>
      </c>
      <c r="D63" s="41">
        <f>'[6]anexo5_pagina'!G56</f>
        <v>3.285443393139</v>
      </c>
      <c r="E63" s="41">
        <f>'[6]anexo5_pagina'!H56</f>
        <v>0</v>
      </c>
      <c r="F63" s="39"/>
      <c r="G63" s="39" t="str">
        <f>'[6]anexo5_pagina'!E119</f>
        <v>Auxiliar contable</v>
      </c>
      <c r="H63" s="39"/>
      <c r="I63" s="41">
        <f>'[6]anexo5_pagina'!F119</f>
        <v>3.712898073487</v>
      </c>
      <c r="J63" s="41">
        <f>'[6]anexo5_pagina'!G119</f>
        <v>3.712898073487</v>
      </c>
      <c r="K63" s="41">
        <f>'[6]anexo5_pagina'!H119</f>
        <v>0</v>
      </c>
      <c r="M63" s="39"/>
      <c r="O63" s="49"/>
      <c r="P63" s="41"/>
      <c r="Q63" s="41"/>
      <c r="R63" s="41"/>
      <c r="S63" s="41"/>
    </row>
    <row r="64" spans="1:19" ht="12.75">
      <c r="A64" s="39" t="str">
        <f>'[6]anexo5_pagina'!E57</f>
        <v>Base granular</v>
      </c>
      <c r="B64" s="39"/>
      <c r="C64" s="41">
        <f>'[6]anexo5_pagina'!F57</f>
        <v>3.010011052013</v>
      </c>
      <c r="D64" s="41">
        <f>'[6]anexo5_pagina'!G57</f>
        <v>3.010011052013</v>
      </c>
      <c r="E64" s="41">
        <f>'[6]anexo5_pagina'!H57</f>
        <v>1.309566741181</v>
      </c>
      <c r="F64" s="39"/>
      <c r="G64" s="39" t="str">
        <f>'[6]anexo5_pagina'!E120</f>
        <v>Ingeniero residente</v>
      </c>
      <c r="H64" s="39"/>
      <c r="I64" s="41">
        <f>'[6]anexo5_pagina'!F120</f>
        <v>3.664081185514</v>
      </c>
      <c r="J64" s="41">
        <f>'[6]anexo5_pagina'!G120</f>
        <v>3.664081185514</v>
      </c>
      <c r="K64" s="41">
        <f>'[6]anexo5_pagina'!H120</f>
        <v>0</v>
      </c>
      <c r="M64" s="39"/>
      <c r="O64" s="49"/>
      <c r="P64" s="41"/>
      <c r="Q64" s="41"/>
      <c r="R64" s="41"/>
      <c r="S64" s="41"/>
    </row>
    <row r="65" spans="1:19" ht="12.75">
      <c r="A65" s="39" t="str">
        <f>'[6]anexo5_pagina'!E58</f>
        <v>Material de afirmado</v>
      </c>
      <c r="B65" s="39"/>
      <c r="C65" s="41">
        <f>'[6]anexo5_pagina'!F58</f>
        <v>2.899710856434</v>
      </c>
      <c r="D65" s="41">
        <f>'[6]anexo5_pagina'!G58</f>
        <v>2.899710856434</v>
      </c>
      <c r="E65" s="41">
        <f>'[6]anexo5_pagina'!H58</f>
        <v>0</v>
      </c>
      <c r="F65" s="39"/>
      <c r="G65" s="39" t="str">
        <f>'[6]anexo5_pagina'!E121</f>
        <v>Secretaria</v>
      </c>
      <c r="H65" s="39"/>
      <c r="I65" s="41">
        <f>'[6]anexo5_pagina'!F121</f>
        <v>3.544854423083</v>
      </c>
      <c r="J65" s="41">
        <f>'[6]anexo5_pagina'!G121</f>
        <v>3.544854423083</v>
      </c>
      <c r="K65" s="41">
        <f>'[6]anexo5_pagina'!H121</f>
        <v>0</v>
      </c>
      <c r="M65" s="39"/>
      <c r="N65" s="39"/>
      <c r="O65" s="49"/>
      <c r="P65" s="41"/>
      <c r="Q65" s="41"/>
      <c r="R65" s="41"/>
      <c r="S65" s="41"/>
    </row>
    <row r="66" spans="1:19" ht="12.75">
      <c r="A66" s="39" t="str">
        <f>'[6]anexo5_pagina'!E59</f>
        <v>Triturado</v>
      </c>
      <c r="B66" s="39"/>
      <c r="C66" s="41">
        <f>'[6]anexo5_pagina'!F59</f>
        <v>2.753905257976</v>
      </c>
      <c r="D66" s="41">
        <f>'[6]anexo5_pagina'!G59</f>
        <v>2.753905257976</v>
      </c>
      <c r="E66" s="41">
        <f>'[6]anexo5_pagina'!H59</f>
        <v>0.78508528894</v>
      </c>
      <c r="F66" s="39"/>
      <c r="G66" s="39" t="str">
        <f>'[6]anexo5_pagina'!E122</f>
        <v>Laboratorista</v>
      </c>
      <c r="H66" s="39"/>
      <c r="I66" s="41">
        <f>'[6]anexo5_pagina'!F122</f>
        <v>3.505613440519</v>
      </c>
      <c r="J66" s="41">
        <f>'[6]anexo5_pagina'!G122</f>
        <v>3.505613440519</v>
      </c>
      <c r="K66" s="41">
        <f>'[6]anexo5_pagina'!H122</f>
        <v>0</v>
      </c>
      <c r="M66" s="39"/>
      <c r="O66" s="49"/>
      <c r="P66" s="41"/>
      <c r="Q66" s="41"/>
      <c r="R66" s="41"/>
      <c r="S66" s="41"/>
    </row>
    <row r="67" spans="1:19" ht="12.75">
      <c r="A67" s="39" t="str">
        <f>'[6]anexo5_pagina'!E60</f>
        <v>Cables de alta resistencia</v>
      </c>
      <c r="B67" s="39"/>
      <c r="C67" s="41">
        <f>'[6]anexo5_pagina'!F60</f>
        <v>2.713775961438</v>
      </c>
      <c r="D67" s="41">
        <f>'[6]anexo5_pagina'!G60</f>
        <v>2.713775961438</v>
      </c>
      <c r="E67" s="41">
        <f>'[6]anexo5_pagina'!H60</f>
        <v>0</v>
      </c>
      <c r="F67" s="39"/>
      <c r="G67" s="39" t="str">
        <f>'[6]anexo5_pagina'!E123</f>
        <v>Mecanico</v>
      </c>
      <c r="H67" s="39"/>
      <c r="I67" s="41">
        <f>'[6]anexo5_pagina'!F123</f>
        <v>3.369752668362</v>
      </c>
      <c r="J67" s="41">
        <f>'[6]anexo5_pagina'!G123</f>
        <v>3.369752668362</v>
      </c>
      <c r="K67" s="41">
        <f>'[6]anexo5_pagina'!H123</f>
        <v>0</v>
      </c>
      <c r="M67" s="39"/>
      <c r="O67" s="49"/>
      <c r="P67" s="41"/>
      <c r="Q67" s="41"/>
      <c r="R67" s="41"/>
      <c r="S67" s="41"/>
    </row>
    <row r="68" spans="1:19" ht="12.75">
      <c r="A68" s="39" t="str">
        <f>'[6]anexo5_pagina'!E61</f>
        <v>Material de filtro</v>
      </c>
      <c r="B68" s="39"/>
      <c r="C68" s="41">
        <f>'[6]anexo5_pagina'!F61</f>
        <v>2.450342909148</v>
      </c>
      <c r="D68" s="41">
        <f>'[6]anexo5_pagina'!G61</f>
        <v>2.450342909148</v>
      </c>
      <c r="E68" s="41">
        <f>'[6]anexo5_pagina'!H61</f>
        <v>0.350024814139</v>
      </c>
      <c r="F68" s="39"/>
      <c r="G68" s="39" t="str">
        <f>'[6]anexo5_pagina'!E124</f>
        <v>Almacenista</v>
      </c>
      <c r="H68" s="39"/>
      <c r="I68" s="41">
        <f>'[6]anexo5_pagina'!F124</f>
        <v>3.045554613868</v>
      </c>
      <c r="J68" s="41">
        <f>'[6]anexo5_pagina'!G124</f>
        <v>3.045554613868</v>
      </c>
      <c r="K68" s="41">
        <f>'[6]anexo5_pagina'!H124</f>
        <v>0</v>
      </c>
      <c r="M68" s="39"/>
      <c r="O68" s="49"/>
      <c r="P68" s="41"/>
      <c r="Q68" s="41"/>
      <c r="R68" s="41"/>
      <c r="S68" s="41"/>
    </row>
    <row r="69" spans="1:19" ht="12.75">
      <c r="A69" s="39" t="str">
        <f>'[6]anexo5_pagina'!E62</f>
        <v>Disolvente xilol</v>
      </c>
      <c r="B69" s="39"/>
      <c r="C69" s="41">
        <f>'[6]anexo5_pagina'!F62</f>
        <v>2.403329361947</v>
      </c>
      <c r="D69" s="41">
        <f>'[6]anexo5_pagina'!G62</f>
        <v>2.403329361947</v>
      </c>
      <c r="E69" s="41">
        <f>'[6]anexo5_pagina'!H62</f>
        <v>-0.166521977529</v>
      </c>
      <c r="F69" s="39"/>
      <c r="G69" s="39" t="str">
        <f>'[6]anexo5_pagina'!E125</f>
        <v>Ingeniero director</v>
      </c>
      <c r="H69" s="39"/>
      <c r="I69" s="41">
        <f>'[6]anexo5_pagina'!F125</f>
        <v>3.039631780057</v>
      </c>
      <c r="J69" s="41">
        <f>'[6]anexo5_pagina'!G125</f>
        <v>3.039631780057</v>
      </c>
      <c r="K69" s="41">
        <f>'[6]anexo5_pagina'!H125</f>
        <v>0</v>
      </c>
      <c r="M69" s="39"/>
      <c r="O69" s="49"/>
      <c r="P69" s="41"/>
      <c r="Q69" s="41"/>
      <c r="R69" s="41"/>
      <c r="S69" s="41"/>
    </row>
    <row r="70" spans="1:19" ht="12.75">
      <c r="A70" s="39" t="str">
        <f>'[6]anexo5_pagina'!E63</f>
        <v>Impermeabilizante</v>
      </c>
      <c r="B70" s="39"/>
      <c r="C70" s="41">
        <f>'[6]anexo5_pagina'!F63</f>
        <v>2.225659817865</v>
      </c>
      <c r="D70" s="41">
        <f>'[6]anexo5_pagina'!G63</f>
        <v>2.225659817865</v>
      </c>
      <c r="E70" s="41">
        <f>'[6]anexo5_pagina'!H63</f>
        <v>0.697300005327</v>
      </c>
      <c r="F70" s="39"/>
      <c r="G70" s="39" t="str">
        <f>'[6]anexo5_pagina'!E126</f>
        <v>Contador</v>
      </c>
      <c r="H70" s="39"/>
      <c r="I70" s="41">
        <f>'[6]anexo5_pagina'!F126</f>
        <v>2.658431347859</v>
      </c>
      <c r="J70" s="41">
        <f>'[6]anexo5_pagina'!G126</f>
        <v>2.658431347859</v>
      </c>
      <c r="K70" s="41">
        <f>'[6]anexo5_pagina'!H126</f>
        <v>0</v>
      </c>
      <c r="M70" s="39"/>
      <c r="O70" s="49"/>
      <c r="P70" s="41"/>
      <c r="Q70" s="41"/>
      <c r="R70" s="41"/>
      <c r="S70" s="41"/>
    </row>
    <row r="71" spans="1:19" ht="13.5" thickBot="1">
      <c r="A71" s="39" t="str">
        <f>'[6]anexo5_pagina'!E64</f>
        <v>Aditivos</v>
      </c>
      <c r="B71" s="36"/>
      <c r="C71" s="41">
        <f>'[6]anexo5_pagina'!F64</f>
        <v>2.211707159752</v>
      </c>
      <c r="D71" s="41">
        <f>'[6]anexo5_pagina'!G64</f>
        <v>2.211707159752</v>
      </c>
      <c r="E71" s="41">
        <f>'[6]anexo5_pagina'!H64</f>
        <v>0.411086645692</v>
      </c>
      <c r="F71" s="37"/>
      <c r="G71" s="37"/>
      <c r="H71" s="37"/>
      <c r="I71" s="37"/>
      <c r="J71" s="50"/>
      <c r="K71" s="50"/>
      <c r="M71" s="39"/>
      <c r="O71" s="49"/>
      <c r="P71" s="41"/>
      <c r="Q71" s="41"/>
      <c r="R71" s="41"/>
      <c r="S71" s="41"/>
    </row>
    <row r="72" spans="1:19" ht="12.75">
      <c r="A72" s="42" t="s">
        <v>6</v>
      </c>
      <c r="B72" s="43"/>
      <c r="C72" s="44"/>
      <c r="D72" s="45"/>
      <c r="E72" s="45"/>
      <c r="F72" s="35"/>
      <c r="G72" s="35"/>
      <c r="H72" s="35"/>
      <c r="I72" s="35"/>
      <c r="J72" s="45"/>
      <c r="K72" s="45"/>
      <c r="M72" s="39"/>
      <c r="O72" s="49"/>
      <c r="P72" s="41"/>
      <c r="Q72" s="41"/>
      <c r="R72" s="41"/>
      <c r="S72" s="41"/>
    </row>
    <row r="73" spans="1:19" ht="11.25" customHeight="1" hidden="1">
      <c r="A73" s="64">
        <v>40161</v>
      </c>
      <c r="B73" s="65"/>
      <c r="C73" s="66"/>
      <c r="D73" s="36"/>
      <c r="E73" s="36"/>
      <c r="F73" s="36"/>
      <c r="G73" s="36"/>
      <c r="H73" s="36"/>
      <c r="I73" s="36"/>
      <c r="J73" s="36"/>
      <c r="K73" s="36"/>
      <c r="M73" s="39"/>
      <c r="O73" s="49"/>
      <c r="P73" s="41"/>
      <c r="Q73" s="41"/>
      <c r="R73" s="41"/>
      <c r="S73" s="41"/>
    </row>
    <row r="74" spans="3:19" ht="12.75">
      <c r="C74" s="24"/>
      <c r="M74" s="39"/>
      <c r="N74" s="39"/>
      <c r="O74" s="49"/>
      <c r="P74" s="41"/>
      <c r="Q74" s="41"/>
      <c r="R74" s="41"/>
      <c r="S74" s="41"/>
    </row>
    <row r="75" spans="3:19" ht="12.75">
      <c r="C75" s="24"/>
      <c r="M75" s="39"/>
      <c r="O75" s="49"/>
      <c r="P75" s="41"/>
      <c r="Q75" s="41"/>
      <c r="R75" s="41"/>
      <c r="S75" s="41"/>
    </row>
    <row r="76" spans="3:19" ht="12.75">
      <c r="C76" s="24"/>
      <c r="M76" s="39"/>
      <c r="O76" s="49"/>
      <c r="P76" s="41"/>
      <c r="Q76" s="41"/>
      <c r="R76" s="41"/>
      <c r="S76" s="41"/>
    </row>
    <row r="77" spans="3:19" ht="12.75">
      <c r="C77" s="24"/>
      <c r="M77" s="39"/>
      <c r="N77" s="39"/>
      <c r="O77" s="49"/>
      <c r="P77" s="41"/>
      <c r="Q77" s="41"/>
      <c r="R77" s="41"/>
      <c r="S77" s="41"/>
    </row>
    <row r="78" spans="3:19" ht="12.75">
      <c r="C78" s="24"/>
      <c r="M78" s="39"/>
      <c r="O78" s="49"/>
      <c r="P78" s="41"/>
      <c r="Q78" s="41"/>
      <c r="R78" s="41"/>
      <c r="S78" s="41"/>
    </row>
    <row r="79" spans="3:19" ht="12.75">
      <c r="C79" s="24"/>
      <c r="M79" s="39"/>
      <c r="N79" s="39"/>
      <c r="O79" s="49"/>
      <c r="P79" s="41"/>
      <c r="Q79" s="41"/>
      <c r="R79" s="41"/>
      <c r="S79" s="41"/>
    </row>
    <row r="80" spans="3:19" ht="12.75">
      <c r="C80" s="24"/>
      <c r="M80" s="39"/>
      <c r="O80" s="49"/>
      <c r="P80" s="41"/>
      <c r="Q80" s="41"/>
      <c r="R80" s="41"/>
      <c r="S80" s="41"/>
    </row>
    <row r="81" spans="3:19" ht="12.75">
      <c r="C81" s="24"/>
      <c r="M81" s="39"/>
      <c r="N81" s="39"/>
      <c r="O81" s="49"/>
      <c r="P81" s="41"/>
      <c r="Q81" s="41"/>
      <c r="R81" s="41"/>
      <c r="S81" s="41"/>
    </row>
    <row r="82" ht="12.75">
      <c r="C82" s="24"/>
    </row>
    <row r="83" ht="12.75">
      <c r="C83" s="24"/>
    </row>
    <row r="84" ht="12.75">
      <c r="C84" s="24"/>
    </row>
    <row r="85" ht="12.75">
      <c r="C85" s="24"/>
    </row>
    <row r="86" ht="12.75">
      <c r="C86" s="24"/>
    </row>
    <row r="87" ht="12.75">
      <c r="C87" s="24"/>
    </row>
    <row r="88" ht="12.75">
      <c r="C88" s="24"/>
    </row>
    <row r="89" ht="12.75">
      <c r="C89" s="24"/>
    </row>
    <row r="90" ht="12.75">
      <c r="C90" s="24"/>
    </row>
    <row r="91" ht="12.75">
      <c r="C91" s="24"/>
    </row>
    <row r="92" ht="12.75">
      <c r="C92" s="24"/>
    </row>
    <row r="93" ht="12.75">
      <c r="C93" s="24"/>
    </row>
    <row r="94" ht="12.75">
      <c r="C94" s="24"/>
    </row>
    <row r="95" ht="12.75">
      <c r="C95" s="24"/>
    </row>
    <row r="96" ht="12.75">
      <c r="C96" s="24"/>
    </row>
    <row r="97" ht="12.75">
      <c r="C97" s="24"/>
    </row>
    <row r="98" ht="12.75">
      <c r="C98" s="24"/>
    </row>
    <row r="99" ht="12.75">
      <c r="C99" s="24"/>
    </row>
    <row r="100" ht="12.75">
      <c r="C100" s="24"/>
    </row>
    <row r="101" ht="12.75">
      <c r="C101" s="24"/>
    </row>
    <row r="102" ht="12.75">
      <c r="C102" s="24"/>
    </row>
    <row r="103" ht="12.75">
      <c r="C103" s="24"/>
    </row>
    <row r="104" ht="12.75">
      <c r="C104" s="24"/>
    </row>
    <row r="105" ht="12.75">
      <c r="C105" s="24"/>
    </row>
    <row r="106" ht="12.75">
      <c r="C106" s="24"/>
    </row>
    <row r="107" ht="12.75">
      <c r="C107" s="24"/>
    </row>
    <row r="108" ht="12.75">
      <c r="C108" s="24"/>
    </row>
    <row r="109" ht="12.75">
      <c r="C109" s="24"/>
    </row>
    <row r="110" ht="12.75">
      <c r="C110" s="24"/>
    </row>
    <row r="111" ht="12.75">
      <c r="C111" s="24"/>
    </row>
    <row r="112" ht="12.75">
      <c r="C112" s="24"/>
    </row>
    <row r="113" ht="12.75">
      <c r="C113" s="24"/>
    </row>
    <row r="114" ht="12.75">
      <c r="C114" s="24"/>
    </row>
    <row r="115" ht="12.75">
      <c r="C115" s="24"/>
    </row>
    <row r="116" ht="12.75">
      <c r="C116" s="24"/>
    </row>
    <row r="117" ht="12.75">
      <c r="C117" s="24"/>
    </row>
    <row r="118" ht="12.75">
      <c r="C118" s="24"/>
    </row>
    <row r="119" ht="12.75">
      <c r="C119" s="24"/>
    </row>
    <row r="120" ht="12.75">
      <c r="C120" s="24"/>
    </row>
    <row r="121" ht="12.75">
      <c r="C121" s="24"/>
    </row>
    <row r="122" ht="12.75">
      <c r="C122" s="24"/>
    </row>
    <row r="123" ht="12.75">
      <c r="C123" s="24"/>
    </row>
    <row r="124" ht="12.75">
      <c r="C124" s="24"/>
    </row>
    <row r="125" ht="12.75">
      <c r="C125" s="24"/>
    </row>
    <row r="126" ht="12.75">
      <c r="C126" s="24"/>
    </row>
    <row r="127" ht="12.75">
      <c r="C127" s="24"/>
    </row>
    <row r="128" ht="12.75">
      <c r="C128" s="24"/>
    </row>
    <row r="129" ht="12.75">
      <c r="C129" s="24"/>
    </row>
    <row r="130" ht="12.75">
      <c r="C130" s="24"/>
    </row>
    <row r="131" ht="12.75">
      <c r="C131" s="24"/>
    </row>
    <row r="132" ht="12.75">
      <c r="C132" s="24"/>
    </row>
    <row r="133" ht="12.75">
      <c r="C133" s="24"/>
    </row>
    <row r="134" ht="12.75">
      <c r="C134" s="24"/>
    </row>
  </sheetData>
  <sheetProtection/>
  <mergeCells count="11">
    <mergeCell ref="I7:I8"/>
    <mergeCell ref="J7:J8"/>
    <mergeCell ref="K7:K8"/>
    <mergeCell ref="A73:C73"/>
    <mergeCell ref="A6:A8"/>
    <mergeCell ref="C6:E6"/>
    <mergeCell ref="G6:G8"/>
    <mergeCell ref="I6:K6"/>
    <mergeCell ref="C7:C8"/>
    <mergeCell ref="D7:D8"/>
    <mergeCell ref="E7:E8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PageLayoutView="0" workbookViewId="0" topLeftCell="A1">
      <selection activeCell="U24" sqref="U24"/>
    </sheetView>
  </sheetViews>
  <sheetFormatPr defaultColWidth="11.421875" defaultRowHeight="12.75"/>
  <cols>
    <col min="2" max="5" width="5.7109375" style="0" customWidth="1"/>
    <col min="6" max="6" width="2.28125" style="0" customWidth="1"/>
    <col min="7" max="10" width="5.7109375" style="0" customWidth="1"/>
    <col min="11" max="11" width="1.57421875" style="0" customWidth="1"/>
    <col min="12" max="14" width="5.7109375" style="0" hidden="1" customWidth="1"/>
    <col min="15" max="15" width="5.421875" style="0" hidden="1" customWidth="1"/>
    <col min="16" max="16" width="1.57421875" style="0" hidden="1" customWidth="1"/>
    <col min="17" max="20" width="5.7109375" style="0" hidden="1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2" t="s">
        <v>45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thickBot="1">
      <c r="A4" s="3" t="str">
        <f>'[7]anexo6_pagina'!$A$2&amp;" "&amp;"-"&amp;'[7]anexo6_pagina'!$A$38</f>
        <v>2007 -2010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6" ht="13.5" thickBot="1">
      <c r="A5" s="51" t="s">
        <v>46</v>
      </c>
      <c r="B5" s="60" t="s">
        <v>3</v>
      </c>
      <c r="C5" s="60"/>
      <c r="D5" s="60"/>
      <c r="E5" s="60"/>
      <c r="F5" s="11"/>
      <c r="G5" s="56" t="s">
        <v>4</v>
      </c>
      <c r="H5" s="56"/>
      <c r="I5" s="56"/>
      <c r="J5" s="56"/>
      <c r="K5" s="16"/>
      <c r="L5" s="60" t="s">
        <v>5</v>
      </c>
      <c r="M5" s="60"/>
      <c r="N5" s="60"/>
      <c r="O5" s="60"/>
      <c r="P5" s="16"/>
    </row>
    <row r="6" spans="1:16" ht="13.5" thickBot="1">
      <c r="A6" s="52"/>
      <c r="B6" s="11" t="str">
        <f>+G6</f>
        <v>2007</v>
      </c>
      <c r="C6" s="11" t="str">
        <f>+H6</f>
        <v>2008</v>
      </c>
      <c r="D6" s="11" t="str">
        <f>+I6</f>
        <v>2009</v>
      </c>
      <c r="E6" s="11" t="str">
        <f>+J6</f>
        <v>2010</v>
      </c>
      <c r="F6" s="11"/>
      <c r="G6" s="11" t="str">
        <f>'[7]anexo6_pagina'!$A$2</f>
        <v>2007</v>
      </c>
      <c r="H6" s="11" t="str">
        <f>'[7]anexo6_pagina'!$A$14</f>
        <v>2008</v>
      </c>
      <c r="I6" s="11" t="str">
        <f>'[7]anexo6_pagina'!$A$26</f>
        <v>2009</v>
      </c>
      <c r="J6" s="11" t="str">
        <f>'[7]anexo6_pagina'!$A$38</f>
        <v>2010</v>
      </c>
      <c r="K6" s="4"/>
      <c r="L6" s="11" t="str">
        <f>+G6</f>
        <v>2007</v>
      </c>
      <c r="M6" s="11" t="str">
        <f>+H6</f>
        <v>2008</v>
      </c>
      <c r="N6" s="11" t="str">
        <f>+I6</f>
        <v>2009</v>
      </c>
      <c r="O6" s="11" t="str">
        <f>+J6</f>
        <v>2010</v>
      </c>
      <c r="P6" s="4"/>
    </row>
    <row r="7" spans="1:16" ht="12.75">
      <c r="A7" s="1" t="str">
        <f>PROPER('[7]anexo6_pagina'!C2)</f>
        <v>Enero</v>
      </c>
      <c r="B7" s="10">
        <f>IF('[7]anexo6_pagina'!H2=0," ",'[7]anexo6_pagina'!H2)</f>
        <v>7.963568150458</v>
      </c>
      <c r="C7" s="10">
        <f>IF('[7]anexo6_pagina'!H14=0," ",'[7]anexo6_pagina'!H14)</f>
        <v>5.857589108302</v>
      </c>
      <c r="D7" s="10">
        <f>IF('[7]anexo6_pagina'!H26=0," ",'[7]anexo6_pagina'!H26)</f>
        <v>6.69803288744</v>
      </c>
      <c r="E7" s="10">
        <f>IF('[7]anexo6_pagina'!H38=0," ",'[7]anexo6_pagina'!H38)</f>
        <v>-2.503668814458</v>
      </c>
      <c r="F7" s="10"/>
      <c r="G7" s="10">
        <f>IF('[7]anexo6_pagina'!F2=0," ",'[7]anexo6_pagina'!F2)</f>
        <v>0.889609025586</v>
      </c>
      <c r="H7" s="10">
        <f>IF('[7]anexo6_pagina'!F14=0," ",'[7]anexo6_pagina'!F14)</f>
        <v>2.753941842804</v>
      </c>
      <c r="I7" s="10">
        <f>IF('[7]anexo6_pagina'!F26=0," ",'[7]anexo6_pagina'!F26)</f>
        <v>0.824559512045</v>
      </c>
      <c r="J7" s="10">
        <f>IF('[7]anexo6_pagina'!F38=0," ",'[7]anexo6_pagina'!F38)</f>
        <v>0.681046406936</v>
      </c>
      <c r="K7" s="1"/>
      <c r="L7" s="10">
        <f>IF('[7]anexo6_pagina'!G2=0," ",'[7]anexo6_pagina'!G2)</f>
        <v>0.889609025586</v>
      </c>
      <c r="M7" s="10">
        <f>IF('[7]anexo6_pagina'!G14=0," ",'[7]anexo6_pagina'!G14)</f>
        <v>2.753941842804</v>
      </c>
      <c r="N7" s="10">
        <f>IF('[7]anexo6_pagina'!G26=0," ",'[7]anexo6_pagina'!G26)</f>
        <v>0.824559512045</v>
      </c>
      <c r="O7" s="10">
        <f>IF('[7]anexo6_pagina'!G38=0," ",'[7]anexo6_pagina'!G38)</f>
        <v>0.681046406936</v>
      </c>
      <c r="P7" s="1"/>
    </row>
    <row r="8" spans="1:16" ht="12.75">
      <c r="A8" s="1" t="str">
        <f>PROPER('[7]anexo6_pagina'!C3)</f>
        <v>Febrero</v>
      </c>
      <c r="B8" s="14">
        <f>IF('[7]anexo6_pagina'!H3=0," ",'[7]anexo6_pagina'!H3)</f>
        <v>7.384401978887</v>
      </c>
      <c r="C8" s="14">
        <f>IF('[7]anexo6_pagina'!H15=0," ",'[7]anexo6_pagina'!H15)</f>
        <v>7.408008013415</v>
      </c>
      <c r="D8" s="14">
        <f>IF('[7]anexo6_pagina'!H27=0," ",'[7]anexo6_pagina'!H27)</f>
        <v>4.648098001349</v>
      </c>
      <c r="E8" s="14">
        <f>IF('[7]anexo6_pagina'!H39=0," ",'[7]anexo6_pagina'!H39)</f>
        <v>-1.495542430054</v>
      </c>
      <c r="F8" s="14"/>
      <c r="G8" s="14">
        <f>IF('[7]anexo6_pagina'!F3=0," ",'[7]anexo6_pagina'!F3)</f>
        <v>0.324518621764</v>
      </c>
      <c r="H8" s="14">
        <f>IF('[7]anexo6_pagina'!F15=0," ",'[7]anexo6_pagina'!F15)</f>
        <v>1.793898678761</v>
      </c>
      <c r="I8" s="14">
        <f>IF('[7]anexo6_pagina'!F27=0," ",'[7]anexo6_pagina'!F27)</f>
        <v>-0.161815578061</v>
      </c>
      <c r="J8" s="14">
        <f>IF('[7]anexo6_pagina'!F39=0," ",'[7]anexo6_pagina'!F39)</f>
        <v>0.87052591277</v>
      </c>
      <c r="K8" s="16"/>
      <c r="L8" s="14">
        <f>IF('[7]anexo6_pagina'!G3=0," ",'[7]anexo6_pagina'!G3)</f>
        <v>1.217014594299</v>
      </c>
      <c r="M8" s="14">
        <f>IF('[7]anexo6_pagina'!G15=0," ",'[7]anexo6_pagina'!G15)</f>
        <v>4.597243447897</v>
      </c>
      <c r="N8" s="14">
        <f>IF('[7]anexo6_pagina'!G27=0," ",'[7]anexo6_pagina'!G27)</f>
        <v>0.661409668242</v>
      </c>
      <c r="O8" s="14">
        <f>IF('[7]anexo6_pagina'!G39=0," ",'[7]anexo6_pagina'!G39)</f>
        <v>1.557501005156</v>
      </c>
      <c r="P8" s="25"/>
    </row>
    <row r="9" spans="1:16" ht="12.75">
      <c r="A9" s="1" t="str">
        <f>PROPER('[7]anexo6_pagina'!C4)</f>
        <v>Marzo</v>
      </c>
      <c r="B9" s="14">
        <f>IF('[7]anexo6_pagina'!H4=0," ",'[7]anexo6_pagina'!H4)</f>
        <v>7.687308976654</v>
      </c>
      <c r="C9" s="14">
        <f>IF('[7]anexo6_pagina'!H16=0," ",'[7]anexo6_pagina'!H16)</f>
        <v>7.143106105886</v>
      </c>
      <c r="D9" s="14">
        <f>IF('[7]anexo6_pagina'!H28=0," ",'[7]anexo6_pagina'!H28)</f>
        <v>3.630655587178</v>
      </c>
      <c r="E9" s="14">
        <f>IF('[7]anexo6_pagina'!H40=0," ",'[7]anexo6_pagina'!H40)</f>
        <v>-0.863444196646</v>
      </c>
      <c r="F9" s="14"/>
      <c r="G9" s="14">
        <f>IF('[7]anexo6_pagina'!F4=0," ",'[7]anexo6_pagina'!F4)</f>
        <v>1.016818254115</v>
      </c>
      <c r="H9" s="14">
        <f>IF('[7]anexo6_pagina'!F16=0," ",'[7]anexo6_pagina'!F16)</f>
        <v>0.767679029369</v>
      </c>
      <c r="I9" s="14">
        <f>IF('[7]anexo6_pagina'!F28=0," ",'[7]anexo6_pagina'!F28)</f>
        <v>-0.212035963834</v>
      </c>
      <c r="J9" s="14">
        <f>IF('[7]anexo6_pagina'!F40=0," ",'[7]anexo6_pagina'!F40)</f>
        <v>0.428298467102</v>
      </c>
      <c r="K9" s="16"/>
      <c r="L9" s="14">
        <f>IF('[7]anexo6_pagina'!G4=0," ",'[7]anexo6_pagina'!G4)</f>
        <v>2.246207674964</v>
      </c>
      <c r="M9" s="14">
        <f>IF('[7]anexo6_pagina'!G16=0," ",'[7]anexo6_pagina'!G16)</f>
        <v>5.400214551144</v>
      </c>
      <c r="N9" s="14">
        <f>IF('[7]anexo6_pagina'!G28=0," ",'[7]anexo6_pagina'!G28)</f>
        <v>0.447971278043</v>
      </c>
      <c r="O9" s="14">
        <f>IF('[7]anexo6_pagina'!G40=0," ",'[7]anexo6_pagina'!G40)</f>
        <v>1.992470225188</v>
      </c>
      <c r="P9" s="16"/>
    </row>
    <row r="10" spans="1:16" ht="12.75">
      <c r="A10" s="1" t="str">
        <f>PROPER('[7]anexo6_pagina'!C5)</f>
        <v>Abril</v>
      </c>
      <c r="B10" s="14">
        <f>IF('[7]anexo6_pagina'!H5=0," ",'[7]anexo6_pagina'!H5)</f>
        <v>7.656175379485</v>
      </c>
      <c r="C10" s="14">
        <f>IF('[7]anexo6_pagina'!H17=0," ",'[7]anexo6_pagina'!H17)</f>
        <v>7.186157463877</v>
      </c>
      <c r="D10" s="14">
        <f>IF('[7]anexo6_pagina'!H29=0," ",'[7]anexo6_pagina'!H29)</f>
        <v>2.825929812967</v>
      </c>
      <c r="E10" s="14">
        <f>IF('[7]anexo6_pagina'!H41=0," ",'[7]anexo6_pagina'!H41)</f>
        <v>-0.493610526698</v>
      </c>
      <c r="F10" s="14"/>
      <c r="G10" s="14">
        <f>IF('[7]anexo6_pagina'!F5=0," ",'[7]anexo6_pagina'!F5)</f>
        <v>0.573025094299</v>
      </c>
      <c r="H10" s="14">
        <f>IF('[7]anexo6_pagina'!F17=0," ",'[7]anexo6_pagina'!F17)</f>
        <v>0.613436516601</v>
      </c>
      <c r="I10" s="14">
        <f>IF('[7]anexo6_pagina'!F29=0," ",'[7]anexo6_pagina'!F29)</f>
        <v>-0.167859569369</v>
      </c>
      <c r="J10" s="14">
        <f>IF('[7]anexo6_pagina'!F41=0," ",'[7]anexo6_pagina'!F41)</f>
        <v>0.204569012348</v>
      </c>
      <c r="K10" s="16"/>
      <c r="L10" s="14">
        <f>IF('[7]anexo6_pagina'!G5=0," ",'[7]anexo6_pagina'!G5)</f>
        <v>2.832104102911</v>
      </c>
      <c r="M10" s="14">
        <f>IF('[7]anexo6_pagina'!G17=0," ",'[7]anexo6_pagina'!G17)</f>
        <v>6.046777955777</v>
      </c>
      <c r="N10" s="14">
        <f>IF('[7]anexo6_pagina'!G29=0," ",'[7]anexo6_pagina'!G29)</f>
        <v>0.279359746016</v>
      </c>
      <c r="O10" s="14">
        <f>IF('[7]anexo6_pagina'!G41=0," ",'[7]anexo6_pagina'!G41)</f>
        <v>2.201115214198</v>
      </c>
      <c r="P10" s="16"/>
    </row>
    <row r="11" spans="1:16" s="27" customFormat="1" ht="12.75">
      <c r="A11" s="1" t="str">
        <f>PROPER('[7]anexo6_pagina'!C6)</f>
        <v>Mayo</v>
      </c>
      <c r="B11" s="14">
        <f>IF('[7]anexo6_pagina'!H6=0," ",'[7]anexo6_pagina'!H6)</f>
        <v>7.397037208378</v>
      </c>
      <c r="C11" s="14">
        <f>IF('[7]anexo6_pagina'!H18=0," ",'[7]anexo6_pagina'!H18)</f>
        <v>7.269449986784</v>
      </c>
      <c r="D11" s="14">
        <f>IF('[7]anexo6_pagina'!H30=0," ",'[7]anexo6_pagina'!H30)</f>
        <v>1.87819350287</v>
      </c>
      <c r="E11" s="14">
        <f>IF('[7]anexo6_pagina'!H42=0," ",'[7]anexo6_pagina'!H42)</f>
        <v>0.418001273314</v>
      </c>
      <c r="F11" s="14"/>
      <c r="G11" s="14">
        <f>IF('[7]anexo6_pagina'!F6=0," ",'[7]anexo6_pagina'!F6)</f>
        <v>0.504654308701</v>
      </c>
      <c r="H11" s="14">
        <f>IF('[7]anexo6_pagina'!F18=0," ",'[7]anexo6_pagina'!F18)</f>
        <v>0.582754750207</v>
      </c>
      <c r="I11" s="14">
        <f>IF('[7]anexo6_pagina'!F30=0," ",'[7]anexo6_pagina'!F30)</f>
        <v>-0.344306439706</v>
      </c>
      <c r="J11" s="14">
        <f>IF('[7]anexo6_pagina'!F42=0," ",'[7]anexo6_pagina'!F42)</f>
        <v>0.568673185711</v>
      </c>
      <c r="K11" s="16"/>
      <c r="L11" s="14">
        <f>IF('[7]anexo6_pagina'!G6=0," ",'[7]anexo6_pagina'!G6)</f>
        <v>3.351050746994</v>
      </c>
      <c r="M11" s="14">
        <f>IF('[7]anexo6_pagina'!G18=0," ",'[7]anexo6_pagina'!G18)</f>
        <v>6.664770591755</v>
      </c>
      <c r="N11" s="14">
        <f>IF('[7]anexo6_pagina'!G30=0," ",'[7]anexo6_pagina'!G30)</f>
        <v>-0.065908547286</v>
      </c>
      <c r="O11" s="14">
        <f>IF('[7]anexo6_pagina'!G42=0," ",'[7]anexo6_pagina'!G42)</f>
        <v>2.782305551918</v>
      </c>
      <c r="P11" s="16"/>
    </row>
    <row r="12" spans="1:16" ht="12.75">
      <c r="A12" s="1" t="str">
        <f>PROPER('[7]anexo6_pagina'!C7)</f>
        <v>Junio</v>
      </c>
      <c r="B12" s="14">
        <f>IF('[7]anexo6_pagina'!H7=0," ",'[7]anexo6_pagina'!H7)</f>
        <v>5.746294923835</v>
      </c>
      <c r="C12" s="14">
        <f>IF('[7]anexo6_pagina'!H19=0," ",'[7]anexo6_pagina'!H19)</f>
        <v>9.505367200693</v>
      </c>
      <c r="D12" s="14">
        <f>IF('[7]anexo6_pagina'!H31=0," ",'[7]anexo6_pagina'!H31)</f>
        <v>-0.200118414967</v>
      </c>
      <c r="E12" s="14">
        <f>IF('[7]anexo6_pagina'!H43=0," ",'[7]anexo6_pagina'!H43)</f>
        <v>1.05588505588</v>
      </c>
      <c r="F12" s="14"/>
      <c r="G12" s="14">
        <f>IF('[7]anexo6_pagina'!F7=0," ",'[7]anexo6_pagina'!F7)</f>
        <v>-0.424787067671</v>
      </c>
      <c r="H12" s="14">
        <f>IF('[7]anexo6_pagina'!F19=0," ",'[7]anexo6_pagina'!F19)</f>
        <v>1.650751985632</v>
      </c>
      <c r="I12" s="14">
        <f>IF('[7]anexo6_pagina'!F31=0," ",'[7]anexo6_pagina'!F31)</f>
        <v>-0.422920132463</v>
      </c>
      <c r="J12" s="14">
        <f>IF('[7]anexo6_pagina'!F43=0," ",'[7]anexo6_pagina'!F43)</f>
        <v>0.209621877509</v>
      </c>
      <c r="K12" s="16"/>
      <c r="L12" s="14">
        <f>IF('[7]anexo6_pagina'!G7=0," ",'[7]anexo6_pagina'!G7)</f>
        <v>2.912028849118</v>
      </c>
      <c r="M12" s="14">
        <f>IF('[7]anexo6_pagina'!G19=0," ",'[7]anexo6_pagina'!G19)</f>
        <v>8.425541410269</v>
      </c>
      <c r="N12" s="14">
        <f>IF('[7]anexo6_pagina'!G31=0," ",'[7]anexo6_pagina'!G31)</f>
        <v>-0.488549939233</v>
      </c>
      <c r="O12" s="14">
        <f>IF('[7]anexo6_pagina'!G43=0," ",'[7]anexo6_pagina'!G43)</f>
        <v>2.997759750562</v>
      </c>
      <c r="P12" s="16"/>
    </row>
    <row r="13" spans="1:16" ht="12.75">
      <c r="A13" s="1" t="str">
        <f>PROPER('[7]anexo6_pagina'!C8)</f>
        <v>Julio</v>
      </c>
      <c r="B13" s="14">
        <f>IF('[7]anexo6_pagina'!H8=0," ",'[7]anexo6_pagina'!H8)</f>
        <v>3.347011391484</v>
      </c>
      <c r="C13" s="14">
        <f>IF('[7]anexo6_pagina'!H20=0," ",'[7]anexo6_pagina'!H20)</f>
        <v>10.39907271532</v>
      </c>
      <c r="D13" s="14">
        <f>IF('[7]anexo6_pagina'!H32=0," ",'[7]anexo6_pagina'!H32)</f>
        <v>-0.905831356474</v>
      </c>
      <c r="E13" s="14">
        <f>IF('[7]anexo6_pagina'!H44=0," ",'[7]anexo6_pagina'!H44)</f>
        <v>1.173402244766</v>
      </c>
      <c r="F13" s="14"/>
      <c r="G13" s="14">
        <f>IF('[7]anexo6_pagina'!F8=0," ",'[7]anexo6_pagina'!F8)</f>
        <v>-0.258701561089</v>
      </c>
      <c r="H13" s="14">
        <f>IF('[7]anexo6_pagina'!F20=0," ",'[7]anexo6_pagina'!F20)</f>
        <v>0.555316516103</v>
      </c>
      <c r="I13" s="14">
        <f>IF('[7]anexo6_pagina'!F32=0," ",'[7]anexo6_pagina'!F32)</f>
        <v>-0.155738317587</v>
      </c>
      <c r="J13" s="14">
        <f>IF('[7]anexo6_pagina'!F44=0," ",'[7]anexo6_pagina'!F44)</f>
        <v>-0.039630117131</v>
      </c>
      <c r="K13" s="16"/>
      <c r="L13" s="14">
        <f>IF('[7]anexo6_pagina'!G8=0," ",'[7]anexo6_pagina'!G8)</f>
        <v>2.645793823936</v>
      </c>
      <c r="M13" s="14">
        <f>IF('[7]anexo6_pagina'!G20=0," ",'[7]anexo6_pagina'!G20)</f>
        <v>9.027646349395</v>
      </c>
      <c r="N13" s="14">
        <f>IF('[7]anexo6_pagina'!G32=0," ",'[7]anexo6_pagina'!G32)</f>
        <v>-0.643527397364</v>
      </c>
      <c r="O13" s="14">
        <f>IF('[7]anexo6_pagina'!G44=0," ",'[7]anexo6_pagina'!G44)</f>
        <v>2.956941617731</v>
      </c>
      <c r="P13" s="16"/>
    </row>
    <row r="14" spans="1:16" ht="12.75">
      <c r="A14" s="1" t="str">
        <f>PROPER('[7]anexo6_pagina'!C9)</f>
        <v>Agosto</v>
      </c>
      <c r="B14" s="14">
        <f>IF('[7]anexo6_pagina'!H9=0," ",'[7]anexo6_pagina'!H9)</f>
        <v>2.558118091634</v>
      </c>
      <c r="C14" s="14">
        <f>IF('[7]anexo6_pagina'!H21=0," ",'[7]anexo6_pagina'!H21)</f>
        <v>11.032860959991</v>
      </c>
      <c r="D14" s="14">
        <f>IF('[7]anexo6_pagina'!H33=0," ",'[7]anexo6_pagina'!H33)</f>
        <v>-1.821898606683</v>
      </c>
      <c r="E14" s="14">
        <f>IF('[7]anexo6_pagina'!H45=0," ",'[7]anexo6_pagina'!H45)</f>
        <v>0.712542077424</v>
      </c>
      <c r="F14" s="14"/>
      <c r="G14" s="14">
        <f>IF('[7]anexo6_pagina'!F9=0," ",'[7]anexo6_pagina'!F9)</f>
        <v>0.00169023973</v>
      </c>
      <c r="H14" s="14">
        <f>IF('[7]anexo6_pagina'!F21=0," ",'[7]anexo6_pagina'!F21)</f>
        <v>0.575788320107</v>
      </c>
      <c r="I14" s="14">
        <f>IF('[7]anexo6_pagina'!F33=0," ",'[7]anexo6_pagina'!F33)</f>
        <v>-0.353975631751</v>
      </c>
      <c r="J14" s="14">
        <f>IF('[7]anexo6_pagina'!F45=0," ",'[7]anexo6_pagina'!F45)</f>
        <v>-0.807878361583</v>
      </c>
      <c r="K14" s="16"/>
      <c r="L14" s="14">
        <f>IF('[7]anexo6_pagina'!G9=0," ",'[7]anexo6_pagina'!G9)</f>
        <v>2.647528783925</v>
      </c>
      <c r="M14" s="14">
        <f>IF('[7]anexo6_pagina'!G21=0," ",'[7]anexo6_pagina'!G21)</f>
        <v>9.655414802762</v>
      </c>
      <c r="N14" s="14">
        <f>IF('[7]anexo6_pagina'!G33=0," ",'[7]anexo6_pagina'!G33)</f>
        <v>-0.995225098945</v>
      </c>
      <c r="O14" s="14">
        <f>IF('[7]anexo6_pagina'!G45=0," ",'[7]anexo6_pagina'!G45)</f>
        <v>2.125174764654</v>
      </c>
      <c r="P14" s="16"/>
    </row>
    <row r="15" spans="1:16" ht="12.75">
      <c r="A15" s="1" t="str">
        <f>PROPER('[7]anexo6_pagina'!C10)</f>
        <v>Septiembre</v>
      </c>
      <c r="B15" s="14">
        <f>IF('[7]anexo6_pagina'!H10=0," ",'[7]anexo6_pagina'!H10)</f>
        <v>2.410522278522</v>
      </c>
      <c r="C15" s="14">
        <f>IF('[7]anexo6_pagina'!H22=0," ",'[7]anexo6_pagina'!H22)</f>
        <v>11.140037964296</v>
      </c>
      <c r="D15" s="14">
        <f>IF('[7]anexo6_pagina'!H34=0," ",'[7]anexo6_pagina'!H34)</f>
        <v>-2.169863971595</v>
      </c>
      <c r="E15" s="14">
        <f>IF('[7]anexo6_pagina'!H46=0," ",'[7]anexo6_pagina'!H46)</f>
        <v>0.248893869322</v>
      </c>
      <c r="F15" s="14"/>
      <c r="G15" s="14">
        <f>IF('[7]anexo6_pagina'!F10=0," ",'[7]anexo6_pagina'!F10)</f>
        <v>0.208320496327</v>
      </c>
      <c r="H15" s="14">
        <f>IF('[7]anexo6_pagina'!F22=0," ",'[7]anexo6_pagina'!F22)</f>
        <v>0.305048865787</v>
      </c>
      <c r="I15" s="14">
        <f>IF('[7]anexo6_pagina'!F34=0," ",'[7]anexo6_pagina'!F34)</f>
        <v>-0.05045488134</v>
      </c>
      <c r="J15" s="14">
        <f>IF('[7]anexo6_pagina'!F46=0," ",'[7]anexo6_pagina'!F46)</f>
        <v>-0.510590496418</v>
      </c>
      <c r="K15" s="16"/>
      <c r="L15" s="14">
        <f>IF('[7]anexo6_pagina'!G10=0," ",'[7]anexo6_pagina'!G10)</f>
        <v>2.861364625355</v>
      </c>
      <c r="M15" s="14">
        <f>IF('[7]anexo6_pagina'!G22=0," ",'[7]anexo6_pagina'!G22)</f>
        <v>9.989917401892</v>
      </c>
      <c r="N15" s="14">
        <f>IF('[7]anexo6_pagina'!G34=0," ",'[7]anexo6_pagina'!G34)</f>
        <v>-1.045177840642</v>
      </c>
      <c r="O15" s="14">
        <f>IF('[7]anexo6_pagina'!G46=0," ",'[7]anexo6_pagina'!G46)</f>
        <v>1.603733327855</v>
      </c>
      <c r="P15" s="16"/>
    </row>
    <row r="16" spans="1:16" ht="12.75">
      <c r="A16" s="1" t="str">
        <f>PROPER('[7]anexo6_pagina'!C11)</f>
        <v>Octubre</v>
      </c>
      <c r="B16" s="14">
        <f>IF('[7]anexo6_pagina'!H11=0," ",'[7]anexo6_pagina'!H11)</f>
        <v>2.673535172189</v>
      </c>
      <c r="C16" s="14">
        <f>IF('[7]anexo6_pagina'!H23=0," ",'[7]anexo6_pagina'!H23)</f>
        <v>10.302866436646</v>
      </c>
      <c r="D16" s="14">
        <f>IF('[7]anexo6_pagina'!H35=0," ",'[7]anexo6_pagina'!H35)</f>
        <v>-2.1256573834</v>
      </c>
      <c r="E16" s="14">
        <f>IF('[7]anexo6_pagina'!H47=0," ",'[7]anexo6_pagina'!H47)</f>
        <v>0.519445444401</v>
      </c>
      <c r="F16" s="18"/>
      <c r="G16" s="14">
        <f>IF('[7]anexo6_pagina'!F11=0," ",'[7]anexo6_pagina'!F11)</f>
        <v>0.342016264668</v>
      </c>
      <c r="H16" s="14">
        <f>IF('[7]anexo6_pagina'!F23=0," ",'[7]anexo6_pagina'!F23)</f>
        <v>-0.413818271494</v>
      </c>
      <c r="I16" s="14">
        <f>IF('[7]anexo6_pagina'!F35=0," ",'[7]anexo6_pagina'!F35)</f>
        <v>-0.368818177409</v>
      </c>
      <c r="J16" s="14">
        <f>IF('[7]anexo6_pagina'!F47=0," ",'[7]anexo6_pagina'!F47)</f>
        <v>-0.099933682741</v>
      </c>
      <c r="K16" s="16"/>
      <c r="L16" s="14">
        <f>IF('[7]anexo6_pagina'!G11=0," ",'[7]anexo6_pagina'!G11)</f>
        <v>3.213167222433</v>
      </c>
      <c r="M16" s="14">
        <f>IF('[7]anexo6_pagina'!G23=0," ",'[7]anexo6_pagina'!G23)</f>
        <v>9.534759026882</v>
      </c>
      <c r="N16" s="14">
        <f>IF('[7]anexo6_pagina'!G35=0," ",'[7]anexo6_pagina'!G35)</f>
        <v>-1.410141212188</v>
      </c>
      <c r="O16" s="18">
        <f>IF('[7]anexo6_pagina'!G47=0," ",'[7]anexo6_pagina'!G47)</f>
        <v>1.502196975339</v>
      </c>
      <c r="P16" s="16"/>
    </row>
    <row r="17" spans="1:16" ht="12.75">
      <c r="A17" s="1" t="str">
        <f>PROPER('[7]anexo6_pagina'!C12)</f>
        <v>Noviembre</v>
      </c>
      <c r="B17" s="14">
        <f>IF('[7]anexo6_pagina'!H12=0," ",'[7]anexo6_pagina'!H12)</f>
        <v>3.050750868531</v>
      </c>
      <c r="C17" s="14">
        <f>IF('[7]anexo6_pagina'!H24=0," ",'[7]anexo6_pagina'!H24)</f>
        <v>9.661649774733</v>
      </c>
      <c r="D17" s="14">
        <f>IF('[7]anexo6_pagina'!H36=0," ",'[7]anexo6_pagina'!H36)</f>
        <v>-2.311220541239</v>
      </c>
      <c r="E17" s="14">
        <f>IF('[7]anexo6_pagina'!H48=0," ",'[7]anexo6_pagina'!H48)</f>
        <v>0.973696864187</v>
      </c>
      <c r="F17" s="14"/>
      <c r="G17" s="14">
        <f>IF('[7]anexo6_pagina'!F12=0," ",'[7]anexo6_pagina'!F12)</f>
        <v>0.148772748985</v>
      </c>
      <c r="H17" s="14">
        <f>IF('[7]anexo6_pagina'!F24=0," ",'[7]anexo6_pagina'!F24)</f>
        <v>-0.433415763711</v>
      </c>
      <c r="I17" s="14">
        <f>IF('[7]anexo6_pagina'!F36=0," ",'[7]anexo6_pagina'!F36)</f>
        <v>-0.62218729762</v>
      </c>
      <c r="J17" s="14">
        <f>IF('[7]anexo6_pagina'!F48=0," ",'[7]anexo6_pagina'!F48)</f>
        <v>-0.173094962145</v>
      </c>
      <c r="K17" s="16"/>
      <c r="L17" s="14">
        <f>IF('[7]anexo6_pagina'!G12=0," ",'[7]anexo6_pagina'!G12)</f>
        <v>3.366720288625</v>
      </c>
      <c r="M17" s="14">
        <f>IF('[7]anexo6_pagina'!G24=0," ",'[7]anexo6_pagina'!G24)</f>
        <v>9.060018114517</v>
      </c>
      <c r="N17" s="14">
        <f>IF('[7]anexo6_pagina'!G36=0," ",'[7]anexo6_pagina'!G36)</f>
        <v>-2.023554790307</v>
      </c>
      <c r="O17" s="14">
        <f>IF('[7]anexo6_pagina'!G48=0," ",'[7]anexo6_pagina'!G48)</f>
        <v>1.326501785908</v>
      </c>
      <c r="P17" s="16"/>
    </row>
    <row r="18" spans="1:16" ht="13.5" thickBot="1">
      <c r="A18" s="4" t="str">
        <f>PROPER('[7]anexo6_pagina'!C13)</f>
        <v>Diciembre</v>
      </c>
      <c r="B18" s="12">
        <f>IF('[7]anexo6_pagina'!H13=0," ",'[7]anexo6_pagina'!H13)</f>
        <v>3.936944763308</v>
      </c>
      <c r="C18" s="12">
        <f>IF('[7]anexo6_pagina'!H25=0," ",'[7]anexo6_pagina'!H25)</f>
        <v>8.739810212094</v>
      </c>
      <c r="D18" s="12">
        <f>IF('[7]anexo6_pagina'!H37=0," ",'[7]anexo6_pagina'!H37)</f>
        <v>-2.364695276493</v>
      </c>
      <c r="E18" s="13">
        <f>IF('[7]anexo6_pagina'!H49=0," ",'[7]anexo6_pagina'!H49)</f>
        <v>1.566832057601</v>
      </c>
      <c r="F18" s="13"/>
      <c r="G18" s="12">
        <f>IF('[7]anexo6_pagina'!F13=0," ",'[7]anexo6_pagina'!F13)</f>
        <v>0.551651898301</v>
      </c>
      <c r="H18" s="12">
        <f>IF('[7]anexo6_pagina'!F25=0," ",'[7]anexo6_pagina'!F25)</f>
        <v>-0.293607050466</v>
      </c>
      <c r="I18" s="12">
        <f>IF('[7]anexo6_pagina'!F37=0," ",'[7]anexo6_pagina'!F37)</f>
        <v>-0.348186225225</v>
      </c>
      <c r="J18" s="13">
        <f>IF('[7]anexo6_pagina'!F49=0," ",'[7]anexo6_pagina'!F49)</f>
        <v>0.237184021412</v>
      </c>
      <c r="K18" s="4"/>
      <c r="L18" s="12">
        <f>IF('[7]anexo6_pagina'!G13=0," ",'[7]anexo6_pagina'!G13)</f>
        <v>3.936944763308</v>
      </c>
      <c r="M18" s="12">
        <f>IF('[7]anexo6_pagina'!G25=0," ",'[7]anexo6_pagina'!G25)</f>
        <v>8.739810212094</v>
      </c>
      <c r="N18" s="12">
        <f>IF('[7]anexo6_pagina'!G37=0," ",'[7]anexo6_pagina'!G37)</f>
        <v>-2.364695276493</v>
      </c>
      <c r="O18" s="13">
        <f>IF('[7]anexo6_pagina'!G49=0," ",'[7]anexo6_pagina'!G49)</f>
        <v>1.566832057601</v>
      </c>
      <c r="P18" s="4"/>
    </row>
    <row r="19" spans="1:20" ht="12.75">
      <c r="A19" s="1" t="s">
        <v>6</v>
      </c>
      <c r="B19" s="1"/>
      <c r="C19" s="1"/>
      <c r="D19" s="1"/>
      <c r="E19" s="1"/>
      <c r="F19" s="1"/>
      <c r="G19" s="14"/>
      <c r="H19" s="14"/>
      <c r="I19" s="14"/>
      <c r="J19" s="18"/>
      <c r="K19" s="16"/>
      <c r="L19" s="14"/>
      <c r="M19" s="14"/>
      <c r="N19" s="14"/>
      <c r="O19" s="18"/>
      <c r="P19" s="16"/>
      <c r="Q19" s="14"/>
      <c r="R19" s="14"/>
      <c r="S19" s="14"/>
      <c r="T19" s="18"/>
    </row>
    <row r="20" spans="1:20" ht="12.75" hidden="1">
      <c r="A20" s="53">
        <v>40161</v>
      </c>
      <c r="B20" s="53"/>
      <c r="C20" s="53"/>
      <c r="D20" s="53"/>
      <c r="E20" s="53"/>
      <c r="F20" s="53"/>
      <c r="G20" s="5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</sheetData>
  <sheetProtection/>
  <mergeCells count="5">
    <mergeCell ref="A5:A6"/>
    <mergeCell ref="B5:E5"/>
    <mergeCell ref="G5:J5"/>
    <mergeCell ref="L5:O5"/>
    <mergeCell ref="A20:G2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OANeiraB</cp:lastModifiedBy>
  <dcterms:created xsi:type="dcterms:W3CDTF">2011-01-13T21:02:27Z</dcterms:created>
  <dcterms:modified xsi:type="dcterms:W3CDTF">2011-01-18T21:21:00Z</dcterms:modified>
  <cp:category/>
  <cp:version/>
  <cp:contentType/>
  <cp:contentStatus/>
</cp:coreProperties>
</file>