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505" activeTab="0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'Anexo 5'!$A$3:$K$73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<sst xmlns="http://schemas.openxmlformats.org/spreadsheetml/2006/main" count="220" uniqueCount="164">
  <si>
    <t>A1. ICCP. Variación mensual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</si>
  <si>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</si>
  <si>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</si>
  <si>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</si>
  <si>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</si>
  <si>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</si>
  <si>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</si>
  <si>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</si>
  <si>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A2. ICCP. Variación, contribución y participación mensual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</si>
  <si>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</si>
  <si>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</si>
  <si>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</si>
  <si>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</si>
  <si>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</si>
  <si>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</si>
  <si>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</si>
  <si>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</si>
  <si>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</si>
  <si>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</si>
  <si>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</si>
  <si>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mensual y doce meses</t>
  </si>
  <si>
    <t>según grupo de obra</t>
  </si>
  <si>
    <t>Grupos de obra</t>
  </si>
  <si>
    <t>Año              corrido</t>
  </si>
  <si>
    <t>A4. ICCP. Variación, contribución mensual y doce meses</t>
  </si>
  <si>
    <t>según grupo y subgrupos de costos</t>
  </si>
  <si>
    <t>Código</t>
  </si>
  <si>
    <t>Grupo y subgrupos
de costos</t>
  </si>
  <si>
    <t>Contribución</t>
  </si>
  <si>
    <t>(puntos porcentuales)</t>
  </si>
  <si>
    <t>Canasta general</t>
  </si>
  <si>
    <t>Grupos e insumos</t>
  </si>
  <si>
    <t>meses</t>
  </si>
  <si>
    <t>A5. ICCP. Variación mensual y doce meses por grupos e insumos</t>
  </si>
  <si>
    <t>Equipo</t>
  </si>
  <si>
    <t>Base granular</t>
  </si>
  <si>
    <t>a</t>
  </si>
  <si>
    <t>b</t>
  </si>
  <si>
    <t>c</t>
  </si>
  <si>
    <t>d</t>
  </si>
  <si>
    <t>Vehiculo delineador</t>
  </si>
  <si>
    <t>Cables de alta resistencia</t>
  </si>
  <si>
    <t>Dosificadora</t>
  </si>
  <si>
    <t>Material de filtro</t>
  </si>
  <si>
    <t>Fresadora de pavimentos</t>
  </si>
  <si>
    <t>Alambre de amarre</t>
  </si>
  <si>
    <t>Planta de trituracion</t>
  </si>
  <si>
    <t>Aditivos</t>
  </si>
  <si>
    <t>Clasificadora</t>
  </si>
  <si>
    <t>Impermeabilizante</t>
  </si>
  <si>
    <t>Planta de asfalto</t>
  </si>
  <si>
    <t>Poste de madera</t>
  </si>
  <si>
    <t>Motoniveladora</t>
  </si>
  <si>
    <t>Malla metalica</t>
  </si>
  <si>
    <t>Retroexcavadora</t>
  </si>
  <si>
    <t>Arborizacion</t>
  </si>
  <si>
    <t>Equipo de soldadura</t>
  </si>
  <si>
    <t>Anticorrosivo</t>
  </si>
  <si>
    <t>Bulldozer</t>
  </si>
  <si>
    <t>Pie de amigos metalicos</t>
  </si>
  <si>
    <t>Carrotanque</t>
  </si>
  <si>
    <t>Señales metalicas</t>
  </si>
  <si>
    <t>Compactador</t>
  </si>
  <si>
    <t>Geotextil</t>
  </si>
  <si>
    <t>Terminadora de asfalto</t>
  </si>
  <si>
    <t>Malla triple torsion</t>
  </si>
  <si>
    <t>Equipo de pilotaje</t>
  </si>
  <si>
    <t>Puntillas</t>
  </si>
  <si>
    <t>Cargador</t>
  </si>
  <si>
    <t>Piedra</t>
  </si>
  <si>
    <t>Volqueta</t>
  </si>
  <si>
    <t>Grapa</t>
  </si>
  <si>
    <t>Compresor</t>
  </si>
  <si>
    <t>Alambre de puas</t>
  </si>
  <si>
    <t>Andamio</t>
  </si>
  <si>
    <t>Rejilla</t>
  </si>
  <si>
    <t>Equipo de tensionamiento</t>
  </si>
  <si>
    <t>Soldadura</t>
  </si>
  <si>
    <t>Bomba de concreto</t>
  </si>
  <si>
    <t>Concreto</t>
  </si>
  <si>
    <t>Herramienta</t>
  </si>
  <si>
    <t>Poste de concreto</t>
  </si>
  <si>
    <t>Motosierra</t>
  </si>
  <si>
    <t>Oxigeno</t>
  </si>
  <si>
    <t>Camion mezclador</t>
  </si>
  <si>
    <t>Dinamita</t>
  </si>
  <si>
    <t>Carro de avance</t>
  </si>
  <si>
    <t>Mecha</t>
  </si>
  <si>
    <t>Planta de concreto</t>
  </si>
  <si>
    <t>Solado granular</t>
  </si>
  <si>
    <t>Telesferico</t>
  </si>
  <si>
    <t>Pintura de trafico</t>
  </si>
  <si>
    <t>Motobomba</t>
  </si>
  <si>
    <t>Tuberia metalica</t>
  </si>
  <si>
    <t>Vibrador de concreto</t>
  </si>
  <si>
    <t>Delineadores de ruta</t>
  </si>
  <si>
    <t>Mezcladora</t>
  </si>
  <si>
    <t>Cemento</t>
  </si>
  <si>
    <t>Grua</t>
  </si>
  <si>
    <t>Platina</t>
  </si>
  <si>
    <t>Formaleta metalica</t>
  </si>
  <si>
    <t>Resina epoxica</t>
  </si>
  <si>
    <t>Tablero</t>
  </si>
  <si>
    <t>Taches reflectivos</t>
  </si>
  <si>
    <t>Materiales</t>
  </si>
  <si>
    <t>Escoba para calle</t>
  </si>
  <si>
    <t>Acpm</t>
  </si>
  <si>
    <t>Almohadilla de neopreno</t>
  </si>
  <si>
    <t>Emulsion asfaltica</t>
  </si>
  <si>
    <t>Polietileno</t>
  </si>
  <si>
    <t>Lamina de acero</t>
  </si>
  <si>
    <t>Mortero de planta</t>
  </si>
  <si>
    <t>Crudo de castilla</t>
  </si>
  <si>
    <t>Esferas reflectivas</t>
  </si>
  <si>
    <t>Madera</t>
  </si>
  <si>
    <t>Formaleta de madera</t>
  </si>
  <si>
    <t>Concreto asfaltico</t>
  </si>
  <si>
    <t>Tornillo grado 5</t>
  </si>
  <si>
    <t>Baranda metalica</t>
  </si>
  <si>
    <t>Fulminante</t>
  </si>
  <si>
    <t>Asfalto</t>
  </si>
  <si>
    <t>Anclaje</t>
  </si>
  <si>
    <t>Anillo de caucho</t>
  </si>
  <si>
    <t>Perno de acero</t>
  </si>
  <si>
    <t>Cesped</t>
  </si>
  <si>
    <t>Transporte</t>
  </si>
  <si>
    <t>Subbase granular</t>
  </si>
  <si>
    <t>Codo sanitaria pvc</t>
  </si>
  <si>
    <t>Mano de obra</t>
  </si>
  <si>
    <t>Limpiador pvc</t>
  </si>
  <si>
    <t>Maestro</t>
  </si>
  <si>
    <t>Arena</t>
  </si>
  <si>
    <t>Cadenero</t>
  </si>
  <si>
    <t>Poste de kilometraje</t>
  </si>
  <si>
    <t>Obrero</t>
  </si>
  <si>
    <t>Tierra</t>
  </si>
  <si>
    <t>Inspector</t>
  </si>
  <si>
    <t>Triturado</t>
  </si>
  <si>
    <t>Topografo</t>
  </si>
  <si>
    <t>Junta de dilatacion</t>
  </si>
  <si>
    <t>Oficial</t>
  </si>
  <si>
    <t>Material de afirmado</t>
  </si>
  <si>
    <t>Costos indirectos</t>
  </si>
  <si>
    <t>Cinta de pvc</t>
  </si>
  <si>
    <t>Contador</t>
  </si>
  <si>
    <t>Angulo</t>
  </si>
  <si>
    <t>Secretaria</t>
  </si>
  <si>
    <t>Grava</t>
  </si>
  <si>
    <t>Laboratorista</t>
  </si>
  <si>
    <t>Tuberia pvc</t>
  </si>
  <si>
    <t>Auxiliar contable</t>
  </si>
  <si>
    <t>Acero de refuerzo</t>
  </si>
  <si>
    <t>Celador</t>
  </si>
  <si>
    <t>Agua</t>
  </si>
  <si>
    <t>Mecanico</t>
  </si>
  <si>
    <t>Parafina</t>
  </si>
  <si>
    <t>Ingeniero residente</t>
  </si>
  <si>
    <t>Union sanitaria</t>
  </si>
  <si>
    <t>Almacenista</t>
  </si>
  <si>
    <t>Tuberia de concreto</t>
  </si>
  <si>
    <t>Ingeniero director</t>
  </si>
  <si>
    <t>Disolvente xilol</t>
  </si>
  <si>
    <t>A6.  ICCP.  Variación mensual y doce meses</t>
  </si>
  <si>
    <t>Meses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</si>
</sst>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[$€]\ * #,##0.00_ ;_ [$€]\ * \-#,##0.00_ ;_ [$€]\ * &quot;-&quot;??_ ;_ @_ 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172" fontId="0" fillId="0" borderId="0" applyFont="0" applyFill="0" applyBorder="0" applyAlignment="0" applyProtection="0"/>
    <xf numFmtId="0" fontId="13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CCP\Difusi&#243;n\resultados\BOLETIN\ICCP%20-%20Datos%20para%20el%20Bolet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4_pag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5_pagi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  <sheetDataSet>
      <sheetData sheetId="0">
        <row r="2">
          <cell r="A2" t="str">
            <v>2000</v>
          </cell>
          <cell r="C2" t="str">
            <v>ENERO</v>
          </cell>
          <cell r="F2">
            <v>1.170335039028</v>
          </cell>
          <cell r="G2">
            <v>1.170335039028</v>
          </cell>
          <cell r="H2">
            <v>7.728837768757</v>
          </cell>
        </row>
        <row r="3">
          <cell r="A3" t="str">
            <v>2001</v>
          </cell>
          <cell r="F3">
            <v>1.675232195767</v>
          </cell>
          <cell r="G3">
            <v>1.675232195767</v>
          </cell>
          <cell r="H3">
            <v>8.898654558345</v>
          </cell>
        </row>
        <row r="4">
          <cell r="A4" t="str">
            <v>2002</v>
          </cell>
          <cell r="F4">
            <v>0.840825546314</v>
          </cell>
          <cell r="G4">
            <v>0.840825546314</v>
          </cell>
          <cell r="H4">
            <v>6.090919701138</v>
          </cell>
        </row>
        <row r="5">
          <cell r="A5" t="str">
            <v>2003</v>
          </cell>
          <cell r="F5">
            <v>1.980357267982</v>
          </cell>
          <cell r="G5">
            <v>1.980357267982</v>
          </cell>
          <cell r="H5">
            <v>6.778098143039</v>
          </cell>
        </row>
        <row r="6">
          <cell r="A6" t="str">
            <v>2004</v>
          </cell>
          <cell r="F6">
            <v>2.181389733292</v>
          </cell>
          <cell r="G6">
            <v>2.181389733292</v>
          </cell>
          <cell r="H6">
            <v>7.987096219944</v>
          </cell>
        </row>
        <row r="7">
          <cell r="A7" t="str">
            <v>2005</v>
          </cell>
          <cell r="F7">
            <v>1.23198697709</v>
          </cell>
          <cell r="G7">
            <v>1.23198697709</v>
          </cell>
          <cell r="H7">
            <v>4.872818904176</v>
          </cell>
        </row>
        <row r="8">
          <cell r="A8" t="str">
            <v>2006</v>
          </cell>
          <cell r="F8">
            <v>2.265347671867</v>
          </cell>
          <cell r="G8">
            <v>2.265347671867</v>
          </cell>
          <cell r="H8">
            <v>3.643945506926</v>
          </cell>
        </row>
        <row r="9">
          <cell r="A9" t="str">
            <v>2007</v>
          </cell>
          <cell r="F9">
            <v>0.889609025586</v>
          </cell>
          <cell r="G9">
            <v>0.889609025586</v>
          </cell>
          <cell r="H9">
            <v>7.963568150458</v>
          </cell>
        </row>
        <row r="10">
          <cell r="A10" t="str">
            <v>2008</v>
          </cell>
          <cell r="F10">
            <v>2.753941842804</v>
          </cell>
          <cell r="G10">
            <v>2.753941842804</v>
          </cell>
          <cell r="H10">
            <v>5.857589108302</v>
          </cell>
        </row>
        <row r="11">
          <cell r="A11" t="str">
            <v>2009</v>
          </cell>
          <cell r="F11">
            <v>0.824559512045</v>
          </cell>
          <cell r="G11">
            <v>0.824559512045</v>
          </cell>
          <cell r="H11">
            <v>6.69803288744</v>
          </cell>
        </row>
        <row r="12">
          <cell r="A12" t="str">
            <v>2010</v>
          </cell>
          <cell r="F12">
            <v>0.681046406936</v>
          </cell>
          <cell r="G12">
            <v>0.681046406936</v>
          </cell>
          <cell r="H12">
            <v>-2.503668814458</v>
          </cell>
        </row>
        <row r="13">
          <cell r="A13" t="str">
            <v>2011</v>
          </cell>
          <cell r="F13">
            <v>1.157455616471</v>
          </cell>
          <cell r="G13">
            <v>1.157455616471</v>
          </cell>
          <cell r="H13">
            <v>2.047432686044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  <sheetDataSet>
      <sheetData sheetId="0">
        <row r="2">
          <cell r="C2" t="str">
            <v>ENERO</v>
          </cell>
          <cell r="E2" t="str">
            <v>Equipo</v>
          </cell>
          <cell r="F2">
            <v>0.145583482680247</v>
          </cell>
          <cell r="G2">
            <v>0.128164223864</v>
          </cell>
          <cell r="H2">
            <v>0.128164223864</v>
          </cell>
          <cell r="I2">
            <v>0.760548296723</v>
          </cell>
          <cell r="J2">
            <v>0.018308199649</v>
          </cell>
          <cell r="K2">
            <v>0.018308199649</v>
          </cell>
          <cell r="L2">
            <v>0.108911952449</v>
          </cell>
          <cell r="M2">
            <v>1.581762565101</v>
          </cell>
          <cell r="N2">
            <v>1.581762565101</v>
          </cell>
          <cell r="O2">
            <v>5.319439959681</v>
          </cell>
        </row>
        <row r="3">
          <cell r="E3" t="str">
            <v>Materiales</v>
          </cell>
          <cell r="F3">
            <v>0.578881393233026</v>
          </cell>
          <cell r="G3">
            <v>1.442526485633</v>
          </cell>
          <cell r="H3">
            <v>1.442526485633</v>
          </cell>
          <cell r="I3">
            <v>2.037958347427</v>
          </cell>
          <cell r="J3">
            <v>0.810496332718</v>
          </cell>
          <cell r="K3">
            <v>0.810496332718</v>
          </cell>
          <cell r="L3">
            <v>1.14837847764</v>
          </cell>
          <cell r="M3">
            <v>70.023966464403</v>
          </cell>
          <cell r="N3">
            <v>70.023966464403</v>
          </cell>
          <cell r="O3">
            <v>56.08870491654</v>
          </cell>
        </row>
        <row r="4">
          <cell r="E4" t="str">
            <v>Transporte</v>
          </cell>
          <cell r="F4">
            <v>0.003986458667489</v>
          </cell>
          <cell r="G4">
            <v>0.056749308442</v>
          </cell>
          <cell r="H4">
            <v>0.056749308442</v>
          </cell>
          <cell r="I4">
            <v>0.29376759119</v>
          </cell>
          <cell r="J4">
            <v>0.000210404885</v>
          </cell>
          <cell r="K4">
            <v>0.000210404885</v>
          </cell>
          <cell r="L4">
            <v>0.00109616456</v>
          </cell>
          <cell r="M4">
            <v>0.018178224893</v>
          </cell>
          <cell r="N4">
            <v>0.018178224893</v>
          </cell>
          <cell r="O4">
            <v>0.053538490788</v>
          </cell>
        </row>
        <row r="5">
          <cell r="E5" t="str">
            <v>Mano de obra</v>
          </cell>
          <cell r="F5">
            <v>0.107958368897105</v>
          </cell>
          <cell r="G5">
            <v>1.284553315534</v>
          </cell>
          <cell r="H5">
            <v>1.284553315534</v>
          </cell>
          <cell r="I5">
            <v>2.667360096206</v>
          </cell>
          <cell r="J5">
            <v>0.150356111767</v>
          </cell>
          <cell r="K5">
            <v>0.150356111767</v>
          </cell>
          <cell r="L5">
            <v>0.310717425459</v>
          </cell>
          <cell r="M5">
            <v>12.990226979539</v>
          </cell>
          <cell r="N5">
            <v>12.990226979539</v>
          </cell>
          <cell r="O5">
            <v>15.175953162072</v>
          </cell>
        </row>
        <row r="6">
          <cell r="E6" t="str">
            <v>Costos indirectos</v>
          </cell>
          <cell r="F6">
            <v>0.163590296522133</v>
          </cell>
          <cell r="G6">
            <v>1.020339511336</v>
          </cell>
          <cell r="H6">
            <v>1.020339511336</v>
          </cell>
          <cell r="I6">
            <v>2.763573473655</v>
          </cell>
          <cell r="J6">
            <v>0.178084567452</v>
          </cell>
          <cell r="K6">
            <v>0.178084567452</v>
          </cell>
          <cell r="L6">
            <v>0.478328665937</v>
          </cell>
          <cell r="M6">
            <v>15.385865766064</v>
          </cell>
          <cell r="N6">
            <v>15.385865766064</v>
          </cell>
          <cell r="O6">
            <v>23.362363470968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_ICCP"/>
      <sheetName val="Graf_generales"/>
      <sheetName val="Generales"/>
      <sheetName val="Grupos de costo_mes"/>
      <sheetName val="Grupos de costo_ac"/>
      <sheetName val="Grupos de costo_12m"/>
      <sheetName val="Grupos de obra_mes"/>
      <sheetName val="Grupos de obra_ac"/>
      <sheetName val="Grupos de obra_12m"/>
      <sheetName val="G_obra_cost_mes"/>
      <sheetName val="G_obra_cost_ac"/>
      <sheetName val="G_obra_cost_12m"/>
      <sheetName val="Anexo1"/>
      <sheetName val="Anexo2"/>
      <sheetName val="Anexo3"/>
      <sheetName val="Anexo4"/>
      <sheetName val="Anexo5"/>
      <sheetName val="Anexo 5 Manual"/>
      <sheetName val="Anexo6"/>
    </sheetNames>
    <sheetDataSet>
      <sheetData sheetId="3">
        <row r="26">
          <cell r="D26" t="str">
            <v>2011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  <sheetDataSet>
      <sheetData sheetId="0">
        <row r="2">
          <cell r="C2" t="str">
            <v>ENERO</v>
          </cell>
          <cell r="E2" t="str">
            <v>Obras de explanacion</v>
          </cell>
          <cell r="F2">
            <v>0.072285708273972</v>
          </cell>
          <cell r="G2">
            <v>0.488766032827</v>
          </cell>
          <cell r="H2">
            <v>0.488766032827</v>
          </cell>
          <cell r="I2">
            <v>1.906540070819</v>
          </cell>
          <cell r="J2">
            <v>0.037199380414</v>
          </cell>
          <cell r="K2">
            <v>0.037199380414</v>
          </cell>
          <cell r="L2">
            <v>0.144344509787</v>
          </cell>
          <cell r="M2">
            <v>3.213892600687</v>
          </cell>
          <cell r="N2">
            <v>3.213892600687</v>
          </cell>
          <cell r="O2">
            <v>7.050024685593</v>
          </cell>
        </row>
        <row r="3">
          <cell r="E3" t="str">
            <v>Subbases y bases</v>
          </cell>
          <cell r="F3">
            <v>0.037365597033305</v>
          </cell>
          <cell r="G3">
            <v>0.34999952284</v>
          </cell>
          <cell r="H3">
            <v>0.34999952284</v>
          </cell>
          <cell r="I3">
            <v>3.412622746726</v>
          </cell>
          <cell r="J3">
            <v>0.014639871435</v>
          </cell>
          <cell r="K3">
            <v>0.014639871435</v>
          </cell>
          <cell r="L3">
            <v>0.139735289745</v>
          </cell>
          <cell r="M3">
            <v>1.264832208395</v>
          </cell>
          <cell r="N3">
            <v>1.264832208395</v>
          </cell>
          <cell r="O3">
            <v>6.82490275248</v>
          </cell>
        </row>
        <row r="4">
          <cell r="E4" t="str">
            <v>Transporte de materiales</v>
          </cell>
          <cell r="F4">
            <v>0.003469773699898</v>
          </cell>
          <cell r="G4">
            <v>0.120143998877</v>
          </cell>
          <cell r="H4">
            <v>0.120143998877</v>
          </cell>
          <cell r="I4">
            <v>1.455592226451</v>
          </cell>
          <cell r="J4">
            <v>0.000456475067</v>
          </cell>
          <cell r="K4">
            <v>0.000456475067</v>
          </cell>
          <cell r="L4">
            <v>0.005505596347</v>
          </cell>
          <cell r="M4">
            <v>0.039437803101</v>
          </cell>
          <cell r="N4">
            <v>0.039437803101</v>
          </cell>
          <cell r="O4">
            <v>0.268902434963</v>
          </cell>
        </row>
        <row r="5">
          <cell r="E5" t="str">
            <v>Aceros y elementos metalicos</v>
          </cell>
          <cell r="F5">
            <v>0.220613405540448</v>
          </cell>
          <cell r="G5">
            <v>2.729998388866</v>
          </cell>
          <cell r="H5">
            <v>2.729998388866</v>
          </cell>
          <cell r="I5">
            <v>2.893066992392</v>
          </cell>
          <cell r="J5">
            <v>0.548298514619</v>
          </cell>
          <cell r="K5">
            <v>0.548298514619</v>
          </cell>
          <cell r="L5">
            <v>0.585232618117</v>
          </cell>
          <cell r="M5">
            <v>47.371018535529</v>
          </cell>
          <cell r="N5">
            <v>47.371018535529</v>
          </cell>
          <cell r="O5">
            <v>28.583729375141</v>
          </cell>
        </row>
        <row r="6">
          <cell r="E6" t="str">
            <v>Acero estructural y cables de acero</v>
          </cell>
          <cell r="F6">
            <v>0.113324200957458</v>
          </cell>
          <cell r="G6">
            <v>0.806614663531</v>
          </cell>
          <cell r="H6">
            <v>0.806614663531</v>
          </cell>
          <cell r="I6">
            <v>2.367277103481</v>
          </cell>
          <cell r="J6">
            <v>0.08790314301</v>
          </cell>
          <cell r="K6">
            <v>0.08790314301</v>
          </cell>
          <cell r="L6">
            <v>0.256282795938</v>
          </cell>
          <cell r="M6">
            <v>7.594515224524</v>
          </cell>
          <cell r="N6">
            <v>7.594515224524</v>
          </cell>
          <cell r="O6">
            <v>12.51727579055</v>
          </cell>
        </row>
        <row r="7">
          <cell r="E7" t="str">
            <v>Concretos, morteros y obras varias</v>
          </cell>
          <cell r="F7">
            <v>0.190054962911993</v>
          </cell>
          <cell r="G7">
            <v>1.151367458995</v>
          </cell>
          <cell r="H7">
            <v>1.151367458995</v>
          </cell>
          <cell r="I7">
            <v>1.181678450766</v>
          </cell>
          <cell r="J7">
            <v>0.229306515724</v>
          </cell>
          <cell r="K7">
            <v>0.229306515724</v>
          </cell>
          <cell r="L7">
            <v>0.237342670844</v>
          </cell>
          <cell r="M7">
            <v>19.811257767545</v>
          </cell>
          <cell r="N7">
            <v>19.811257767545</v>
          </cell>
          <cell r="O7">
            <v>11.592208743262</v>
          </cell>
        </row>
        <row r="8">
          <cell r="E8" t="str">
            <v>Concreto para estructura de puentes</v>
          </cell>
          <cell r="F8">
            <v>0.275442771353628</v>
          </cell>
          <cell r="G8">
            <v>0.65137226855</v>
          </cell>
          <cell r="H8">
            <v>0.65137226855</v>
          </cell>
          <cell r="I8">
            <v>0.999903293319</v>
          </cell>
          <cell r="J8">
            <v>0.175148135546</v>
          </cell>
          <cell r="K8">
            <v>0.175148135546</v>
          </cell>
          <cell r="L8">
            <v>0.270294482691</v>
          </cell>
          <cell r="M8">
            <v>15.13216861654</v>
          </cell>
          <cell r="N8">
            <v>15.13216861654</v>
          </cell>
          <cell r="O8">
            <v>13.201629754835</v>
          </cell>
        </row>
        <row r="9">
          <cell r="E9" t="str">
            <v>Pavimentaciones con asfalto, pinturas, geotextiles</v>
          </cell>
          <cell r="F9">
            <v>0.087443580229299</v>
          </cell>
          <cell r="G9">
            <v>0.642513936802</v>
          </cell>
          <cell r="H9">
            <v>0.642513936802</v>
          </cell>
          <cell r="I9">
            <v>4.177195065503</v>
          </cell>
          <cell r="J9">
            <v>0.064503580655</v>
          </cell>
          <cell r="K9">
            <v>0.064503580655</v>
          </cell>
          <cell r="L9">
            <v>0.408694722576</v>
          </cell>
          <cell r="M9">
            <v>5.572877243593</v>
          </cell>
          <cell r="N9">
            <v>5.572877243593</v>
          </cell>
          <cell r="O9">
            <v>19.961326463224</v>
          </cell>
        </row>
        <row r="10">
          <cell r="E10" t="str">
            <v>Total</v>
          </cell>
          <cell r="F10">
            <v>1</v>
          </cell>
          <cell r="G10">
            <v>1.157455616471</v>
          </cell>
          <cell r="H10">
            <v>1.157455616471</v>
          </cell>
          <cell r="I10">
            <v>2.047432686044</v>
          </cell>
          <cell r="J10">
            <v>1.157455616471</v>
          </cell>
          <cell r="K10">
            <v>1.157455616471</v>
          </cell>
          <cell r="L10">
            <v>2.047432686044</v>
          </cell>
          <cell r="M10">
            <v>100</v>
          </cell>
          <cell r="N10">
            <v>100</v>
          </cell>
          <cell r="O10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  <sheetDataSet>
      <sheetData sheetId="0">
        <row r="2">
          <cell r="A2" t="str">
            <v>2011</v>
          </cell>
          <cell r="C2" t="str">
            <v>ENERO</v>
          </cell>
          <cell r="D2" t="str">
            <v>1</v>
          </cell>
          <cell r="E2" t="str">
            <v>Equipo</v>
          </cell>
          <cell r="F2">
            <v>0.128164223864</v>
          </cell>
          <cell r="G2">
            <v>0.128164223864</v>
          </cell>
          <cell r="H2">
            <v>0.760548296723</v>
          </cell>
          <cell r="I2">
            <v>0.018308199649</v>
          </cell>
          <cell r="J2">
            <v>0.018308199649</v>
          </cell>
          <cell r="K2">
            <v>0.108911952449</v>
          </cell>
        </row>
        <row r="3">
          <cell r="D3" t="str">
            <v>101</v>
          </cell>
          <cell r="E3" t="str">
            <v>Equipo de movimiento de tierras</v>
          </cell>
          <cell r="F3">
            <v>0.088634320926</v>
          </cell>
          <cell r="G3">
            <v>0.088634320926</v>
          </cell>
          <cell r="H3">
            <v>1.469198299276</v>
          </cell>
          <cell r="I3">
            <v>0.003368139746</v>
          </cell>
          <cell r="J3">
            <v>0.003368139746</v>
          </cell>
          <cell r="K3">
            <v>0.055555021252</v>
          </cell>
        </row>
        <row r="4">
          <cell r="D4" t="str">
            <v>102</v>
          </cell>
          <cell r="E4" t="str">
            <v>Equipo de compactacion y nivelacion</v>
          </cell>
          <cell r="F4">
            <v>0.412164297226</v>
          </cell>
          <cell r="G4">
            <v>0.412164297226</v>
          </cell>
          <cell r="H4">
            <v>2.02250227295</v>
          </cell>
          <cell r="I4">
            <v>0.006354052112</v>
          </cell>
          <cell r="J4">
            <v>0.006354052112</v>
          </cell>
          <cell r="K4">
            <v>0.030957363333</v>
          </cell>
        </row>
        <row r="5">
          <cell r="D5" t="str">
            <v>103</v>
          </cell>
          <cell r="E5" t="str">
            <v>Equipo de pavimentos</v>
          </cell>
          <cell r="F5">
            <v>0.289538930009</v>
          </cell>
          <cell r="G5">
            <v>0.289538930009</v>
          </cell>
          <cell r="H5">
            <v>2.258277739158</v>
          </cell>
          <cell r="I5">
            <v>0.00066377659</v>
          </cell>
          <cell r="J5">
            <v>0.00066377659</v>
          </cell>
          <cell r="K5">
            <v>0.005122166208</v>
          </cell>
        </row>
        <row r="6">
          <cell r="D6" t="str">
            <v>104</v>
          </cell>
          <cell r="E6" t="str">
            <v>Equipo de obras de arte</v>
          </cell>
          <cell r="F6">
            <v>0.027511091781</v>
          </cell>
          <cell r="G6">
            <v>0.027511091781</v>
          </cell>
          <cell r="H6">
            <v>-0.076562904367</v>
          </cell>
          <cell r="I6">
            <v>0.001179951099</v>
          </cell>
          <cell r="J6">
            <v>0.001179951099</v>
          </cell>
          <cell r="K6">
            <v>-0.003316124809</v>
          </cell>
        </row>
        <row r="7">
          <cell r="D7" t="str">
            <v>105</v>
          </cell>
          <cell r="E7" t="str">
            <v>Equipo de obras varias</v>
          </cell>
          <cell r="F7">
            <v>0.152366945131</v>
          </cell>
          <cell r="G7">
            <v>0.152366945131</v>
          </cell>
          <cell r="H7">
            <v>0.462758480744</v>
          </cell>
          <cell r="I7">
            <v>0.006742280102</v>
          </cell>
          <cell r="J7">
            <v>0.006742280102</v>
          </cell>
          <cell r="K7">
            <v>0.020593526464</v>
          </cell>
        </row>
        <row r="8">
          <cell r="D8" t="str">
            <v>2</v>
          </cell>
          <cell r="E8" t="str">
            <v>Materiales</v>
          </cell>
          <cell r="F8">
            <v>1.442526485633</v>
          </cell>
          <cell r="G8">
            <v>1.442526485633</v>
          </cell>
          <cell r="H8">
            <v>2.037958347427</v>
          </cell>
          <cell r="I8">
            <v>0.810496332718</v>
          </cell>
          <cell r="J8">
            <v>0.810496332718</v>
          </cell>
          <cell r="K8">
            <v>1.14837847764</v>
          </cell>
        </row>
        <row r="9">
          <cell r="D9" t="str">
            <v>201</v>
          </cell>
          <cell r="E9" t="str">
            <v>Cemento</v>
          </cell>
          <cell r="F9">
            <v>4.443488944013</v>
          </cell>
          <cell r="G9">
            <v>4.443488944013</v>
          </cell>
          <cell r="H9">
            <v>-0.68980824461</v>
          </cell>
          <cell r="I9">
            <v>0.192227290569</v>
          </cell>
          <cell r="J9">
            <v>0.192227290569</v>
          </cell>
          <cell r="K9">
            <v>-0.031660010759</v>
          </cell>
        </row>
        <row r="10">
          <cell r="D10" t="str">
            <v>202</v>
          </cell>
          <cell r="E10" t="str">
            <v>Explosivos</v>
          </cell>
          <cell r="F10">
            <v>0</v>
          </cell>
          <cell r="G10">
            <v>0</v>
          </cell>
          <cell r="H10">
            <v>-0.04213365368</v>
          </cell>
          <cell r="I10">
            <v>0</v>
          </cell>
          <cell r="J10">
            <v>0</v>
          </cell>
          <cell r="K10">
            <v>-7.4894365E-05</v>
          </cell>
        </row>
        <row r="11">
          <cell r="D11" t="str">
            <v>203</v>
          </cell>
          <cell r="E11" t="str">
            <v>Agregados minerales</v>
          </cell>
          <cell r="F11">
            <v>0.315369937808</v>
          </cell>
          <cell r="G11">
            <v>0.315369937808</v>
          </cell>
          <cell r="H11">
            <v>3.947968171879</v>
          </cell>
          <cell r="I11">
            <v>0.014376135046</v>
          </cell>
          <cell r="J11">
            <v>0.014376135046</v>
          </cell>
          <cell r="K11">
            <v>0.175206879377</v>
          </cell>
        </row>
        <row r="12">
          <cell r="D12" t="str">
            <v>204</v>
          </cell>
          <cell r="E12" t="str">
            <v>Concretos</v>
          </cell>
          <cell r="F12">
            <v>0.043694143411</v>
          </cell>
          <cell r="G12">
            <v>0.043694143411</v>
          </cell>
          <cell r="H12">
            <v>0.52960630499</v>
          </cell>
          <cell r="I12">
            <v>0.007127975291</v>
          </cell>
          <cell r="J12">
            <v>0.007127975291</v>
          </cell>
          <cell r="K12">
            <v>0.0867353283</v>
          </cell>
        </row>
        <row r="13">
          <cell r="D13" t="str">
            <v>205</v>
          </cell>
          <cell r="E13" t="str">
            <v>Aceros</v>
          </cell>
          <cell r="F13">
            <v>3.053340658989</v>
          </cell>
          <cell r="G13">
            <v>3.053340658989</v>
          </cell>
          <cell r="H13">
            <v>3.282688655342</v>
          </cell>
          <cell r="I13">
            <v>0.543671869688</v>
          </cell>
          <cell r="J13">
            <v>0.543671869688</v>
          </cell>
          <cell r="K13">
            <v>0.588342229413</v>
          </cell>
        </row>
        <row r="14">
          <cell r="D14" t="str">
            <v>206</v>
          </cell>
          <cell r="E14" t="str">
            <v>Maderas</v>
          </cell>
          <cell r="F14">
            <v>0.152498682723</v>
          </cell>
          <cell r="G14">
            <v>0.152498682723</v>
          </cell>
          <cell r="H14">
            <v>-0.922809315057</v>
          </cell>
          <cell r="I14">
            <v>0.006900838427</v>
          </cell>
          <cell r="J14">
            <v>0.006900838427</v>
          </cell>
          <cell r="K14">
            <v>-0.042583369979</v>
          </cell>
        </row>
        <row r="15">
          <cell r="D15" t="str">
            <v>207</v>
          </cell>
          <cell r="E15" t="str">
            <v>Tuberias</v>
          </cell>
          <cell r="F15">
            <v>0.058020281028</v>
          </cell>
          <cell r="G15">
            <v>0.058020281028</v>
          </cell>
          <cell r="H15">
            <v>0.373935644545</v>
          </cell>
          <cell r="I15">
            <v>0.000274270786</v>
          </cell>
          <cell r="J15">
            <v>0.000274270786</v>
          </cell>
          <cell r="K15">
            <v>0.001777590526</v>
          </cell>
        </row>
        <row r="16">
          <cell r="D16" t="str">
            <v>208</v>
          </cell>
          <cell r="E16" t="str">
            <v>Pavimentos</v>
          </cell>
          <cell r="F16">
            <v>0.657900564312</v>
          </cell>
          <cell r="G16">
            <v>0.657900564312</v>
          </cell>
          <cell r="H16">
            <v>5.547642240666</v>
          </cell>
          <cell r="I16">
            <v>0.040170611973</v>
          </cell>
          <cell r="J16">
            <v>0.040170611973</v>
          </cell>
          <cell r="K16">
            <v>0.325881834991</v>
          </cell>
        </row>
        <row r="17">
          <cell r="D17" t="str">
            <v>209</v>
          </cell>
          <cell r="E17" t="str">
            <v>Otros</v>
          </cell>
          <cell r="F17">
            <v>0.302126531194</v>
          </cell>
          <cell r="G17">
            <v>0.302126531194</v>
          </cell>
          <cell r="H17">
            <v>2.380374998722</v>
          </cell>
          <cell r="I17">
            <v>0.005747340938</v>
          </cell>
          <cell r="J17">
            <v>0.005747340938</v>
          </cell>
          <cell r="K17">
            <v>0.044752890135</v>
          </cell>
        </row>
        <row r="18">
          <cell r="D18" t="str">
            <v>3</v>
          </cell>
          <cell r="E18" t="str">
            <v>Transporte</v>
          </cell>
          <cell r="F18">
            <v>0.056749308442</v>
          </cell>
          <cell r="G18">
            <v>0.056749308442</v>
          </cell>
          <cell r="H18">
            <v>0.29376759119</v>
          </cell>
          <cell r="I18">
            <v>0.000210404885</v>
          </cell>
          <cell r="J18">
            <v>0.000210404885</v>
          </cell>
          <cell r="K18">
            <v>0.00109616456</v>
          </cell>
        </row>
        <row r="19">
          <cell r="D19" t="str">
            <v>301</v>
          </cell>
          <cell r="E19" t="str">
            <v>Transporte</v>
          </cell>
          <cell r="F19">
            <v>0.056749308442</v>
          </cell>
          <cell r="G19">
            <v>0.056749308442</v>
          </cell>
          <cell r="H19">
            <v>0.29376759119</v>
          </cell>
          <cell r="I19">
            <v>0.000210404885</v>
          </cell>
          <cell r="J19">
            <v>0.000210404885</v>
          </cell>
          <cell r="K19">
            <v>0.00109616456</v>
          </cell>
        </row>
        <row r="20">
          <cell r="D20" t="str">
            <v>4</v>
          </cell>
          <cell r="E20" t="str">
            <v>Mano de obra</v>
          </cell>
          <cell r="F20">
            <v>1.284553315534</v>
          </cell>
          <cell r="G20">
            <v>1.284553315534</v>
          </cell>
          <cell r="H20">
            <v>2.667360096206</v>
          </cell>
          <cell r="I20">
            <v>0.150356111767</v>
          </cell>
          <cell r="J20">
            <v>0.150356111767</v>
          </cell>
          <cell r="K20">
            <v>0.310717425459</v>
          </cell>
        </row>
        <row r="21">
          <cell r="D21" t="str">
            <v>401</v>
          </cell>
          <cell r="E21" t="str">
            <v>Maestro</v>
          </cell>
          <cell r="F21">
            <v>1.524224169499</v>
          </cell>
          <cell r="G21">
            <v>1.524224169499</v>
          </cell>
          <cell r="H21">
            <v>4.073701945252</v>
          </cell>
          <cell r="I21">
            <v>0.007758865423</v>
          </cell>
          <cell r="J21">
            <v>0.007758865423</v>
          </cell>
          <cell r="K21">
            <v>0.020406639303</v>
          </cell>
        </row>
        <row r="22">
          <cell r="D22" t="str">
            <v>402</v>
          </cell>
          <cell r="E22" t="str">
            <v>Obrero</v>
          </cell>
          <cell r="F22">
            <v>1.488060593174</v>
          </cell>
          <cell r="G22">
            <v>1.488060593174</v>
          </cell>
          <cell r="H22">
            <v>3.111038259941</v>
          </cell>
          <cell r="I22">
            <v>0.110551013679</v>
          </cell>
          <cell r="J22">
            <v>0.110551013679</v>
          </cell>
          <cell r="K22">
            <v>0.229488773508</v>
          </cell>
        </row>
        <row r="23">
          <cell r="D23" t="str">
            <v>403</v>
          </cell>
          <cell r="E23" t="str">
            <v>Oficial</v>
          </cell>
          <cell r="F23">
            <v>0.846439404193</v>
          </cell>
          <cell r="G23">
            <v>0.846439404193</v>
          </cell>
          <cell r="H23">
            <v>1.562822653333</v>
          </cell>
          <cell r="I23">
            <v>0.029790503</v>
          </cell>
          <cell r="J23">
            <v>0.029790503</v>
          </cell>
          <cell r="K23">
            <v>0.055096200945</v>
          </cell>
        </row>
        <row r="24">
          <cell r="D24" t="str">
            <v>404</v>
          </cell>
          <cell r="E24" t="str">
            <v>Inspector</v>
          </cell>
          <cell r="F24">
            <v>0.91262262531</v>
          </cell>
          <cell r="G24">
            <v>0.91262262531</v>
          </cell>
          <cell r="H24">
            <v>2.328538333043</v>
          </cell>
          <cell r="I24">
            <v>0.002254235529</v>
          </cell>
          <cell r="J24">
            <v>0.002254235529</v>
          </cell>
          <cell r="K24">
            <v>0.005721953964</v>
          </cell>
        </row>
        <row r="25">
          <cell r="D25" t="str">
            <v>405</v>
          </cell>
          <cell r="E25" t="str">
            <v>Topografo</v>
          </cell>
          <cell r="F25">
            <v>0.746620224442</v>
          </cell>
          <cell r="G25">
            <v>0.746620224442</v>
          </cell>
          <cell r="H25">
            <v>1.792877423912</v>
          </cell>
          <cell r="I25">
            <v>1.074049E-06</v>
          </cell>
          <cell r="J25">
            <v>1.074049E-06</v>
          </cell>
          <cell r="K25">
            <v>2.575089E-06</v>
          </cell>
        </row>
        <row r="26">
          <cell r="D26" t="str">
            <v>406</v>
          </cell>
          <cell r="E26" t="str">
            <v>Cadenero</v>
          </cell>
          <cell r="F26">
            <v>1.129350449852</v>
          </cell>
          <cell r="G26">
            <v>1.129350449852</v>
          </cell>
          <cell r="H26">
            <v>3.498232003423</v>
          </cell>
          <cell r="I26">
            <v>4.20088E-07</v>
          </cell>
          <cell r="J26">
            <v>4.20088E-07</v>
          </cell>
          <cell r="K26">
            <v>1.28265E-06</v>
          </cell>
        </row>
        <row r="27">
          <cell r="D27" t="str">
            <v>5</v>
          </cell>
          <cell r="E27" t="str">
            <v>Costos indirectos</v>
          </cell>
          <cell r="F27">
            <v>1.020339511336</v>
          </cell>
          <cell r="G27">
            <v>1.020339511336</v>
          </cell>
          <cell r="H27">
            <v>2.763573473655</v>
          </cell>
          <cell r="I27">
            <v>0.178084567452</v>
          </cell>
          <cell r="J27">
            <v>0.178084567452</v>
          </cell>
          <cell r="K27">
            <v>0.478328665937</v>
          </cell>
        </row>
        <row r="28">
          <cell r="D28" t="str">
            <v>501</v>
          </cell>
          <cell r="E28" t="str">
            <v>Ingeniero director</v>
          </cell>
          <cell r="F28">
            <v>0.972920680977</v>
          </cell>
          <cell r="G28">
            <v>0.972920680977</v>
          </cell>
          <cell r="H28">
            <v>2.274030217825</v>
          </cell>
          <cell r="I28">
            <v>0.058185741948</v>
          </cell>
          <cell r="J28">
            <v>0.058185741948</v>
          </cell>
          <cell r="K28">
            <v>0.135450030555</v>
          </cell>
        </row>
        <row r="29">
          <cell r="D29" t="str">
            <v>502</v>
          </cell>
          <cell r="E29" t="str">
            <v>Ingeniero residente</v>
          </cell>
          <cell r="F29">
            <v>0.907641284054</v>
          </cell>
          <cell r="G29">
            <v>0.907641284054</v>
          </cell>
          <cell r="H29">
            <v>2.771679883021</v>
          </cell>
          <cell r="I29">
            <v>0.044805053204</v>
          </cell>
          <cell r="J29">
            <v>0.044805053204</v>
          </cell>
          <cell r="K29">
            <v>0.135522252306</v>
          </cell>
        </row>
        <row r="30">
          <cell r="D30" t="str">
            <v>503</v>
          </cell>
          <cell r="E30" t="str">
            <v>Almacenista</v>
          </cell>
          <cell r="F30">
            <v>0.79213015102</v>
          </cell>
          <cell r="G30">
            <v>0.79213015102</v>
          </cell>
          <cell r="H30">
            <v>2.651216089328</v>
          </cell>
          <cell r="I30">
            <v>0.006607128692</v>
          </cell>
          <cell r="J30">
            <v>0.006607128692</v>
          </cell>
          <cell r="K30">
            <v>0.021904233449</v>
          </cell>
        </row>
        <row r="31">
          <cell r="D31" t="str">
            <v>504</v>
          </cell>
          <cell r="E31" t="str">
            <v>Celador</v>
          </cell>
          <cell r="F31">
            <v>1.727909625701</v>
          </cell>
          <cell r="G31">
            <v>1.727909625701</v>
          </cell>
          <cell r="H31">
            <v>3.105082945352</v>
          </cell>
          <cell r="I31">
            <v>0.008633356689</v>
          </cell>
          <cell r="J31">
            <v>0.008633356689</v>
          </cell>
          <cell r="K31">
            <v>0.015441735055</v>
          </cell>
        </row>
        <row r="32">
          <cell r="D32" t="str">
            <v>505</v>
          </cell>
          <cell r="E32" t="str">
            <v>Contador</v>
          </cell>
          <cell r="F32">
            <v>1.745296960361</v>
          </cell>
          <cell r="G32">
            <v>1.745296960361</v>
          </cell>
          <cell r="H32">
            <v>3.420553893977</v>
          </cell>
          <cell r="I32">
            <v>0.033410848616</v>
          </cell>
          <cell r="J32">
            <v>0.033410848616</v>
          </cell>
          <cell r="K32">
            <v>0.064986969037</v>
          </cell>
        </row>
        <row r="33">
          <cell r="D33" t="str">
            <v>506</v>
          </cell>
          <cell r="E33" t="str">
            <v>Auxiliar contable</v>
          </cell>
          <cell r="F33">
            <v>1.438096558513</v>
          </cell>
          <cell r="G33">
            <v>1.438096558513</v>
          </cell>
          <cell r="H33">
            <v>3.237872649222</v>
          </cell>
          <cell r="I33">
            <v>0.009889420141</v>
          </cell>
          <cell r="J33">
            <v>0.009889420141</v>
          </cell>
          <cell r="K33">
            <v>0.022070327345</v>
          </cell>
        </row>
        <row r="34">
          <cell r="D34" t="str">
            <v>507</v>
          </cell>
          <cell r="E34" t="str">
            <v>Laboratorista</v>
          </cell>
          <cell r="F34">
            <v>0.413755620533</v>
          </cell>
          <cell r="G34">
            <v>0.413755620533</v>
          </cell>
          <cell r="H34">
            <v>3.279525476707</v>
          </cell>
          <cell r="I34">
            <v>0.004653081738</v>
          </cell>
          <cell r="J34">
            <v>0.004653081738</v>
          </cell>
          <cell r="K34">
            <v>0.03617353463</v>
          </cell>
        </row>
        <row r="35">
          <cell r="D35" t="str">
            <v>508</v>
          </cell>
          <cell r="E35" t="str">
            <v>Mecanico</v>
          </cell>
          <cell r="F35">
            <v>0.669819703597</v>
          </cell>
          <cell r="G35">
            <v>0.669819703597</v>
          </cell>
          <cell r="H35">
            <v>3.075940555056</v>
          </cell>
          <cell r="I35">
            <v>0.004599762689</v>
          </cell>
          <cell r="J35">
            <v>0.004599762689</v>
          </cell>
          <cell r="K35">
            <v>0.020811415311</v>
          </cell>
        </row>
        <row r="36">
          <cell r="D36" t="str">
            <v>509</v>
          </cell>
          <cell r="E36" t="str">
            <v>Secretaria</v>
          </cell>
          <cell r="F36">
            <v>0.924716113627</v>
          </cell>
          <cell r="G36">
            <v>0.924716113627</v>
          </cell>
          <cell r="H36">
            <v>3.338703336684</v>
          </cell>
          <cell r="I36">
            <v>0.007300173735</v>
          </cell>
          <cell r="J36">
            <v>0.007300173735</v>
          </cell>
          <cell r="K36">
            <v>0.025968168249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5_pagina"/>
    </sheetNames>
    <sheetDataSet>
      <sheetData sheetId="0">
        <row r="2">
          <cell r="C2" t="str">
            <v>ENERO</v>
          </cell>
          <cell r="F2">
            <v>0.760548296723</v>
          </cell>
          <cell r="G2">
            <v>0.128164223864</v>
          </cell>
          <cell r="H2">
            <v>0.128164223864</v>
          </cell>
        </row>
        <row r="35">
          <cell r="F35">
            <v>2.037958347427</v>
          </cell>
          <cell r="G35">
            <v>1.442526485633</v>
          </cell>
          <cell r="H35">
            <v>1.442526485633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  <sheetDataSet>
      <sheetData sheetId="0">
        <row r="2">
          <cell r="A2" t="str">
            <v>2008</v>
          </cell>
          <cell r="C2" t="str">
            <v>ENERO</v>
          </cell>
          <cell r="F2">
            <v>2.753941842804</v>
          </cell>
          <cell r="G2">
            <v>2.753941842804</v>
          </cell>
          <cell r="H2">
            <v>5.857589108302</v>
          </cell>
        </row>
        <row r="3">
          <cell r="C3" t="str">
            <v>FEBRERO</v>
          </cell>
          <cell r="F3">
            <v>1.793898678761</v>
          </cell>
          <cell r="G3">
            <v>4.597243447897</v>
          </cell>
          <cell r="H3">
            <v>7.408008013415</v>
          </cell>
        </row>
        <row r="4">
          <cell r="C4" t="str">
            <v>MARZO</v>
          </cell>
          <cell r="F4">
            <v>0.767679029369</v>
          </cell>
          <cell r="G4">
            <v>5.400214551144</v>
          </cell>
          <cell r="H4">
            <v>7.143106105886</v>
          </cell>
        </row>
        <row r="5">
          <cell r="C5" t="str">
            <v>ABRIL</v>
          </cell>
          <cell r="F5">
            <v>0.613436516601</v>
          </cell>
          <cell r="G5">
            <v>6.046777955777</v>
          </cell>
          <cell r="H5">
            <v>7.186157463877</v>
          </cell>
        </row>
        <row r="6">
          <cell r="C6" t="str">
            <v>MAYO</v>
          </cell>
          <cell r="F6">
            <v>0.582754750207</v>
          </cell>
          <cell r="G6">
            <v>6.664770591755</v>
          </cell>
          <cell r="H6">
            <v>7.269449986784</v>
          </cell>
        </row>
        <row r="7">
          <cell r="C7" t="str">
            <v>JUNIO</v>
          </cell>
          <cell r="F7">
            <v>1.650751985632</v>
          </cell>
          <cell r="G7">
            <v>8.425541410269</v>
          </cell>
          <cell r="H7">
            <v>9.505367200693</v>
          </cell>
        </row>
        <row r="8">
          <cell r="C8" t="str">
            <v>JULIO</v>
          </cell>
          <cell r="F8">
            <v>0.555316516103</v>
          </cell>
          <cell r="G8">
            <v>9.027646349395</v>
          </cell>
          <cell r="H8">
            <v>10.39907271532</v>
          </cell>
        </row>
        <row r="9">
          <cell r="C9" t="str">
            <v>AGOSTO</v>
          </cell>
          <cell r="F9">
            <v>0.575788320107</v>
          </cell>
          <cell r="G9">
            <v>9.655414802762</v>
          </cell>
          <cell r="H9">
            <v>11.032860959991</v>
          </cell>
        </row>
        <row r="10">
          <cell r="C10" t="str">
            <v>SEPTIEMBRE</v>
          </cell>
          <cell r="F10">
            <v>0.305048865787</v>
          </cell>
          <cell r="G10">
            <v>9.989917401892</v>
          </cell>
          <cell r="H10">
            <v>11.140037964296</v>
          </cell>
        </row>
        <row r="11">
          <cell r="C11" t="str">
            <v>OCTUBRE</v>
          </cell>
          <cell r="F11">
            <v>-0.413818271494</v>
          </cell>
          <cell r="G11">
            <v>9.534759026882</v>
          </cell>
          <cell r="H11">
            <v>10.302866436646</v>
          </cell>
        </row>
        <row r="12">
          <cell r="C12" t="str">
            <v>NOVIEMBRE</v>
          </cell>
          <cell r="F12">
            <v>-0.433415763711</v>
          </cell>
          <cell r="G12">
            <v>9.060018114517</v>
          </cell>
          <cell r="H12">
            <v>9.661649774733</v>
          </cell>
        </row>
        <row r="13">
          <cell r="C13" t="str">
            <v>DICIEMBRE</v>
          </cell>
          <cell r="F13">
            <v>-0.293607050466</v>
          </cell>
          <cell r="G13">
            <v>8.739810212094</v>
          </cell>
          <cell r="H13">
            <v>8.739810212094</v>
          </cell>
        </row>
        <row r="14">
          <cell r="A14" t="str">
            <v>2009</v>
          </cell>
          <cell r="F14">
            <v>0.824559512045</v>
          </cell>
          <cell r="G14">
            <v>0.824559512045</v>
          </cell>
          <cell r="H14">
            <v>6.69803288744</v>
          </cell>
        </row>
        <row r="15">
          <cell r="F15">
            <v>-0.161815578061</v>
          </cell>
          <cell r="G15">
            <v>0.661409668242</v>
          </cell>
          <cell r="H15">
            <v>4.648098001349</v>
          </cell>
        </row>
        <row r="16">
          <cell r="F16">
            <v>-0.212035963834</v>
          </cell>
          <cell r="G16">
            <v>0.447971278043</v>
          </cell>
          <cell r="H16">
            <v>3.630655587178</v>
          </cell>
        </row>
        <row r="17">
          <cell r="F17">
            <v>-0.167859569369</v>
          </cell>
          <cell r="G17">
            <v>0.279359746016</v>
          </cell>
          <cell r="H17">
            <v>2.825929812967</v>
          </cell>
        </row>
        <row r="18">
          <cell r="F18">
            <v>-0.344306439706</v>
          </cell>
          <cell r="G18">
            <v>-0.065908547286</v>
          </cell>
          <cell r="H18">
            <v>1.87819350287</v>
          </cell>
        </row>
        <row r="19">
          <cell r="F19">
            <v>-0.422920132463</v>
          </cell>
          <cell r="G19">
            <v>-0.488549939233</v>
          </cell>
          <cell r="H19">
            <v>-0.200118414967</v>
          </cell>
        </row>
        <row r="20">
          <cell r="F20">
            <v>-0.155738317587</v>
          </cell>
          <cell r="G20">
            <v>-0.643527397364</v>
          </cell>
          <cell r="H20">
            <v>-0.905831356474</v>
          </cell>
        </row>
        <row r="21">
          <cell r="F21">
            <v>-0.353975631751</v>
          </cell>
          <cell r="G21">
            <v>-0.995225098945</v>
          </cell>
          <cell r="H21">
            <v>-1.821898606683</v>
          </cell>
        </row>
        <row r="22">
          <cell r="F22">
            <v>-0.05045488134</v>
          </cell>
          <cell r="G22">
            <v>-1.045177840642</v>
          </cell>
          <cell r="H22">
            <v>-2.169863971595</v>
          </cell>
        </row>
        <row r="23">
          <cell r="F23">
            <v>-0.368818177409</v>
          </cell>
          <cell r="G23">
            <v>-1.410141212188</v>
          </cell>
          <cell r="H23">
            <v>-2.1256573834</v>
          </cell>
        </row>
        <row r="24">
          <cell r="F24">
            <v>-0.62218729762</v>
          </cell>
          <cell r="G24">
            <v>-2.023554790307</v>
          </cell>
          <cell r="H24">
            <v>-2.311220541239</v>
          </cell>
        </row>
        <row r="25">
          <cell r="F25">
            <v>-0.348186225225</v>
          </cell>
          <cell r="G25">
            <v>-2.364695276493</v>
          </cell>
          <cell r="H25">
            <v>-2.364695276493</v>
          </cell>
        </row>
        <row r="26">
          <cell r="A26" t="str">
            <v>2010</v>
          </cell>
          <cell r="F26">
            <v>0.681046406936</v>
          </cell>
          <cell r="G26">
            <v>0.681046406936</v>
          </cell>
          <cell r="H26">
            <v>-2.503668814458</v>
          </cell>
        </row>
        <row r="27">
          <cell r="F27">
            <v>0.87052591277</v>
          </cell>
          <cell r="G27">
            <v>1.557501005156</v>
          </cell>
          <cell r="H27">
            <v>-1.495542430054</v>
          </cell>
        </row>
        <row r="28">
          <cell r="F28">
            <v>0.428298467102</v>
          </cell>
          <cell r="G28">
            <v>1.992470225188</v>
          </cell>
          <cell r="H28">
            <v>-0.863444196646</v>
          </cell>
        </row>
        <row r="29">
          <cell r="F29">
            <v>0.204569012348</v>
          </cell>
          <cell r="G29">
            <v>2.201115214198</v>
          </cell>
          <cell r="H29">
            <v>-0.493610526698</v>
          </cell>
        </row>
        <row r="30">
          <cell r="F30">
            <v>0.568673185711</v>
          </cell>
          <cell r="G30">
            <v>2.782305551918</v>
          </cell>
          <cell r="H30">
            <v>0.418001273314</v>
          </cell>
        </row>
        <row r="31">
          <cell r="F31">
            <v>0.209621877509</v>
          </cell>
          <cell r="G31">
            <v>2.997759750562</v>
          </cell>
          <cell r="H31">
            <v>1.05588505588</v>
          </cell>
        </row>
        <row r="32">
          <cell r="F32">
            <v>-0.039630117131</v>
          </cell>
          <cell r="G32">
            <v>2.956941617731</v>
          </cell>
          <cell r="H32">
            <v>1.173402244766</v>
          </cell>
        </row>
        <row r="33">
          <cell r="F33">
            <v>-0.807878361583</v>
          </cell>
          <cell r="G33">
            <v>2.125174764654</v>
          </cell>
          <cell r="H33">
            <v>0.712542077424</v>
          </cell>
        </row>
        <row r="34">
          <cell r="F34">
            <v>-0.510590496418</v>
          </cell>
          <cell r="G34">
            <v>1.603733327855</v>
          </cell>
          <cell r="H34">
            <v>0.248893869322</v>
          </cell>
        </row>
        <row r="35">
          <cell r="F35">
            <v>-0.099933682741</v>
          </cell>
          <cell r="G35">
            <v>1.502196975339</v>
          </cell>
          <cell r="H35">
            <v>0.519445444401</v>
          </cell>
        </row>
        <row r="36">
          <cell r="F36">
            <v>-0.173094962145</v>
          </cell>
          <cell r="G36">
            <v>1.326501785908</v>
          </cell>
          <cell r="H36">
            <v>0.973696864187</v>
          </cell>
        </row>
        <row r="37">
          <cell r="F37">
            <v>0.237184021412</v>
          </cell>
          <cell r="G37">
            <v>1.566832057601</v>
          </cell>
          <cell r="H37">
            <v>1.566832057601</v>
          </cell>
        </row>
        <row r="38">
          <cell r="A38" t="str">
            <v>2011</v>
          </cell>
          <cell r="F38">
            <v>1.157455616471</v>
          </cell>
          <cell r="G38">
            <v>1.157455616471</v>
          </cell>
          <cell r="H38">
            <v>2.047432686044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selection activeCell="K18" sqref="K18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hidden="1" customWidth="1"/>
    <col min="4" max="4" width="9.7109375" style="0" customWidth="1"/>
    <col min="5" max="5" width="1.57421875" style="0" customWidth="1"/>
    <col min="6" max="6" width="5.00390625" style="0" bestFit="1" customWidth="1"/>
    <col min="7" max="7" width="9.7109375" style="0" customWidth="1"/>
    <col min="8" max="8" width="9.7109375" style="0" hidden="1" customWidth="1"/>
    <col min="9" max="9" width="9.7109375" style="0" customWidth="1"/>
    <col min="12" max="12" width="6.57421875" style="0" customWidth="1"/>
    <col min="13" max="13" width="12.28125" style="0" customWidth="1"/>
    <col min="14" max="14" width="16.421875" style="0" hidden="1" customWidth="1"/>
    <col min="15" max="15" width="19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tr">
        <f>'[1]anexo1_pagina'!$A$2&amp;" "&amp;"-"&amp;'[1]anexo1_pagina'!$A$13&amp;" "&amp;"("&amp;PROPER('[1]anexo1_pagina'!$C$2)&amp;")"</f>
        <v>2000 -2011 (Enero)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49" t="s">
        <v>1</v>
      </c>
      <c r="B5" s="52" t="s">
        <v>2</v>
      </c>
      <c r="C5" s="52"/>
      <c r="D5" s="52"/>
      <c r="E5" s="1"/>
      <c r="F5" s="49" t="s">
        <v>1</v>
      </c>
      <c r="G5" s="52" t="s">
        <v>2</v>
      </c>
      <c r="H5" s="52"/>
      <c r="I5" s="52"/>
    </row>
    <row r="6" spans="1:12" ht="12.75" customHeight="1">
      <c r="A6" s="50"/>
      <c r="B6" s="53" t="s">
        <v>3</v>
      </c>
      <c r="C6" s="49" t="s">
        <v>4</v>
      </c>
      <c r="D6" s="49" t="s">
        <v>5</v>
      </c>
      <c r="E6" s="1"/>
      <c r="F6" s="50"/>
      <c r="G6" s="53" t="s">
        <v>3</v>
      </c>
      <c r="H6" s="49" t="s">
        <v>6</v>
      </c>
      <c r="I6" s="49" t="s">
        <v>5</v>
      </c>
      <c r="J6" s="7"/>
      <c r="K6" s="8"/>
      <c r="L6" s="7"/>
    </row>
    <row r="7" spans="1:9" ht="13.5" thickBot="1">
      <c r="A7" s="51"/>
      <c r="B7" s="54"/>
      <c r="C7" s="51"/>
      <c r="D7" s="51"/>
      <c r="E7" s="1"/>
      <c r="F7" s="51"/>
      <c r="G7" s="54"/>
      <c r="H7" s="51"/>
      <c r="I7" s="51"/>
    </row>
    <row r="8" spans="1:9" ht="12.75">
      <c r="A8" s="10" t="str">
        <f>'[1]anexo1_pagina'!A2</f>
        <v>2000</v>
      </c>
      <c r="B8" s="11">
        <f>'[1]anexo1_pagina'!F2</f>
        <v>1.170335039028</v>
      </c>
      <c r="C8" s="11">
        <f>'[1]anexo1_pagina'!G2</f>
        <v>1.170335039028</v>
      </c>
      <c r="D8" s="11">
        <f>'[1]anexo1_pagina'!H2</f>
        <v>7.728837768757</v>
      </c>
      <c r="E8" s="1"/>
      <c r="F8" s="10" t="str">
        <f>'[1]anexo1_pagina'!A8</f>
        <v>2006</v>
      </c>
      <c r="G8" s="11">
        <f>'[1]anexo1_pagina'!F8</f>
        <v>2.265347671867</v>
      </c>
      <c r="H8" s="11">
        <f>'[1]anexo1_pagina'!G8</f>
        <v>2.265347671867</v>
      </c>
      <c r="I8" s="11">
        <f>'[1]anexo1_pagina'!$H$8</f>
        <v>3.643945506926</v>
      </c>
    </row>
    <row r="9" spans="1:9" ht="12.75">
      <c r="A9" s="10" t="str">
        <f>'[1]anexo1_pagina'!A3</f>
        <v>2001</v>
      </c>
      <c r="B9" s="11">
        <f>'[1]anexo1_pagina'!F3</f>
        <v>1.675232195767</v>
      </c>
      <c r="C9" s="11">
        <f>'[1]anexo1_pagina'!G3</f>
        <v>1.675232195767</v>
      </c>
      <c r="D9" s="11">
        <f>'[1]anexo1_pagina'!H3</f>
        <v>8.898654558345</v>
      </c>
      <c r="E9" s="1"/>
      <c r="F9" s="10" t="str">
        <f>'[1]anexo1_pagina'!A9</f>
        <v>2007</v>
      </c>
      <c r="G9" s="11">
        <f>'[1]anexo1_pagina'!F9</f>
        <v>0.889609025586</v>
      </c>
      <c r="H9" s="11">
        <f>'[1]anexo1_pagina'!G9</f>
        <v>0.889609025586</v>
      </c>
      <c r="I9" s="11">
        <f>'[1]anexo1_pagina'!$H$9</f>
        <v>7.963568150458</v>
      </c>
    </row>
    <row r="10" spans="1:9" ht="12.75">
      <c r="A10" s="10" t="str">
        <f>'[1]anexo1_pagina'!A4</f>
        <v>2002</v>
      </c>
      <c r="B10" s="11">
        <f>'[1]anexo1_pagina'!F4</f>
        <v>0.840825546314</v>
      </c>
      <c r="C10" s="11">
        <f>'[1]anexo1_pagina'!G4</f>
        <v>0.840825546314</v>
      </c>
      <c r="D10" s="11">
        <f>'[1]anexo1_pagina'!H4</f>
        <v>6.090919701138</v>
      </c>
      <c r="E10" s="1"/>
      <c r="F10" s="10" t="str">
        <f>'[1]anexo1_pagina'!A10</f>
        <v>2008</v>
      </c>
      <c r="G10" s="11">
        <f>'[1]anexo1_pagina'!F10</f>
        <v>2.753941842804</v>
      </c>
      <c r="H10" s="11">
        <f>'[1]anexo1_pagina'!G10</f>
        <v>2.753941842804</v>
      </c>
      <c r="I10" s="11">
        <f>'[1]anexo1_pagina'!$H$10</f>
        <v>5.857589108302</v>
      </c>
    </row>
    <row r="11" spans="1:9" ht="12.75">
      <c r="A11" s="10" t="str">
        <f>'[1]anexo1_pagina'!A5</f>
        <v>2003</v>
      </c>
      <c r="B11" s="11">
        <f>'[1]anexo1_pagina'!F5</f>
        <v>1.980357267982</v>
      </c>
      <c r="C11" s="11">
        <f>'[1]anexo1_pagina'!G5</f>
        <v>1.980357267982</v>
      </c>
      <c r="D11" s="11">
        <f>'[1]anexo1_pagina'!H5</f>
        <v>6.778098143039</v>
      </c>
      <c r="E11" s="1"/>
      <c r="F11" s="10" t="str">
        <f>'[1]anexo1_pagina'!A11</f>
        <v>2009</v>
      </c>
      <c r="G11" s="11">
        <f>'[1]anexo1_pagina'!F11</f>
        <v>0.824559512045</v>
      </c>
      <c r="H11" s="11">
        <f>'[1]anexo1_pagina'!G11</f>
        <v>0.824559512045</v>
      </c>
      <c r="I11" s="11">
        <f>'[1]anexo1_pagina'!$H$11</f>
        <v>6.69803288744</v>
      </c>
    </row>
    <row r="12" spans="1:9" ht="12.75">
      <c r="A12" s="10" t="str">
        <f>'[1]anexo1_pagina'!A6</f>
        <v>2004</v>
      </c>
      <c r="B12" s="11">
        <f>'[1]anexo1_pagina'!F6</f>
        <v>2.181389733292</v>
      </c>
      <c r="C12" s="11">
        <f>'[1]anexo1_pagina'!G6</f>
        <v>2.181389733292</v>
      </c>
      <c r="D12" s="11">
        <f>'[1]anexo1_pagina'!H6</f>
        <v>7.987096219944</v>
      </c>
      <c r="E12" s="1"/>
      <c r="F12" s="10" t="str">
        <f>'[1]anexo1_pagina'!A12</f>
        <v>2010</v>
      </c>
      <c r="G12" s="11">
        <f>'[1]anexo1_pagina'!F12</f>
        <v>0.681046406936</v>
      </c>
      <c r="H12" s="11">
        <f>'[1]anexo1_pagina'!G12</f>
        <v>0.681046406936</v>
      </c>
      <c r="I12" s="11">
        <f>'[1]anexo1_pagina'!$H$12</f>
        <v>-2.503668814458</v>
      </c>
    </row>
    <row r="13" spans="1:9" ht="13.5" thickBot="1">
      <c r="A13" s="12" t="str">
        <f>'[1]anexo1_pagina'!A7</f>
        <v>2005</v>
      </c>
      <c r="B13" s="13">
        <f>'[1]anexo1_pagina'!F7</f>
        <v>1.23198697709</v>
      </c>
      <c r="C13" s="13">
        <f>'[1]anexo1_pagina'!G7</f>
        <v>1.23198697709</v>
      </c>
      <c r="D13" s="13">
        <f>'[1]anexo1_pagina'!H7</f>
        <v>4.872818904176</v>
      </c>
      <c r="E13" s="4"/>
      <c r="F13" s="12" t="str">
        <f>'[1]anexo1_pagina'!A13</f>
        <v>2011</v>
      </c>
      <c r="G13" s="14">
        <f>'[1]anexo1_pagina'!F13</f>
        <v>1.157455616471</v>
      </c>
      <c r="H13" s="14">
        <f>'[1]anexo1_pagina'!G13</f>
        <v>1.157455616471</v>
      </c>
      <c r="I13" s="14">
        <f>'[1]anexo1_pagina'!$H$13</f>
        <v>2.047432686044</v>
      </c>
    </row>
    <row r="14" spans="1:9" ht="12.75">
      <c r="A14" s="1" t="s">
        <v>7</v>
      </c>
      <c r="B14" s="15"/>
      <c r="C14" s="15"/>
      <c r="D14" s="16"/>
      <c r="E14" s="17"/>
      <c r="F14" s="18"/>
      <c r="G14" s="19"/>
      <c r="H14" s="19"/>
      <c r="I14" s="19"/>
    </row>
    <row r="15" spans="1:9" ht="12.75" hidden="1">
      <c r="A15" s="55">
        <v>40196</v>
      </c>
      <c r="B15" s="56"/>
      <c r="C15" s="1"/>
      <c r="D15" s="1"/>
      <c r="E15" s="1"/>
      <c r="F15" s="1"/>
      <c r="G15" s="1"/>
      <c r="H15" s="1"/>
      <c r="I15" s="1"/>
    </row>
    <row r="17" ht="13.5" customHeight="1"/>
    <row r="19" ht="15" customHeight="1"/>
    <row r="27" ht="12.75" customHeight="1"/>
    <row r="47" ht="12.75" customHeight="1">
      <c r="G47" s="20"/>
    </row>
    <row r="48" ht="12.75" customHeight="1"/>
    <row r="49" ht="13.5" customHeight="1"/>
  </sheetData>
  <sheetProtection/>
  <mergeCells count="11">
    <mergeCell ref="A15:B15"/>
    <mergeCell ref="A5:A7"/>
    <mergeCell ref="B5:D5"/>
    <mergeCell ref="F5:F7"/>
    <mergeCell ref="G5:I5"/>
    <mergeCell ref="B6:B7"/>
    <mergeCell ref="C6:C7"/>
    <mergeCell ref="D6:D7"/>
    <mergeCell ref="G6:G7"/>
    <mergeCell ref="H6:H7"/>
    <mergeCell ref="I6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S27" sqref="S27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7109375" style="0" customWidth="1"/>
    <col min="6" max="6" width="8.7109375" style="0" hidden="1" customWidth="1"/>
    <col min="7" max="7" width="8.7109375" style="0" customWidth="1"/>
    <col min="8" max="8" width="1.7109375" style="0" customWidth="1"/>
    <col min="9" max="9" width="8.7109375" style="0" customWidth="1"/>
    <col min="10" max="10" width="8.7109375" style="0" hidden="1" customWidth="1"/>
    <col min="11" max="11" width="8.7109375" style="0" customWidth="1"/>
    <col min="12" max="12" width="1.7109375" style="0" customWidth="1"/>
    <col min="13" max="13" width="8.7109375" style="0" customWidth="1"/>
    <col min="14" max="14" width="9.8515625" style="0" hidden="1" customWidth="1"/>
    <col min="15" max="15" width="8.7109375" style="0" customWidth="1"/>
  </cols>
  <sheetData>
    <row r="1" spans="1:14" ht="12.75">
      <c r="A1" s="1" t="str">
        <f>PROPER('[2]anexo2_pagina'!$C$2)</f>
        <v>Enero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8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9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tr">
        <f>CONCATENATE(A1," ",'[3]Grupos de costo_mes'!D26)</f>
        <v>Enero 2011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1"/>
    </row>
    <row r="6" spans="1:15" ht="12.75">
      <c r="A6" s="1"/>
      <c r="B6" s="1"/>
      <c r="C6" s="1"/>
      <c r="D6" s="1"/>
      <c r="E6" s="57" t="s">
        <v>10</v>
      </c>
      <c r="F6" s="57"/>
      <c r="G6" s="57"/>
      <c r="H6" s="1"/>
      <c r="I6" s="58" t="s">
        <v>11</v>
      </c>
      <c r="J6" s="58"/>
      <c r="K6" s="58"/>
      <c r="L6" s="1"/>
      <c r="M6" s="57" t="s">
        <v>12</v>
      </c>
      <c r="N6" s="57"/>
      <c r="O6" s="57"/>
    </row>
    <row r="7" spans="1:15" ht="13.5" thickBot="1">
      <c r="A7" s="1" t="s">
        <v>13</v>
      </c>
      <c r="B7" s="1"/>
      <c r="C7" s="10" t="s">
        <v>14</v>
      </c>
      <c r="D7" s="1"/>
      <c r="E7" s="59" t="s">
        <v>15</v>
      </c>
      <c r="F7" s="59"/>
      <c r="G7" s="59"/>
      <c r="H7" s="1"/>
      <c r="I7" s="59" t="s">
        <v>16</v>
      </c>
      <c r="J7" s="59"/>
      <c r="K7" s="59"/>
      <c r="L7" s="1"/>
      <c r="M7" s="59" t="s">
        <v>16</v>
      </c>
      <c r="N7" s="59"/>
      <c r="O7" s="59"/>
    </row>
    <row r="8" spans="1:15" ht="12.75" customHeight="1">
      <c r="A8" s="1"/>
      <c r="B8" s="1"/>
      <c r="C8" s="10" t="s">
        <v>17</v>
      </c>
      <c r="D8" s="1"/>
      <c r="E8" s="53" t="s">
        <v>3</v>
      </c>
      <c r="F8" s="49" t="s">
        <v>4</v>
      </c>
      <c r="G8" s="49" t="s">
        <v>5</v>
      </c>
      <c r="H8" s="10"/>
      <c r="I8" s="53" t="s">
        <v>3</v>
      </c>
      <c r="J8" s="49" t="s">
        <v>4</v>
      </c>
      <c r="K8" s="49" t="s">
        <v>5</v>
      </c>
      <c r="L8" s="10"/>
      <c r="M8" s="53" t="s">
        <v>3</v>
      </c>
      <c r="N8" s="49" t="s">
        <v>18</v>
      </c>
      <c r="O8" s="49" t="s">
        <v>5</v>
      </c>
    </row>
    <row r="9" spans="1:15" ht="13.5" thickBot="1">
      <c r="A9" s="4"/>
      <c r="B9" s="4"/>
      <c r="C9" s="4"/>
      <c r="D9" s="4"/>
      <c r="E9" s="54"/>
      <c r="F9" s="51"/>
      <c r="G9" s="51"/>
      <c r="H9" s="12"/>
      <c r="I9" s="54"/>
      <c r="J9" s="51"/>
      <c r="K9" s="51"/>
      <c r="L9" s="12"/>
      <c r="M9" s="54"/>
      <c r="N9" s="51"/>
      <c r="O9" s="51"/>
    </row>
    <row r="10" spans="1:15" ht="12.75">
      <c r="A10" s="1" t="str">
        <f>'[2]anexo2_pagina'!E2</f>
        <v>Equipo</v>
      </c>
      <c r="B10" s="1"/>
      <c r="C10" s="11">
        <f>('[2]anexo2_pagina'!F2*100)</f>
        <v>14.558348268024702</v>
      </c>
      <c r="D10" s="1"/>
      <c r="E10" s="11">
        <f>'[2]anexo2_pagina'!G2</f>
        <v>0.128164223864</v>
      </c>
      <c r="F10" s="11">
        <f>'[2]anexo2_pagina'!H2</f>
        <v>0.128164223864</v>
      </c>
      <c r="G10" s="11">
        <f>'[2]anexo2_pagina'!I2</f>
        <v>0.760548296723</v>
      </c>
      <c r="H10" s="1"/>
      <c r="I10" s="11">
        <f>'[2]anexo2_pagina'!J2</f>
        <v>0.018308199649</v>
      </c>
      <c r="J10" s="11">
        <f>'[2]anexo2_pagina'!K2</f>
        <v>0.018308199649</v>
      </c>
      <c r="K10" s="11">
        <f>'[2]anexo2_pagina'!L2</f>
        <v>0.108911952449</v>
      </c>
      <c r="L10" s="1"/>
      <c r="M10" s="11">
        <f>'[2]anexo2_pagina'!M2</f>
        <v>1.581762565101</v>
      </c>
      <c r="N10" s="11">
        <f>'[2]anexo2_pagina'!N2</f>
        <v>1.581762565101</v>
      </c>
      <c r="O10" s="22">
        <f>'[2]anexo2_pagina'!O2</f>
        <v>5.319439959681</v>
      </c>
    </row>
    <row r="11" spans="1:15" ht="12.75">
      <c r="A11" s="1" t="str">
        <f>'[2]anexo2_pagina'!E3</f>
        <v>Materiales</v>
      </c>
      <c r="B11" s="1"/>
      <c r="C11" s="11">
        <f>('[2]anexo2_pagina'!F3*100)</f>
        <v>57.8881393233026</v>
      </c>
      <c r="D11" s="1"/>
      <c r="E11" s="11">
        <f>'[2]anexo2_pagina'!G3</f>
        <v>1.442526485633</v>
      </c>
      <c r="F11" s="11">
        <f>'[2]anexo2_pagina'!H3</f>
        <v>1.442526485633</v>
      </c>
      <c r="G11" s="11">
        <f>'[2]anexo2_pagina'!I3</f>
        <v>2.037958347427</v>
      </c>
      <c r="H11" s="1"/>
      <c r="I11" s="11">
        <f>'[2]anexo2_pagina'!J3</f>
        <v>0.810496332718</v>
      </c>
      <c r="J11" s="11">
        <f>'[2]anexo2_pagina'!K3</f>
        <v>0.810496332718</v>
      </c>
      <c r="K11" s="11">
        <f>'[2]anexo2_pagina'!L3</f>
        <v>1.14837847764</v>
      </c>
      <c r="L11" s="1"/>
      <c r="M11" s="11">
        <f>'[2]anexo2_pagina'!M3</f>
        <v>70.023966464403</v>
      </c>
      <c r="N11" s="11">
        <f>'[2]anexo2_pagina'!N3</f>
        <v>70.023966464403</v>
      </c>
      <c r="O11" s="22">
        <f>'[2]anexo2_pagina'!O3</f>
        <v>56.08870491654</v>
      </c>
    </row>
    <row r="12" spans="1:15" ht="12.75">
      <c r="A12" s="1" t="str">
        <f>'[2]anexo2_pagina'!E4</f>
        <v>Transporte</v>
      </c>
      <c r="B12" s="1"/>
      <c r="C12" s="11">
        <f>('[2]anexo2_pagina'!F4*100)</f>
        <v>0.3986458667489</v>
      </c>
      <c r="D12" s="1"/>
      <c r="E12" s="11">
        <f>'[2]anexo2_pagina'!G4</f>
        <v>0.056749308442</v>
      </c>
      <c r="F12" s="11">
        <f>'[2]anexo2_pagina'!H4</f>
        <v>0.056749308442</v>
      </c>
      <c r="G12" s="11">
        <f>'[2]anexo2_pagina'!I4</f>
        <v>0.29376759119</v>
      </c>
      <c r="H12" s="1"/>
      <c r="I12" s="11">
        <f>'[2]anexo2_pagina'!J4</f>
        <v>0.000210404885</v>
      </c>
      <c r="J12" s="11">
        <f>'[2]anexo2_pagina'!K4</f>
        <v>0.000210404885</v>
      </c>
      <c r="K12" s="11">
        <f>'[2]anexo2_pagina'!L4</f>
        <v>0.00109616456</v>
      </c>
      <c r="L12" s="1"/>
      <c r="M12" s="11">
        <f>'[2]anexo2_pagina'!M4</f>
        <v>0.018178224893</v>
      </c>
      <c r="N12" s="11">
        <f>'[2]anexo2_pagina'!N4</f>
        <v>0.018178224893</v>
      </c>
      <c r="O12" s="22">
        <f>'[2]anexo2_pagina'!O4</f>
        <v>0.053538490788</v>
      </c>
    </row>
    <row r="13" spans="1:15" ht="12.75">
      <c r="A13" s="1" t="str">
        <f>'[2]anexo2_pagina'!E5</f>
        <v>Mano de obra</v>
      </c>
      <c r="B13" s="1"/>
      <c r="C13" s="11">
        <f>('[2]anexo2_pagina'!F5*100)</f>
        <v>10.7958368897105</v>
      </c>
      <c r="D13" s="1"/>
      <c r="E13" s="11">
        <f>'[2]anexo2_pagina'!G5</f>
        <v>1.284553315534</v>
      </c>
      <c r="F13" s="11">
        <f>'[2]anexo2_pagina'!H5</f>
        <v>1.284553315534</v>
      </c>
      <c r="G13" s="11">
        <f>'[2]anexo2_pagina'!I5</f>
        <v>2.667360096206</v>
      </c>
      <c r="H13" s="1"/>
      <c r="I13" s="11">
        <f>'[2]anexo2_pagina'!J5</f>
        <v>0.150356111767</v>
      </c>
      <c r="J13" s="11">
        <f>'[2]anexo2_pagina'!K5</f>
        <v>0.150356111767</v>
      </c>
      <c r="K13" s="11">
        <f>'[2]anexo2_pagina'!L5</f>
        <v>0.310717425459</v>
      </c>
      <c r="L13" s="1"/>
      <c r="M13" s="11">
        <f>'[2]anexo2_pagina'!M5</f>
        <v>12.990226979539</v>
      </c>
      <c r="N13" s="11">
        <f>'[2]anexo2_pagina'!N5</f>
        <v>12.990226979539</v>
      </c>
      <c r="O13" s="22">
        <f>'[2]anexo2_pagina'!O5</f>
        <v>15.175953162072</v>
      </c>
    </row>
    <row r="14" spans="1:15" ht="12.75">
      <c r="A14" s="1" t="str">
        <f>'[2]anexo2_pagina'!E6</f>
        <v>Costos indirectos</v>
      </c>
      <c r="B14" s="1"/>
      <c r="C14" s="11">
        <f>('[2]anexo2_pagina'!F6*100)</f>
        <v>16.3590296522133</v>
      </c>
      <c r="D14" s="1"/>
      <c r="E14" s="11">
        <f>'[2]anexo2_pagina'!G6</f>
        <v>1.020339511336</v>
      </c>
      <c r="F14" s="11">
        <f>'[2]anexo2_pagina'!H6</f>
        <v>1.020339511336</v>
      </c>
      <c r="G14" s="11">
        <f>'[2]anexo2_pagina'!I6</f>
        <v>2.763573473655</v>
      </c>
      <c r="H14" s="1"/>
      <c r="I14" s="11">
        <f>'[2]anexo2_pagina'!J6</f>
        <v>0.178084567452</v>
      </c>
      <c r="J14" s="11">
        <f>'[2]anexo2_pagina'!K6</f>
        <v>0.178084567452</v>
      </c>
      <c r="K14" s="11">
        <f>'[2]anexo2_pagina'!L6</f>
        <v>0.478328665937</v>
      </c>
      <c r="L14" s="1"/>
      <c r="M14" s="11">
        <f>'[2]anexo2_pagina'!M6</f>
        <v>15.385865766064</v>
      </c>
      <c r="N14" s="11">
        <f>'[2]anexo2_pagina'!N6</f>
        <v>15.385865766064</v>
      </c>
      <c r="O14" s="22">
        <f>'[2]anexo2_pagina'!O6</f>
        <v>23.362363470968</v>
      </c>
    </row>
    <row r="15" spans="1:15" ht="13.5" thickBot="1">
      <c r="A15" s="4" t="s">
        <v>19</v>
      </c>
      <c r="B15" s="4"/>
      <c r="C15" s="14">
        <v>100</v>
      </c>
      <c r="D15" s="4"/>
      <c r="E15" s="14">
        <f>Anexo1!G13</f>
        <v>1.157455616471</v>
      </c>
      <c r="F15" s="14">
        <f>Anexo1!H13</f>
        <v>1.157455616471</v>
      </c>
      <c r="G15" s="14">
        <f>Anexo1!I13</f>
        <v>2.047432686044</v>
      </c>
      <c r="H15" s="3"/>
      <c r="I15" s="14">
        <f>SUM(I10:I14)</f>
        <v>1.1574556164710001</v>
      </c>
      <c r="J15" s="14">
        <f>SUM(J10:J14)</f>
        <v>1.1574556164710001</v>
      </c>
      <c r="K15" s="14">
        <f>SUM(K10:K14)</f>
        <v>2.047432686045</v>
      </c>
      <c r="L15" s="3"/>
      <c r="M15" s="14">
        <f>SUM(M10:M14)</f>
        <v>100.00000000000001</v>
      </c>
      <c r="N15" s="14">
        <f>SUM(N10:N14)</f>
        <v>100.00000000000001</v>
      </c>
      <c r="O15" s="14">
        <f>SUM(O10:O14)</f>
        <v>100.000000000049</v>
      </c>
    </row>
    <row r="16" spans="1:15" ht="12.75">
      <c r="A16" s="1" t="s">
        <v>7</v>
      </c>
      <c r="B16" s="15"/>
      <c r="C16" s="19"/>
      <c r="D16" s="17"/>
      <c r="E16" s="19"/>
      <c r="F16" s="19"/>
      <c r="G16" s="19"/>
      <c r="H16" s="23"/>
      <c r="I16" s="19"/>
      <c r="J16" s="19"/>
      <c r="K16" s="19"/>
      <c r="L16" s="23"/>
      <c r="M16" s="19"/>
      <c r="N16" s="19"/>
      <c r="O16" s="19"/>
    </row>
    <row r="17" spans="1:14" ht="12.75" hidden="1">
      <c r="A17" s="55">
        <v>40196</v>
      </c>
      <c r="B17" s="5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sheetProtection/>
  <mergeCells count="16">
    <mergeCell ref="M8:M9"/>
    <mergeCell ref="N8:N9"/>
    <mergeCell ref="O8:O9"/>
    <mergeCell ref="A17:B17"/>
    <mergeCell ref="E8:E9"/>
    <mergeCell ref="F8:F9"/>
    <mergeCell ref="G8:G9"/>
    <mergeCell ref="I8:I9"/>
    <mergeCell ref="J8:J9"/>
    <mergeCell ref="K8:K9"/>
    <mergeCell ref="E6:G6"/>
    <mergeCell ref="I6:K6"/>
    <mergeCell ref="M6:O6"/>
    <mergeCell ref="E7:G7"/>
    <mergeCell ref="I7:K7"/>
    <mergeCell ref="M7:O7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S27" sqref="S27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hidden="1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hidden="1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hidden="1" customWidth="1"/>
    <col min="13" max="13" width="7.28125" style="0" customWidth="1"/>
  </cols>
  <sheetData>
    <row r="1" spans="1:12" ht="12.75">
      <c r="A1" s="1" t="str">
        <f>PROPER('[4]anexo3_pagina'!$C$2)</f>
        <v>Enero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24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>
      <c r="A4" s="24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3.5" thickBot="1">
      <c r="A5" s="26" t="str">
        <f>CONCATENATE(A1," ",'[3]Grupos de costo_mes'!D26)</f>
        <v>Enero 2011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5"/>
      <c r="O5" s="25"/>
      <c r="P5" s="25"/>
    </row>
    <row r="6" spans="1:13" ht="12.75">
      <c r="A6" s="49" t="s">
        <v>22</v>
      </c>
      <c r="B6" s="1"/>
      <c r="C6" s="58" t="s">
        <v>10</v>
      </c>
      <c r="D6" s="58"/>
      <c r="E6" s="58"/>
      <c r="F6" s="1"/>
      <c r="G6" s="58" t="s">
        <v>11</v>
      </c>
      <c r="H6" s="58"/>
      <c r="I6" s="58"/>
      <c r="J6" s="1"/>
      <c r="K6" s="58" t="s">
        <v>12</v>
      </c>
      <c r="L6" s="58"/>
      <c r="M6" s="58"/>
    </row>
    <row r="7" spans="1:13" ht="13.5" thickBot="1">
      <c r="A7" s="60"/>
      <c r="B7" s="10" t="s">
        <v>14</v>
      </c>
      <c r="C7" s="59" t="s">
        <v>15</v>
      </c>
      <c r="D7" s="59"/>
      <c r="E7" s="59"/>
      <c r="F7" s="1"/>
      <c r="G7" s="59" t="s">
        <v>16</v>
      </c>
      <c r="H7" s="59"/>
      <c r="I7" s="59"/>
      <c r="J7" s="1"/>
      <c r="K7" s="59" t="s">
        <v>16</v>
      </c>
      <c r="L7" s="59"/>
      <c r="M7" s="59"/>
    </row>
    <row r="8" spans="1:13" ht="12.75" customHeight="1">
      <c r="A8" s="60"/>
      <c r="B8" s="10" t="s">
        <v>17</v>
      </c>
      <c r="C8" s="53" t="s">
        <v>3</v>
      </c>
      <c r="D8" s="49" t="s">
        <v>4</v>
      </c>
      <c r="E8" s="49" t="s">
        <v>5</v>
      </c>
      <c r="F8" s="10"/>
      <c r="G8" s="53" t="s">
        <v>3</v>
      </c>
      <c r="H8" s="49" t="s">
        <v>4</v>
      </c>
      <c r="I8" s="49" t="s">
        <v>5</v>
      </c>
      <c r="J8" s="10"/>
      <c r="K8" s="53" t="s">
        <v>3</v>
      </c>
      <c r="L8" s="49" t="s">
        <v>23</v>
      </c>
      <c r="M8" s="49" t="s">
        <v>5</v>
      </c>
    </row>
    <row r="9" spans="1:13" ht="13.5" thickBot="1">
      <c r="A9" s="51"/>
      <c r="B9" s="12"/>
      <c r="C9" s="54"/>
      <c r="D9" s="51"/>
      <c r="E9" s="51"/>
      <c r="F9" s="12"/>
      <c r="G9" s="54"/>
      <c r="H9" s="51"/>
      <c r="I9" s="51"/>
      <c r="J9" s="12"/>
      <c r="K9" s="54"/>
      <c r="L9" s="51"/>
      <c r="M9" s="51"/>
    </row>
    <row r="10" spans="1:13" ht="12.75">
      <c r="A10" s="1" t="str">
        <f>'[4]anexo3_pagina'!E2</f>
        <v>Obras de explanacion</v>
      </c>
      <c r="B10" s="11">
        <f>('[4]anexo3_pagina'!F2*100)</f>
        <v>7.2285708273972</v>
      </c>
      <c r="C10" s="11">
        <f>'[4]anexo3_pagina'!G2</f>
        <v>0.488766032827</v>
      </c>
      <c r="D10" s="11">
        <f>'[4]anexo3_pagina'!H2</f>
        <v>0.488766032827</v>
      </c>
      <c r="E10" s="11">
        <f>'[4]anexo3_pagina'!I2</f>
        <v>1.906540070819</v>
      </c>
      <c r="F10" s="10"/>
      <c r="G10" s="11">
        <f>'[4]anexo3_pagina'!J2</f>
        <v>0.037199380414</v>
      </c>
      <c r="H10" s="11">
        <f>'[4]anexo3_pagina'!K2</f>
        <v>0.037199380414</v>
      </c>
      <c r="I10" s="11">
        <f>'[4]anexo3_pagina'!L2</f>
        <v>0.144344509787</v>
      </c>
      <c r="J10" s="1"/>
      <c r="K10" s="11">
        <f>'[4]anexo3_pagina'!M2</f>
        <v>3.213892600687</v>
      </c>
      <c r="L10" s="11">
        <f>'[4]anexo3_pagina'!N2</f>
        <v>3.213892600687</v>
      </c>
      <c r="M10" s="22">
        <f>'[4]anexo3_pagina'!O2</f>
        <v>7.050024685593</v>
      </c>
    </row>
    <row r="11" spans="1:13" ht="12.75">
      <c r="A11" s="1" t="str">
        <f>'[4]anexo3_pagina'!E3</f>
        <v>Subbases y bases</v>
      </c>
      <c r="B11" s="11">
        <f>('[4]anexo3_pagina'!F3*100)</f>
        <v>3.7365597033305</v>
      </c>
      <c r="C11" s="11">
        <f>'[4]anexo3_pagina'!G3</f>
        <v>0.34999952284</v>
      </c>
      <c r="D11" s="11">
        <f>'[4]anexo3_pagina'!H3</f>
        <v>0.34999952284</v>
      </c>
      <c r="E11" s="11">
        <f>'[4]anexo3_pagina'!I3</f>
        <v>3.412622746726</v>
      </c>
      <c r="F11" s="10"/>
      <c r="G11" s="11">
        <f>'[4]anexo3_pagina'!J3</f>
        <v>0.014639871435</v>
      </c>
      <c r="H11" s="11">
        <f>'[4]anexo3_pagina'!K3</f>
        <v>0.014639871435</v>
      </c>
      <c r="I11" s="11">
        <f>'[4]anexo3_pagina'!L3</f>
        <v>0.139735289745</v>
      </c>
      <c r="J11" s="1"/>
      <c r="K11" s="11">
        <f>'[4]anexo3_pagina'!M3</f>
        <v>1.264832208395</v>
      </c>
      <c r="L11" s="11">
        <f>'[4]anexo3_pagina'!N3</f>
        <v>1.264832208395</v>
      </c>
      <c r="M11" s="22">
        <f>'[4]anexo3_pagina'!O3</f>
        <v>6.82490275248</v>
      </c>
    </row>
    <row r="12" spans="1:13" ht="12.75">
      <c r="A12" s="1" t="str">
        <f>'[4]anexo3_pagina'!E4</f>
        <v>Transporte de materiales</v>
      </c>
      <c r="B12" s="11">
        <f>('[4]anexo3_pagina'!F4*100)</f>
        <v>0.3469773699898</v>
      </c>
      <c r="C12" s="11">
        <f>'[4]anexo3_pagina'!G4</f>
        <v>0.120143998877</v>
      </c>
      <c r="D12" s="11">
        <f>'[4]anexo3_pagina'!H4</f>
        <v>0.120143998877</v>
      </c>
      <c r="E12" s="11">
        <f>'[4]anexo3_pagina'!I4</f>
        <v>1.455592226451</v>
      </c>
      <c r="F12" s="10"/>
      <c r="G12" s="11">
        <f>'[4]anexo3_pagina'!J4</f>
        <v>0.000456475067</v>
      </c>
      <c r="H12" s="11">
        <f>'[4]anexo3_pagina'!K4</f>
        <v>0.000456475067</v>
      </c>
      <c r="I12" s="11">
        <f>'[4]anexo3_pagina'!L4</f>
        <v>0.005505596347</v>
      </c>
      <c r="J12" s="1"/>
      <c r="K12" s="11">
        <f>'[4]anexo3_pagina'!M4</f>
        <v>0.039437803101</v>
      </c>
      <c r="L12" s="11">
        <f>'[4]anexo3_pagina'!N4</f>
        <v>0.039437803101</v>
      </c>
      <c r="M12" s="22">
        <f>'[4]anexo3_pagina'!O4</f>
        <v>0.268902434963</v>
      </c>
    </row>
    <row r="13" spans="1:13" ht="12.75">
      <c r="A13" s="1" t="str">
        <f>'[4]anexo3_pagina'!E5</f>
        <v>Aceros y elementos metalicos</v>
      </c>
      <c r="B13" s="11">
        <f>('[4]anexo3_pagina'!F5*100)</f>
        <v>22.0613405540448</v>
      </c>
      <c r="C13" s="11">
        <f>'[4]anexo3_pagina'!G5</f>
        <v>2.729998388866</v>
      </c>
      <c r="D13" s="11">
        <f>'[4]anexo3_pagina'!H5</f>
        <v>2.729998388866</v>
      </c>
      <c r="E13" s="11">
        <f>'[4]anexo3_pagina'!I5</f>
        <v>2.893066992392</v>
      </c>
      <c r="F13" s="10"/>
      <c r="G13" s="11">
        <f>'[4]anexo3_pagina'!J5</f>
        <v>0.548298514619</v>
      </c>
      <c r="H13" s="11">
        <f>'[4]anexo3_pagina'!K5</f>
        <v>0.548298514619</v>
      </c>
      <c r="I13" s="11">
        <f>'[4]anexo3_pagina'!L5</f>
        <v>0.585232618117</v>
      </c>
      <c r="J13" s="1"/>
      <c r="K13" s="11">
        <f>'[4]anexo3_pagina'!M5</f>
        <v>47.371018535529</v>
      </c>
      <c r="L13" s="11">
        <f>'[4]anexo3_pagina'!N5</f>
        <v>47.371018535529</v>
      </c>
      <c r="M13" s="22">
        <f>'[4]anexo3_pagina'!O5</f>
        <v>28.583729375141</v>
      </c>
    </row>
    <row r="14" spans="1:13" ht="12.75">
      <c r="A14" s="1" t="str">
        <f>'[4]anexo3_pagina'!E6</f>
        <v>Acero estructural y cables de acero</v>
      </c>
      <c r="B14" s="11">
        <f>('[4]anexo3_pagina'!F6*100)</f>
        <v>11.3324200957458</v>
      </c>
      <c r="C14" s="11">
        <f>'[4]anexo3_pagina'!G6</f>
        <v>0.806614663531</v>
      </c>
      <c r="D14" s="11">
        <f>'[4]anexo3_pagina'!H6</f>
        <v>0.806614663531</v>
      </c>
      <c r="E14" s="11">
        <f>'[4]anexo3_pagina'!I6</f>
        <v>2.367277103481</v>
      </c>
      <c r="F14" s="10"/>
      <c r="G14" s="11">
        <f>'[4]anexo3_pagina'!J6</f>
        <v>0.08790314301</v>
      </c>
      <c r="H14" s="11">
        <f>'[4]anexo3_pagina'!K6</f>
        <v>0.08790314301</v>
      </c>
      <c r="I14" s="11">
        <f>'[4]anexo3_pagina'!L6</f>
        <v>0.256282795938</v>
      </c>
      <c r="J14" s="1"/>
      <c r="K14" s="11">
        <f>'[4]anexo3_pagina'!M6</f>
        <v>7.594515224524</v>
      </c>
      <c r="L14" s="11">
        <f>'[4]anexo3_pagina'!N6</f>
        <v>7.594515224524</v>
      </c>
      <c r="M14" s="22">
        <f>'[4]anexo3_pagina'!O6</f>
        <v>12.51727579055</v>
      </c>
    </row>
    <row r="15" spans="1:13" ht="12.75">
      <c r="A15" s="1" t="str">
        <f>'[4]anexo3_pagina'!E7</f>
        <v>Concretos, morteros y obras varias</v>
      </c>
      <c r="B15" s="11">
        <f>('[4]anexo3_pagina'!F7*100)</f>
        <v>19.0054962911993</v>
      </c>
      <c r="C15" s="11">
        <f>'[4]anexo3_pagina'!G7</f>
        <v>1.151367458995</v>
      </c>
      <c r="D15" s="11">
        <f>'[4]anexo3_pagina'!H7</f>
        <v>1.151367458995</v>
      </c>
      <c r="E15" s="11">
        <f>'[4]anexo3_pagina'!I7</f>
        <v>1.181678450766</v>
      </c>
      <c r="F15" s="10"/>
      <c r="G15" s="11">
        <f>'[4]anexo3_pagina'!J7</f>
        <v>0.229306515724</v>
      </c>
      <c r="H15" s="11">
        <f>'[4]anexo3_pagina'!K7</f>
        <v>0.229306515724</v>
      </c>
      <c r="I15" s="11">
        <f>'[4]anexo3_pagina'!L7</f>
        <v>0.237342670844</v>
      </c>
      <c r="J15" s="1"/>
      <c r="K15" s="11">
        <f>'[4]anexo3_pagina'!M7</f>
        <v>19.811257767545</v>
      </c>
      <c r="L15" s="11">
        <f>'[4]anexo3_pagina'!N7</f>
        <v>19.811257767545</v>
      </c>
      <c r="M15" s="22">
        <f>'[4]anexo3_pagina'!O7</f>
        <v>11.592208743262</v>
      </c>
    </row>
    <row r="16" spans="1:13" ht="12.75">
      <c r="A16" s="1" t="str">
        <f>'[4]anexo3_pagina'!E8</f>
        <v>Concreto para estructura de puentes</v>
      </c>
      <c r="B16" s="11">
        <f>('[4]anexo3_pagina'!F8*100)</f>
        <v>27.544277135362798</v>
      </c>
      <c r="C16" s="11">
        <f>'[4]anexo3_pagina'!G8</f>
        <v>0.65137226855</v>
      </c>
      <c r="D16" s="11">
        <f>'[4]anexo3_pagina'!H8</f>
        <v>0.65137226855</v>
      </c>
      <c r="E16" s="11">
        <f>'[4]anexo3_pagina'!I8</f>
        <v>0.999903293319</v>
      </c>
      <c r="F16" s="10"/>
      <c r="G16" s="11">
        <f>'[4]anexo3_pagina'!J8</f>
        <v>0.175148135546</v>
      </c>
      <c r="H16" s="11">
        <f>'[4]anexo3_pagina'!K8</f>
        <v>0.175148135546</v>
      </c>
      <c r="I16" s="11">
        <f>'[4]anexo3_pagina'!L8</f>
        <v>0.270294482691</v>
      </c>
      <c r="J16" s="1"/>
      <c r="K16" s="11">
        <f>'[4]anexo3_pagina'!M8</f>
        <v>15.13216861654</v>
      </c>
      <c r="L16" s="11">
        <f>'[4]anexo3_pagina'!N8</f>
        <v>15.13216861654</v>
      </c>
      <c r="M16" s="22">
        <f>'[4]anexo3_pagina'!O8</f>
        <v>13.201629754835</v>
      </c>
    </row>
    <row r="17" spans="1:13" ht="12.75">
      <c r="A17" s="1" t="str">
        <f>'[4]anexo3_pagina'!E9</f>
        <v>Pavimentaciones con asfalto, pinturas, geotextiles</v>
      </c>
      <c r="B17" s="11">
        <f>('[4]anexo3_pagina'!F9*100)</f>
        <v>8.7443580229299</v>
      </c>
      <c r="C17" s="11">
        <f>'[4]anexo3_pagina'!G9</f>
        <v>0.642513936802</v>
      </c>
      <c r="D17" s="11">
        <f>'[4]anexo3_pagina'!H9</f>
        <v>0.642513936802</v>
      </c>
      <c r="E17" s="11">
        <f>'[4]anexo3_pagina'!I9</f>
        <v>4.177195065503</v>
      </c>
      <c r="F17" s="10"/>
      <c r="G17" s="11">
        <f>'[4]anexo3_pagina'!J9</f>
        <v>0.064503580655</v>
      </c>
      <c r="H17" s="11">
        <f>'[4]anexo3_pagina'!K9</f>
        <v>0.064503580655</v>
      </c>
      <c r="I17" s="11">
        <f>'[4]anexo3_pagina'!L9</f>
        <v>0.408694722576</v>
      </c>
      <c r="J17" s="1"/>
      <c r="K17" s="11">
        <f>'[4]anexo3_pagina'!M9</f>
        <v>5.572877243593</v>
      </c>
      <c r="L17" s="11">
        <f>'[4]anexo3_pagina'!N9</f>
        <v>5.572877243593</v>
      </c>
      <c r="M17" s="22">
        <f>'[4]anexo3_pagina'!O9</f>
        <v>19.961326463224</v>
      </c>
    </row>
    <row r="18" spans="1:13" ht="13.5" thickBot="1">
      <c r="A18" s="4" t="str">
        <f>'[4]anexo3_pagina'!E10</f>
        <v>Total</v>
      </c>
      <c r="B18" s="14">
        <f>('[4]anexo3_pagina'!F10*100)</f>
        <v>100</v>
      </c>
      <c r="C18" s="14">
        <f>'[4]anexo3_pagina'!G10</f>
        <v>1.157455616471</v>
      </c>
      <c r="D18" s="14">
        <f>'[4]anexo3_pagina'!H10</f>
        <v>1.157455616471</v>
      </c>
      <c r="E18" s="14">
        <f>'[4]anexo3_pagina'!I10</f>
        <v>2.047432686044</v>
      </c>
      <c r="F18" s="28"/>
      <c r="G18" s="14">
        <f>'[4]anexo3_pagina'!J10</f>
        <v>1.157455616471</v>
      </c>
      <c r="H18" s="14">
        <f>'[4]anexo3_pagina'!K10</f>
        <v>1.157455616471</v>
      </c>
      <c r="I18" s="14">
        <f>'[4]anexo3_pagina'!L10</f>
        <v>2.047432686044</v>
      </c>
      <c r="J18" s="3"/>
      <c r="K18" s="14">
        <f>'[4]anexo3_pagina'!M10</f>
        <v>100</v>
      </c>
      <c r="L18" s="14">
        <f>'[4]anexo3_pagina'!N10</f>
        <v>100</v>
      </c>
      <c r="M18" s="14">
        <f>'[4]anexo3_pagina'!O10</f>
        <v>100</v>
      </c>
    </row>
    <row r="19" spans="1:13" ht="12.75">
      <c r="A19" s="1" t="s">
        <v>7</v>
      </c>
      <c r="B19" s="15"/>
      <c r="C19" s="19"/>
      <c r="D19" s="19"/>
      <c r="E19" s="19"/>
      <c r="F19" s="29"/>
      <c r="G19" s="19"/>
      <c r="H19" s="19"/>
      <c r="I19" s="19"/>
      <c r="J19" s="23"/>
      <c r="K19" s="19"/>
      <c r="L19" s="19"/>
      <c r="M19" s="19"/>
    </row>
    <row r="20" spans="1:12" ht="12.75" hidden="1">
      <c r="A20" s="55">
        <v>40196</v>
      </c>
      <c r="B20" s="56"/>
      <c r="C20" s="1"/>
      <c r="D20" s="1"/>
      <c r="E20" s="1"/>
      <c r="F20" s="1"/>
      <c r="G20" s="1"/>
      <c r="H20" s="1"/>
      <c r="I20" s="1"/>
      <c r="J20" s="1"/>
      <c r="K20" s="30"/>
      <c r="L20" s="30"/>
    </row>
  </sheetData>
  <sheetProtection/>
  <mergeCells count="17">
    <mergeCell ref="K8:K9"/>
    <mergeCell ref="L8:L9"/>
    <mergeCell ref="E8:E9"/>
    <mergeCell ref="A20:B20"/>
    <mergeCell ref="G8:G9"/>
    <mergeCell ref="H8:H9"/>
    <mergeCell ref="I8:I9"/>
    <mergeCell ref="M8:M9"/>
    <mergeCell ref="A6:A9"/>
    <mergeCell ref="C6:E6"/>
    <mergeCell ref="G6:I6"/>
    <mergeCell ref="K6:M6"/>
    <mergeCell ref="C7:E7"/>
    <mergeCell ref="G7:I7"/>
    <mergeCell ref="K7:M7"/>
    <mergeCell ref="C8:C9"/>
    <mergeCell ref="D8:D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S27" sqref="S27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hidden="1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hidden="1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24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25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tr">
        <f>PROPER('[5]anexo4_pagina'!$C$2)&amp;" "&amp;'[5]anexo4_pagina'!$A$2</f>
        <v>Enero 2011</v>
      </c>
      <c r="B5" s="4"/>
      <c r="C5" s="4"/>
      <c r="D5" s="4"/>
      <c r="E5" s="4"/>
      <c r="F5" s="4"/>
      <c r="G5" s="4"/>
      <c r="H5" s="4"/>
      <c r="I5" s="4"/>
      <c r="J5" s="4"/>
      <c r="K5" s="21"/>
    </row>
    <row r="6" spans="1:11" ht="12.75">
      <c r="A6" s="49" t="s">
        <v>26</v>
      </c>
      <c r="B6" s="5"/>
      <c r="C6" s="49" t="s">
        <v>27</v>
      </c>
      <c r="D6" s="1"/>
      <c r="E6" s="1"/>
      <c r="F6" s="1"/>
      <c r="G6" s="1"/>
      <c r="H6" s="1"/>
      <c r="I6" s="62" t="s">
        <v>28</v>
      </c>
      <c r="J6" s="62"/>
      <c r="K6" s="62"/>
    </row>
    <row r="7" spans="1:11" ht="13.5" thickBot="1">
      <c r="A7" s="50"/>
      <c r="B7" s="6"/>
      <c r="C7" s="50"/>
      <c r="D7" s="1"/>
      <c r="E7" s="59" t="s">
        <v>2</v>
      </c>
      <c r="F7" s="59"/>
      <c r="G7" s="59"/>
      <c r="H7" s="1"/>
      <c r="I7" s="59" t="s">
        <v>29</v>
      </c>
      <c r="J7" s="59"/>
      <c r="K7" s="59"/>
    </row>
    <row r="8" spans="1:11" ht="12.75" customHeight="1">
      <c r="A8" s="50"/>
      <c r="B8" s="6"/>
      <c r="C8" s="50"/>
      <c r="D8" s="18"/>
      <c r="E8" s="53" t="s">
        <v>3</v>
      </c>
      <c r="F8" s="49" t="s">
        <v>4</v>
      </c>
      <c r="G8" s="49" t="s">
        <v>5</v>
      </c>
      <c r="H8" s="18"/>
      <c r="I8" s="53" t="s">
        <v>3</v>
      </c>
      <c r="J8" s="49" t="s">
        <v>4</v>
      </c>
      <c r="K8" s="49" t="s">
        <v>5</v>
      </c>
    </row>
    <row r="9" spans="1:11" ht="13.5" thickBot="1">
      <c r="A9" s="51"/>
      <c r="B9" s="9"/>
      <c r="C9" s="51"/>
      <c r="D9" s="12"/>
      <c r="E9" s="54"/>
      <c r="F9" s="51"/>
      <c r="G9" s="51"/>
      <c r="H9" s="12"/>
      <c r="I9" s="54"/>
      <c r="J9" s="51"/>
      <c r="K9" s="51"/>
    </row>
    <row r="10" spans="1:11" ht="12.75">
      <c r="A10" s="2" t="str">
        <f>'[5]anexo4_pagina'!D2</f>
        <v>1</v>
      </c>
      <c r="B10" s="2"/>
      <c r="C10" s="2" t="str">
        <f>'[5]anexo4_pagina'!E2</f>
        <v>Equipo</v>
      </c>
      <c r="D10" s="1"/>
      <c r="E10" s="31">
        <f>'[5]anexo4_pagina'!F2</f>
        <v>0.128164223864</v>
      </c>
      <c r="F10" s="31">
        <f>'[5]anexo4_pagina'!G2</f>
        <v>0.128164223864</v>
      </c>
      <c r="G10" s="31">
        <f>'[5]anexo4_pagina'!H2</f>
        <v>0.760548296723</v>
      </c>
      <c r="H10" s="2"/>
      <c r="I10" s="31">
        <f>'[5]anexo4_pagina'!I2</f>
        <v>0.018308199649</v>
      </c>
      <c r="J10" s="31">
        <f>'[5]anexo4_pagina'!J2</f>
        <v>0.018308199649</v>
      </c>
      <c r="K10" s="32">
        <f>'[5]anexo4_pagina'!K2</f>
        <v>0.108911952449</v>
      </c>
    </row>
    <row r="11" spans="1:11" ht="12.75">
      <c r="A11" s="1" t="str">
        <f>'[5]anexo4_pagina'!D3</f>
        <v>101</v>
      </c>
      <c r="B11" s="1"/>
      <c r="C11" s="1" t="str">
        <f>'[5]anexo4_pagina'!E3</f>
        <v>Equipo de movimiento de tierras</v>
      </c>
      <c r="D11" s="1"/>
      <c r="E11" s="11">
        <f>'[5]anexo4_pagina'!F3</f>
        <v>0.088634320926</v>
      </c>
      <c r="F11" s="11">
        <f>'[5]anexo4_pagina'!G3</f>
        <v>0.088634320926</v>
      </c>
      <c r="G11" s="11">
        <f>'[5]anexo4_pagina'!H3</f>
        <v>1.469198299276</v>
      </c>
      <c r="H11" s="1"/>
      <c r="I11" s="11">
        <f>'[5]anexo4_pagina'!I3</f>
        <v>0.003368139746</v>
      </c>
      <c r="J11" s="11">
        <f>'[5]anexo4_pagina'!J3</f>
        <v>0.003368139746</v>
      </c>
      <c r="K11" s="22">
        <f>'[5]anexo4_pagina'!K3</f>
        <v>0.055555021252</v>
      </c>
    </row>
    <row r="12" spans="1:11" ht="12.75">
      <c r="A12" s="1" t="str">
        <f>'[5]anexo4_pagina'!D4</f>
        <v>102</v>
      </c>
      <c r="B12" s="1"/>
      <c r="C12" s="1" t="str">
        <f>'[5]anexo4_pagina'!E4</f>
        <v>Equipo de compactacion y nivelacion</v>
      </c>
      <c r="D12" s="1"/>
      <c r="E12" s="11">
        <f>'[5]anexo4_pagina'!F4</f>
        <v>0.412164297226</v>
      </c>
      <c r="F12" s="11">
        <f>'[5]anexo4_pagina'!G4</f>
        <v>0.412164297226</v>
      </c>
      <c r="G12" s="11">
        <f>'[5]anexo4_pagina'!H4</f>
        <v>2.02250227295</v>
      </c>
      <c r="H12" s="1"/>
      <c r="I12" s="11">
        <f>'[5]anexo4_pagina'!I4</f>
        <v>0.006354052112</v>
      </c>
      <c r="J12" s="11">
        <f>'[5]anexo4_pagina'!J4</f>
        <v>0.006354052112</v>
      </c>
      <c r="K12" s="22">
        <f>'[5]anexo4_pagina'!K4</f>
        <v>0.030957363333</v>
      </c>
    </row>
    <row r="13" spans="1:11" ht="12.75">
      <c r="A13" s="1" t="str">
        <f>'[5]anexo4_pagina'!D5</f>
        <v>103</v>
      </c>
      <c r="B13" s="1"/>
      <c r="C13" s="1" t="str">
        <f>'[5]anexo4_pagina'!E5</f>
        <v>Equipo de pavimentos</v>
      </c>
      <c r="D13" s="1"/>
      <c r="E13" s="11">
        <f>'[5]anexo4_pagina'!F5</f>
        <v>0.289538930009</v>
      </c>
      <c r="F13" s="11">
        <f>'[5]anexo4_pagina'!G5</f>
        <v>0.289538930009</v>
      </c>
      <c r="G13" s="11">
        <f>'[5]anexo4_pagina'!H5</f>
        <v>2.258277739158</v>
      </c>
      <c r="H13" s="1"/>
      <c r="I13" s="11">
        <f>'[5]anexo4_pagina'!I5</f>
        <v>0.00066377659</v>
      </c>
      <c r="J13" s="11">
        <f>'[5]anexo4_pagina'!J5</f>
        <v>0.00066377659</v>
      </c>
      <c r="K13" s="22">
        <f>'[5]anexo4_pagina'!K5</f>
        <v>0.005122166208</v>
      </c>
    </row>
    <row r="14" spans="1:11" ht="12.75">
      <c r="A14" s="1" t="str">
        <f>'[5]anexo4_pagina'!D6</f>
        <v>104</v>
      </c>
      <c r="B14" s="1"/>
      <c r="C14" s="1" t="str">
        <f>'[5]anexo4_pagina'!E6</f>
        <v>Equipo de obras de arte</v>
      </c>
      <c r="D14" s="1"/>
      <c r="E14" s="11">
        <f>'[5]anexo4_pagina'!F6</f>
        <v>0.027511091781</v>
      </c>
      <c r="F14" s="11">
        <f>'[5]anexo4_pagina'!G6</f>
        <v>0.027511091781</v>
      </c>
      <c r="G14" s="11">
        <f>'[5]anexo4_pagina'!H6</f>
        <v>-0.076562904367</v>
      </c>
      <c r="H14" s="1"/>
      <c r="I14" s="11">
        <f>'[5]anexo4_pagina'!I6</f>
        <v>0.001179951099</v>
      </c>
      <c r="J14" s="11">
        <f>'[5]anexo4_pagina'!J6</f>
        <v>0.001179951099</v>
      </c>
      <c r="K14" s="22">
        <f>'[5]anexo4_pagina'!K6</f>
        <v>-0.003316124809</v>
      </c>
    </row>
    <row r="15" spans="1:11" ht="12.75">
      <c r="A15" s="1" t="str">
        <f>'[5]anexo4_pagina'!D7</f>
        <v>105</v>
      </c>
      <c r="B15" s="1"/>
      <c r="C15" s="1" t="str">
        <f>'[5]anexo4_pagina'!E7</f>
        <v>Equipo de obras varias</v>
      </c>
      <c r="D15" s="1"/>
      <c r="E15" s="11">
        <f>'[5]anexo4_pagina'!F7</f>
        <v>0.152366945131</v>
      </c>
      <c r="F15" s="11">
        <f>'[5]anexo4_pagina'!G7</f>
        <v>0.152366945131</v>
      </c>
      <c r="G15" s="11">
        <f>'[5]anexo4_pagina'!H7</f>
        <v>0.462758480744</v>
      </c>
      <c r="H15" s="1"/>
      <c r="I15" s="11">
        <f>'[5]anexo4_pagina'!I7</f>
        <v>0.006742280102</v>
      </c>
      <c r="J15" s="11">
        <f>'[5]anexo4_pagina'!J7</f>
        <v>0.006742280102</v>
      </c>
      <c r="K15" s="22">
        <f>'[5]anexo4_pagina'!K7</f>
        <v>0.020593526464</v>
      </c>
    </row>
    <row r="16" spans="1:11" ht="12.75">
      <c r="A16" s="2" t="str">
        <f>'[5]anexo4_pagina'!D8</f>
        <v>2</v>
      </c>
      <c r="B16" s="2"/>
      <c r="C16" s="2" t="str">
        <f>'[5]anexo4_pagina'!E8</f>
        <v>Materiales</v>
      </c>
      <c r="D16" s="1"/>
      <c r="E16" s="31">
        <f>'[5]anexo4_pagina'!F8</f>
        <v>1.442526485633</v>
      </c>
      <c r="F16" s="31">
        <f>'[5]anexo4_pagina'!G8</f>
        <v>1.442526485633</v>
      </c>
      <c r="G16" s="31">
        <f>'[5]anexo4_pagina'!H8</f>
        <v>2.037958347427</v>
      </c>
      <c r="H16" s="2"/>
      <c r="I16" s="31">
        <f>'[5]anexo4_pagina'!I8</f>
        <v>0.810496332718</v>
      </c>
      <c r="J16" s="31">
        <f>'[5]anexo4_pagina'!J8</f>
        <v>0.810496332718</v>
      </c>
      <c r="K16" s="32">
        <f>'[5]anexo4_pagina'!K8</f>
        <v>1.14837847764</v>
      </c>
    </row>
    <row r="17" spans="1:11" ht="12.75">
      <c r="A17" s="1" t="str">
        <f>'[5]anexo4_pagina'!D9</f>
        <v>201</v>
      </c>
      <c r="B17" s="1"/>
      <c r="C17" s="1" t="str">
        <f>'[5]anexo4_pagina'!E9</f>
        <v>Cemento</v>
      </c>
      <c r="D17" s="1"/>
      <c r="E17" s="11">
        <f>'[5]anexo4_pagina'!F9</f>
        <v>4.443488944013</v>
      </c>
      <c r="F17" s="11">
        <f>'[5]anexo4_pagina'!G9</f>
        <v>4.443488944013</v>
      </c>
      <c r="G17" s="11">
        <f>'[5]anexo4_pagina'!H9</f>
        <v>-0.68980824461</v>
      </c>
      <c r="H17" s="1"/>
      <c r="I17" s="11">
        <f>'[5]anexo4_pagina'!I9</f>
        <v>0.192227290569</v>
      </c>
      <c r="J17" s="11">
        <f>'[5]anexo4_pagina'!J9</f>
        <v>0.192227290569</v>
      </c>
      <c r="K17" s="22">
        <f>'[5]anexo4_pagina'!K9</f>
        <v>-0.031660010759</v>
      </c>
    </row>
    <row r="18" spans="1:11" ht="12.75">
      <c r="A18" s="1" t="str">
        <f>'[5]anexo4_pagina'!D10</f>
        <v>202</v>
      </c>
      <c r="B18" s="1"/>
      <c r="C18" s="1" t="str">
        <f>'[5]anexo4_pagina'!E10</f>
        <v>Explosivos</v>
      </c>
      <c r="D18" s="1"/>
      <c r="E18" s="11">
        <f>'[5]anexo4_pagina'!F10</f>
        <v>0</v>
      </c>
      <c r="F18" s="11">
        <f>'[5]anexo4_pagina'!G10</f>
        <v>0</v>
      </c>
      <c r="G18" s="11">
        <f>'[5]anexo4_pagina'!H10</f>
        <v>-0.04213365368</v>
      </c>
      <c r="H18" s="1"/>
      <c r="I18" s="11">
        <f>'[5]anexo4_pagina'!I10</f>
        <v>0</v>
      </c>
      <c r="J18" s="11">
        <f>'[5]anexo4_pagina'!J10</f>
        <v>0</v>
      </c>
      <c r="K18" s="22">
        <f>'[5]anexo4_pagina'!K10</f>
        <v>-7.4894365E-05</v>
      </c>
    </row>
    <row r="19" spans="1:11" ht="12.75">
      <c r="A19" s="1" t="str">
        <f>'[5]anexo4_pagina'!D11</f>
        <v>203</v>
      </c>
      <c r="B19" s="1"/>
      <c r="C19" s="1" t="str">
        <f>'[5]anexo4_pagina'!E11</f>
        <v>Agregados minerales</v>
      </c>
      <c r="D19" s="1"/>
      <c r="E19" s="11">
        <f>'[5]anexo4_pagina'!F11</f>
        <v>0.315369937808</v>
      </c>
      <c r="F19" s="11">
        <f>'[5]anexo4_pagina'!G11</f>
        <v>0.315369937808</v>
      </c>
      <c r="G19" s="11">
        <f>'[5]anexo4_pagina'!H11</f>
        <v>3.947968171879</v>
      </c>
      <c r="H19" s="1"/>
      <c r="I19" s="11">
        <f>'[5]anexo4_pagina'!I11</f>
        <v>0.014376135046</v>
      </c>
      <c r="J19" s="11">
        <f>'[5]anexo4_pagina'!J11</f>
        <v>0.014376135046</v>
      </c>
      <c r="K19" s="22">
        <f>'[5]anexo4_pagina'!K11</f>
        <v>0.175206879377</v>
      </c>
    </row>
    <row r="20" spans="1:11" ht="12.75">
      <c r="A20" s="1" t="str">
        <f>'[5]anexo4_pagina'!D12</f>
        <v>204</v>
      </c>
      <c r="B20" s="1"/>
      <c r="C20" s="1" t="str">
        <f>'[5]anexo4_pagina'!E12</f>
        <v>Concretos</v>
      </c>
      <c r="D20" s="1"/>
      <c r="E20" s="11">
        <f>'[5]anexo4_pagina'!F12</f>
        <v>0.043694143411</v>
      </c>
      <c r="F20" s="11">
        <f>'[5]anexo4_pagina'!G12</f>
        <v>0.043694143411</v>
      </c>
      <c r="G20" s="11">
        <f>'[5]anexo4_pagina'!H12</f>
        <v>0.52960630499</v>
      </c>
      <c r="H20" s="1"/>
      <c r="I20" s="11">
        <f>'[5]anexo4_pagina'!I12</f>
        <v>0.007127975291</v>
      </c>
      <c r="J20" s="11">
        <f>'[5]anexo4_pagina'!J12</f>
        <v>0.007127975291</v>
      </c>
      <c r="K20" s="22">
        <f>'[5]anexo4_pagina'!K12</f>
        <v>0.0867353283</v>
      </c>
    </row>
    <row r="21" spans="1:11" ht="12.75">
      <c r="A21" s="1" t="str">
        <f>'[5]anexo4_pagina'!D13</f>
        <v>205</v>
      </c>
      <c r="B21" s="1"/>
      <c r="C21" s="1" t="str">
        <f>'[5]anexo4_pagina'!E13</f>
        <v>Aceros</v>
      </c>
      <c r="D21" s="1"/>
      <c r="E21" s="11">
        <f>'[5]anexo4_pagina'!F13</f>
        <v>3.053340658989</v>
      </c>
      <c r="F21" s="11">
        <f>'[5]anexo4_pagina'!G13</f>
        <v>3.053340658989</v>
      </c>
      <c r="G21" s="11">
        <f>'[5]anexo4_pagina'!H13</f>
        <v>3.282688655342</v>
      </c>
      <c r="H21" s="1"/>
      <c r="I21" s="11">
        <f>'[5]anexo4_pagina'!I13</f>
        <v>0.543671869688</v>
      </c>
      <c r="J21" s="11">
        <f>'[5]anexo4_pagina'!J13</f>
        <v>0.543671869688</v>
      </c>
      <c r="K21" s="22">
        <f>'[5]anexo4_pagina'!K13</f>
        <v>0.588342229413</v>
      </c>
    </row>
    <row r="22" spans="1:11" ht="12.75">
      <c r="A22" s="1" t="str">
        <f>'[5]anexo4_pagina'!D14</f>
        <v>206</v>
      </c>
      <c r="B22" s="1"/>
      <c r="C22" s="1" t="str">
        <f>'[5]anexo4_pagina'!E14</f>
        <v>Maderas</v>
      </c>
      <c r="D22" s="1"/>
      <c r="E22" s="11">
        <f>'[5]anexo4_pagina'!F14</f>
        <v>0.152498682723</v>
      </c>
      <c r="F22" s="11">
        <f>'[5]anexo4_pagina'!G14</f>
        <v>0.152498682723</v>
      </c>
      <c r="G22" s="11">
        <f>'[5]anexo4_pagina'!H14</f>
        <v>-0.922809315057</v>
      </c>
      <c r="H22" s="1"/>
      <c r="I22" s="11">
        <f>'[5]anexo4_pagina'!I14</f>
        <v>0.006900838427</v>
      </c>
      <c r="J22" s="11">
        <f>'[5]anexo4_pagina'!J14</f>
        <v>0.006900838427</v>
      </c>
      <c r="K22" s="22">
        <f>'[5]anexo4_pagina'!K14</f>
        <v>-0.042583369979</v>
      </c>
    </row>
    <row r="23" spans="1:11" ht="12.75">
      <c r="A23" s="1" t="str">
        <f>'[5]anexo4_pagina'!D15</f>
        <v>207</v>
      </c>
      <c r="B23" s="1"/>
      <c r="C23" s="1" t="str">
        <f>'[5]anexo4_pagina'!E15</f>
        <v>Tuberias</v>
      </c>
      <c r="D23" s="1"/>
      <c r="E23" s="11">
        <f>'[5]anexo4_pagina'!F15</f>
        <v>0.058020281028</v>
      </c>
      <c r="F23" s="11">
        <f>'[5]anexo4_pagina'!G15</f>
        <v>0.058020281028</v>
      </c>
      <c r="G23" s="11">
        <f>'[5]anexo4_pagina'!H15</f>
        <v>0.373935644545</v>
      </c>
      <c r="H23" s="1"/>
      <c r="I23" s="11">
        <f>'[5]anexo4_pagina'!I15</f>
        <v>0.000274270786</v>
      </c>
      <c r="J23" s="11">
        <f>'[5]anexo4_pagina'!J15</f>
        <v>0.000274270786</v>
      </c>
      <c r="K23" s="22">
        <f>'[5]anexo4_pagina'!K15</f>
        <v>0.001777590526</v>
      </c>
    </row>
    <row r="24" spans="1:11" ht="12.75">
      <c r="A24" s="1" t="str">
        <f>'[5]anexo4_pagina'!D16</f>
        <v>208</v>
      </c>
      <c r="B24" s="1"/>
      <c r="C24" s="1" t="str">
        <f>'[5]anexo4_pagina'!E16</f>
        <v>Pavimentos</v>
      </c>
      <c r="D24" s="1"/>
      <c r="E24" s="11">
        <f>'[5]anexo4_pagina'!F16</f>
        <v>0.657900564312</v>
      </c>
      <c r="F24" s="11">
        <f>'[5]anexo4_pagina'!G16</f>
        <v>0.657900564312</v>
      </c>
      <c r="G24" s="11">
        <f>'[5]anexo4_pagina'!H16</f>
        <v>5.547642240666</v>
      </c>
      <c r="H24" s="1"/>
      <c r="I24" s="11">
        <f>'[5]anexo4_pagina'!I16</f>
        <v>0.040170611973</v>
      </c>
      <c r="J24" s="11">
        <f>'[5]anexo4_pagina'!J16</f>
        <v>0.040170611973</v>
      </c>
      <c r="K24" s="22">
        <f>'[5]anexo4_pagina'!K16</f>
        <v>0.325881834991</v>
      </c>
    </row>
    <row r="25" spans="1:11" ht="12.75">
      <c r="A25" s="1" t="str">
        <f>'[5]anexo4_pagina'!D17</f>
        <v>209</v>
      </c>
      <c r="B25" s="1"/>
      <c r="C25" s="1" t="str">
        <f>'[5]anexo4_pagina'!E17</f>
        <v>Otros</v>
      </c>
      <c r="D25" s="1"/>
      <c r="E25" s="11">
        <f>'[5]anexo4_pagina'!F17</f>
        <v>0.302126531194</v>
      </c>
      <c r="F25" s="11">
        <f>'[5]anexo4_pagina'!G17</f>
        <v>0.302126531194</v>
      </c>
      <c r="G25" s="11">
        <f>'[5]anexo4_pagina'!H17</f>
        <v>2.380374998722</v>
      </c>
      <c r="H25" s="1"/>
      <c r="I25" s="11">
        <f>'[5]anexo4_pagina'!I17</f>
        <v>0.005747340938</v>
      </c>
      <c r="J25" s="11">
        <f>'[5]anexo4_pagina'!J17</f>
        <v>0.005747340938</v>
      </c>
      <c r="K25" s="22">
        <f>'[5]anexo4_pagina'!K17</f>
        <v>0.044752890135</v>
      </c>
    </row>
    <row r="26" spans="1:11" ht="12.75">
      <c r="A26" s="2" t="str">
        <f>'[5]anexo4_pagina'!D18</f>
        <v>3</v>
      </c>
      <c r="B26" s="2"/>
      <c r="C26" s="2" t="str">
        <f>'[5]anexo4_pagina'!E18</f>
        <v>Transporte</v>
      </c>
      <c r="D26" s="1"/>
      <c r="E26" s="31">
        <f>'[5]anexo4_pagina'!F18</f>
        <v>0.056749308442</v>
      </c>
      <c r="F26" s="31">
        <f>'[5]anexo4_pagina'!G18</f>
        <v>0.056749308442</v>
      </c>
      <c r="G26" s="31">
        <f>'[5]anexo4_pagina'!H18</f>
        <v>0.29376759119</v>
      </c>
      <c r="H26" s="2"/>
      <c r="I26" s="31">
        <f>'[5]anexo4_pagina'!I18</f>
        <v>0.000210404885</v>
      </c>
      <c r="J26" s="31">
        <f>'[5]anexo4_pagina'!J18</f>
        <v>0.000210404885</v>
      </c>
      <c r="K26" s="32">
        <f>'[5]anexo4_pagina'!K18</f>
        <v>0.00109616456</v>
      </c>
    </row>
    <row r="27" spans="1:11" ht="12.75">
      <c r="A27" s="1" t="str">
        <f>'[5]anexo4_pagina'!D19</f>
        <v>301</v>
      </c>
      <c r="B27" s="1"/>
      <c r="C27" s="1" t="str">
        <f>'[5]anexo4_pagina'!E19</f>
        <v>Transporte</v>
      </c>
      <c r="D27" s="1"/>
      <c r="E27" s="11">
        <f>'[5]anexo4_pagina'!F19</f>
        <v>0.056749308442</v>
      </c>
      <c r="F27" s="11">
        <f>'[5]anexo4_pagina'!G19</f>
        <v>0.056749308442</v>
      </c>
      <c r="G27" s="11">
        <f>'[5]anexo4_pagina'!H19</f>
        <v>0.29376759119</v>
      </c>
      <c r="H27" s="1"/>
      <c r="I27" s="11">
        <f>'[5]anexo4_pagina'!I19</f>
        <v>0.000210404885</v>
      </c>
      <c r="J27" s="11">
        <f>'[5]anexo4_pagina'!J19</f>
        <v>0.000210404885</v>
      </c>
      <c r="K27" s="22">
        <f>'[5]anexo4_pagina'!K19</f>
        <v>0.00109616456</v>
      </c>
    </row>
    <row r="28" spans="1:11" ht="12.75">
      <c r="A28" s="2" t="str">
        <f>'[5]anexo4_pagina'!D20</f>
        <v>4</v>
      </c>
      <c r="B28" s="2"/>
      <c r="C28" s="2" t="str">
        <f>'[5]anexo4_pagina'!E20</f>
        <v>Mano de obra</v>
      </c>
      <c r="D28" s="1"/>
      <c r="E28" s="31">
        <f>'[5]anexo4_pagina'!F20</f>
        <v>1.284553315534</v>
      </c>
      <c r="F28" s="31">
        <f>'[5]anexo4_pagina'!G20</f>
        <v>1.284553315534</v>
      </c>
      <c r="G28" s="31">
        <f>'[5]anexo4_pagina'!H20</f>
        <v>2.667360096206</v>
      </c>
      <c r="H28" s="2"/>
      <c r="I28" s="31">
        <f>'[5]anexo4_pagina'!I20</f>
        <v>0.150356111767</v>
      </c>
      <c r="J28" s="31">
        <f>'[5]anexo4_pagina'!J20</f>
        <v>0.150356111767</v>
      </c>
      <c r="K28" s="32">
        <f>'[5]anexo4_pagina'!K20</f>
        <v>0.310717425459</v>
      </c>
    </row>
    <row r="29" spans="1:11" ht="12.75">
      <c r="A29" s="1" t="str">
        <f>'[5]anexo4_pagina'!D21</f>
        <v>401</v>
      </c>
      <c r="B29" s="1"/>
      <c r="C29" s="1" t="str">
        <f>'[5]anexo4_pagina'!E21</f>
        <v>Maestro</v>
      </c>
      <c r="D29" s="1"/>
      <c r="E29" s="11">
        <f>'[5]anexo4_pagina'!F21</f>
        <v>1.524224169499</v>
      </c>
      <c r="F29" s="11">
        <f>'[5]anexo4_pagina'!G21</f>
        <v>1.524224169499</v>
      </c>
      <c r="G29" s="11">
        <f>'[5]anexo4_pagina'!H21</f>
        <v>4.073701945252</v>
      </c>
      <c r="H29" s="1"/>
      <c r="I29" s="11">
        <f>'[5]anexo4_pagina'!I21</f>
        <v>0.007758865423</v>
      </c>
      <c r="J29" s="11">
        <f>'[5]anexo4_pagina'!J21</f>
        <v>0.007758865423</v>
      </c>
      <c r="K29" s="22">
        <f>'[5]anexo4_pagina'!K21</f>
        <v>0.020406639303</v>
      </c>
    </row>
    <row r="30" spans="1:11" ht="12.75">
      <c r="A30" s="1" t="str">
        <f>'[5]anexo4_pagina'!D22</f>
        <v>402</v>
      </c>
      <c r="B30" s="1"/>
      <c r="C30" s="1" t="str">
        <f>'[5]anexo4_pagina'!E22</f>
        <v>Obrero</v>
      </c>
      <c r="D30" s="1"/>
      <c r="E30" s="11">
        <f>'[5]anexo4_pagina'!F22</f>
        <v>1.488060593174</v>
      </c>
      <c r="F30" s="11">
        <f>'[5]anexo4_pagina'!G22</f>
        <v>1.488060593174</v>
      </c>
      <c r="G30" s="11">
        <f>'[5]anexo4_pagina'!H22</f>
        <v>3.111038259941</v>
      </c>
      <c r="H30" s="1"/>
      <c r="I30" s="11">
        <f>'[5]anexo4_pagina'!I22</f>
        <v>0.110551013679</v>
      </c>
      <c r="J30" s="11">
        <f>'[5]anexo4_pagina'!J22</f>
        <v>0.110551013679</v>
      </c>
      <c r="K30" s="22">
        <f>'[5]anexo4_pagina'!K22</f>
        <v>0.229488773508</v>
      </c>
    </row>
    <row r="31" spans="1:11" ht="12.75">
      <c r="A31" s="1" t="str">
        <f>'[5]anexo4_pagina'!D23</f>
        <v>403</v>
      </c>
      <c r="B31" s="1"/>
      <c r="C31" s="1" t="str">
        <f>'[5]anexo4_pagina'!E23</f>
        <v>Oficial</v>
      </c>
      <c r="D31" s="1"/>
      <c r="E31" s="11">
        <f>'[5]anexo4_pagina'!F23</f>
        <v>0.846439404193</v>
      </c>
      <c r="F31" s="11">
        <f>'[5]anexo4_pagina'!G23</f>
        <v>0.846439404193</v>
      </c>
      <c r="G31" s="11">
        <f>'[5]anexo4_pagina'!H23</f>
        <v>1.562822653333</v>
      </c>
      <c r="H31" s="1"/>
      <c r="I31" s="11">
        <f>'[5]anexo4_pagina'!I23</f>
        <v>0.029790503</v>
      </c>
      <c r="J31" s="11">
        <f>'[5]anexo4_pagina'!J23</f>
        <v>0.029790503</v>
      </c>
      <c r="K31" s="22">
        <f>'[5]anexo4_pagina'!K23</f>
        <v>0.055096200945</v>
      </c>
    </row>
    <row r="32" spans="1:11" ht="12.75">
      <c r="A32" s="1" t="str">
        <f>'[5]anexo4_pagina'!D24</f>
        <v>404</v>
      </c>
      <c r="B32" s="1"/>
      <c r="C32" s="1" t="str">
        <f>'[5]anexo4_pagina'!E24</f>
        <v>Inspector</v>
      </c>
      <c r="D32" s="1"/>
      <c r="E32" s="11">
        <f>'[5]anexo4_pagina'!F24</f>
        <v>0.91262262531</v>
      </c>
      <c r="F32" s="11">
        <f>'[5]anexo4_pagina'!G24</f>
        <v>0.91262262531</v>
      </c>
      <c r="G32" s="11">
        <f>'[5]anexo4_pagina'!H24</f>
        <v>2.328538333043</v>
      </c>
      <c r="H32" s="1"/>
      <c r="I32" s="11">
        <f>'[5]anexo4_pagina'!I24</f>
        <v>0.002254235529</v>
      </c>
      <c r="J32" s="11">
        <f>'[5]anexo4_pagina'!J24</f>
        <v>0.002254235529</v>
      </c>
      <c r="K32" s="22">
        <f>'[5]anexo4_pagina'!K24</f>
        <v>0.005721953964</v>
      </c>
    </row>
    <row r="33" spans="1:11" ht="12.75">
      <c r="A33" s="1" t="str">
        <f>'[5]anexo4_pagina'!D25</f>
        <v>405</v>
      </c>
      <c r="B33" s="1"/>
      <c r="C33" s="1" t="str">
        <f>'[5]anexo4_pagina'!E25</f>
        <v>Topografo</v>
      </c>
      <c r="D33" s="1"/>
      <c r="E33" s="11">
        <f>'[5]anexo4_pagina'!F25</f>
        <v>0.746620224442</v>
      </c>
      <c r="F33" s="11">
        <f>'[5]anexo4_pagina'!G25</f>
        <v>0.746620224442</v>
      </c>
      <c r="G33" s="11">
        <f>'[5]anexo4_pagina'!H25</f>
        <v>1.792877423912</v>
      </c>
      <c r="H33" s="1"/>
      <c r="I33" s="11">
        <f>'[5]anexo4_pagina'!I25</f>
        <v>1.074049E-06</v>
      </c>
      <c r="J33" s="11">
        <f>'[5]anexo4_pagina'!J25</f>
        <v>1.074049E-06</v>
      </c>
      <c r="K33" s="22">
        <f>'[5]anexo4_pagina'!K25</f>
        <v>2.575089E-06</v>
      </c>
    </row>
    <row r="34" spans="1:11" ht="12.75">
      <c r="A34" s="1" t="str">
        <f>'[5]anexo4_pagina'!D26</f>
        <v>406</v>
      </c>
      <c r="B34" s="1"/>
      <c r="C34" s="1" t="str">
        <f>'[5]anexo4_pagina'!E26</f>
        <v>Cadenero</v>
      </c>
      <c r="D34" s="1"/>
      <c r="E34" s="11">
        <f>'[5]anexo4_pagina'!F26</f>
        <v>1.129350449852</v>
      </c>
      <c r="F34" s="11">
        <f>'[5]anexo4_pagina'!G26</f>
        <v>1.129350449852</v>
      </c>
      <c r="G34" s="11">
        <f>'[5]anexo4_pagina'!H26</f>
        <v>3.498232003423</v>
      </c>
      <c r="H34" s="1"/>
      <c r="I34" s="11">
        <f>'[5]anexo4_pagina'!I26</f>
        <v>4.20088E-07</v>
      </c>
      <c r="J34" s="11">
        <f>'[5]anexo4_pagina'!J26</f>
        <v>4.20088E-07</v>
      </c>
      <c r="K34" s="22">
        <f>'[5]anexo4_pagina'!K26</f>
        <v>1.28265E-06</v>
      </c>
    </row>
    <row r="35" spans="1:11" ht="12.75">
      <c r="A35" s="2" t="str">
        <f>'[5]anexo4_pagina'!D27</f>
        <v>5</v>
      </c>
      <c r="B35" s="2"/>
      <c r="C35" s="2" t="str">
        <f>'[5]anexo4_pagina'!E27</f>
        <v>Costos indirectos</v>
      </c>
      <c r="D35" s="1"/>
      <c r="E35" s="31">
        <f>'[5]anexo4_pagina'!F27</f>
        <v>1.020339511336</v>
      </c>
      <c r="F35" s="31">
        <f>'[5]anexo4_pagina'!G27</f>
        <v>1.020339511336</v>
      </c>
      <c r="G35" s="31">
        <f>'[5]anexo4_pagina'!H27</f>
        <v>2.763573473655</v>
      </c>
      <c r="H35" s="2"/>
      <c r="I35" s="31">
        <f>'[5]anexo4_pagina'!I27</f>
        <v>0.178084567452</v>
      </c>
      <c r="J35" s="31">
        <f>'[5]anexo4_pagina'!J27</f>
        <v>0.178084567452</v>
      </c>
      <c r="K35" s="32">
        <f>'[5]anexo4_pagina'!K27</f>
        <v>0.478328665937</v>
      </c>
    </row>
    <row r="36" spans="1:11" ht="12.75">
      <c r="A36" s="1" t="str">
        <f>'[5]anexo4_pagina'!D28</f>
        <v>501</v>
      </c>
      <c r="B36" s="1"/>
      <c r="C36" s="1" t="str">
        <f>'[5]anexo4_pagina'!E28</f>
        <v>Ingeniero director</v>
      </c>
      <c r="D36" s="1"/>
      <c r="E36" s="11">
        <f>'[5]anexo4_pagina'!F28</f>
        <v>0.972920680977</v>
      </c>
      <c r="F36" s="11">
        <f>'[5]anexo4_pagina'!G28</f>
        <v>0.972920680977</v>
      </c>
      <c r="G36" s="11">
        <f>'[5]anexo4_pagina'!H28</f>
        <v>2.274030217825</v>
      </c>
      <c r="H36" s="1"/>
      <c r="I36" s="11">
        <f>'[5]anexo4_pagina'!I28</f>
        <v>0.058185741948</v>
      </c>
      <c r="J36" s="11">
        <f>'[5]anexo4_pagina'!J28</f>
        <v>0.058185741948</v>
      </c>
      <c r="K36" s="22">
        <f>'[5]anexo4_pagina'!K28</f>
        <v>0.135450030555</v>
      </c>
    </row>
    <row r="37" spans="1:11" ht="12.75">
      <c r="A37" s="1" t="str">
        <f>'[5]anexo4_pagina'!D29</f>
        <v>502</v>
      </c>
      <c r="B37" s="1"/>
      <c r="C37" s="1" t="str">
        <f>'[5]anexo4_pagina'!E29</f>
        <v>Ingeniero residente</v>
      </c>
      <c r="D37" s="1"/>
      <c r="E37" s="11">
        <f>'[5]anexo4_pagina'!F29</f>
        <v>0.907641284054</v>
      </c>
      <c r="F37" s="11">
        <f>'[5]anexo4_pagina'!G29</f>
        <v>0.907641284054</v>
      </c>
      <c r="G37" s="11">
        <f>'[5]anexo4_pagina'!H29</f>
        <v>2.771679883021</v>
      </c>
      <c r="H37" s="1"/>
      <c r="I37" s="11">
        <f>'[5]anexo4_pagina'!I29</f>
        <v>0.044805053204</v>
      </c>
      <c r="J37" s="11">
        <f>'[5]anexo4_pagina'!J29</f>
        <v>0.044805053204</v>
      </c>
      <c r="K37" s="22">
        <f>'[5]anexo4_pagina'!K29</f>
        <v>0.135522252306</v>
      </c>
    </row>
    <row r="38" spans="1:11" ht="12.75">
      <c r="A38" s="1" t="str">
        <f>'[5]anexo4_pagina'!D30</f>
        <v>503</v>
      </c>
      <c r="B38" s="1"/>
      <c r="C38" s="1" t="str">
        <f>'[5]anexo4_pagina'!E30</f>
        <v>Almacenista</v>
      </c>
      <c r="D38" s="1"/>
      <c r="E38" s="11">
        <f>'[5]anexo4_pagina'!F30</f>
        <v>0.79213015102</v>
      </c>
      <c r="F38" s="11">
        <f>'[5]anexo4_pagina'!G30</f>
        <v>0.79213015102</v>
      </c>
      <c r="G38" s="11">
        <f>'[5]anexo4_pagina'!H30</f>
        <v>2.651216089328</v>
      </c>
      <c r="H38" s="1"/>
      <c r="I38" s="11">
        <f>'[5]anexo4_pagina'!I30</f>
        <v>0.006607128692</v>
      </c>
      <c r="J38" s="11">
        <f>'[5]anexo4_pagina'!J30</f>
        <v>0.006607128692</v>
      </c>
      <c r="K38" s="22">
        <f>'[5]anexo4_pagina'!K30</f>
        <v>0.021904233449</v>
      </c>
    </row>
    <row r="39" spans="1:11" ht="12.75">
      <c r="A39" s="1" t="str">
        <f>'[5]anexo4_pagina'!D31</f>
        <v>504</v>
      </c>
      <c r="B39" s="1"/>
      <c r="C39" s="1" t="str">
        <f>'[5]anexo4_pagina'!E31</f>
        <v>Celador</v>
      </c>
      <c r="D39" s="1"/>
      <c r="E39" s="11">
        <f>'[5]anexo4_pagina'!F31</f>
        <v>1.727909625701</v>
      </c>
      <c r="F39" s="11">
        <f>'[5]anexo4_pagina'!G31</f>
        <v>1.727909625701</v>
      </c>
      <c r="G39" s="11">
        <f>'[5]anexo4_pagina'!H31</f>
        <v>3.105082945352</v>
      </c>
      <c r="H39" s="1"/>
      <c r="I39" s="11">
        <f>'[5]anexo4_pagina'!I31</f>
        <v>0.008633356689</v>
      </c>
      <c r="J39" s="11">
        <f>'[5]anexo4_pagina'!J31</f>
        <v>0.008633356689</v>
      </c>
      <c r="K39" s="22">
        <f>'[5]anexo4_pagina'!K31</f>
        <v>0.015441735055</v>
      </c>
    </row>
    <row r="40" spans="1:11" ht="12.75">
      <c r="A40" s="1" t="str">
        <f>'[5]anexo4_pagina'!D32</f>
        <v>505</v>
      </c>
      <c r="B40" s="1"/>
      <c r="C40" s="1" t="str">
        <f>'[5]anexo4_pagina'!E32</f>
        <v>Contador</v>
      </c>
      <c r="D40" s="1"/>
      <c r="E40" s="11">
        <f>'[5]anexo4_pagina'!F32</f>
        <v>1.745296960361</v>
      </c>
      <c r="F40" s="11">
        <f>'[5]anexo4_pagina'!G32</f>
        <v>1.745296960361</v>
      </c>
      <c r="G40" s="11">
        <f>'[5]anexo4_pagina'!H32</f>
        <v>3.420553893977</v>
      </c>
      <c r="H40" s="1"/>
      <c r="I40" s="11">
        <f>'[5]anexo4_pagina'!I32</f>
        <v>0.033410848616</v>
      </c>
      <c r="J40" s="11">
        <f>'[5]anexo4_pagina'!J32</f>
        <v>0.033410848616</v>
      </c>
      <c r="K40" s="22">
        <f>'[5]anexo4_pagina'!K32</f>
        <v>0.064986969037</v>
      </c>
    </row>
    <row r="41" spans="1:11" ht="12.75">
      <c r="A41" s="1" t="str">
        <f>'[5]anexo4_pagina'!D33</f>
        <v>506</v>
      </c>
      <c r="B41" s="1"/>
      <c r="C41" s="1" t="str">
        <f>'[5]anexo4_pagina'!E33</f>
        <v>Auxiliar contable</v>
      </c>
      <c r="D41" s="1"/>
      <c r="E41" s="11">
        <f>'[5]anexo4_pagina'!F33</f>
        <v>1.438096558513</v>
      </c>
      <c r="F41" s="11">
        <f>'[5]anexo4_pagina'!G33</f>
        <v>1.438096558513</v>
      </c>
      <c r="G41" s="11">
        <f>'[5]anexo4_pagina'!H33</f>
        <v>3.237872649222</v>
      </c>
      <c r="H41" s="1"/>
      <c r="I41" s="11">
        <f>'[5]anexo4_pagina'!I33</f>
        <v>0.009889420141</v>
      </c>
      <c r="J41" s="11">
        <f>'[5]anexo4_pagina'!J33</f>
        <v>0.009889420141</v>
      </c>
      <c r="K41" s="22">
        <f>'[5]anexo4_pagina'!K33</f>
        <v>0.022070327345</v>
      </c>
    </row>
    <row r="42" spans="1:11" ht="12.75">
      <c r="A42" s="1" t="str">
        <f>'[5]anexo4_pagina'!D34</f>
        <v>507</v>
      </c>
      <c r="B42" s="1"/>
      <c r="C42" s="1" t="str">
        <f>'[5]anexo4_pagina'!E34</f>
        <v>Laboratorista</v>
      </c>
      <c r="D42" s="1"/>
      <c r="E42" s="11">
        <f>'[5]anexo4_pagina'!F34</f>
        <v>0.413755620533</v>
      </c>
      <c r="F42" s="11">
        <f>'[5]anexo4_pagina'!G34</f>
        <v>0.413755620533</v>
      </c>
      <c r="G42" s="11">
        <f>'[5]anexo4_pagina'!H34</f>
        <v>3.279525476707</v>
      </c>
      <c r="H42" s="1"/>
      <c r="I42" s="11">
        <f>'[5]anexo4_pagina'!I34</f>
        <v>0.004653081738</v>
      </c>
      <c r="J42" s="11">
        <f>'[5]anexo4_pagina'!J34</f>
        <v>0.004653081738</v>
      </c>
      <c r="K42" s="22">
        <f>'[5]anexo4_pagina'!K34</f>
        <v>0.03617353463</v>
      </c>
    </row>
    <row r="43" spans="1:11" ht="12.75">
      <c r="A43" s="1" t="str">
        <f>'[5]anexo4_pagina'!D35</f>
        <v>508</v>
      </c>
      <c r="B43" s="1"/>
      <c r="C43" s="1" t="str">
        <f>'[5]anexo4_pagina'!E35</f>
        <v>Mecanico</v>
      </c>
      <c r="D43" s="1"/>
      <c r="E43" s="11">
        <f>'[5]anexo4_pagina'!F35</f>
        <v>0.669819703597</v>
      </c>
      <c r="F43" s="11">
        <f>'[5]anexo4_pagina'!G35</f>
        <v>0.669819703597</v>
      </c>
      <c r="G43" s="11">
        <f>'[5]anexo4_pagina'!H35</f>
        <v>3.075940555056</v>
      </c>
      <c r="H43" s="1"/>
      <c r="I43" s="11">
        <f>'[5]anexo4_pagina'!I35</f>
        <v>0.004599762689</v>
      </c>
      <c r="J43" s="11">
        <f>'[5]anexo4_pagina'!J35</f>
        <v>0.004599762689</v>
      </c>
      <c r="K43" s="22">
        <f>'[5]anexo4_pagina'!K35</f>
        <v>0.020811415311</v>
      </c>
    </row>
    <row r="44" spans="1:11" ht="12.75">
      <c r="A44" s="1" t="str">
        <f>'[5]anexo4_pagina'!D36</f>
        <v>509</v>
      </c>
      <c r="B44" s="1"/>
      <c r="C44" s="1" t="str">
        <f>'[5]anexo4_pagina'!E36</f>
        <v>Secretaria</v>
      </c>
      <c r="D44" s="1"/>
      <c r="E44" s="11">
        <f>'[5]anexo4_pagina'!F36</f>
        <v>0.924716113627</v>
      </c>
      <c r="F44" s="11">
        <f>'[5]anexo4_pagina'!G36</f>
        <v>0.924716113627</v>
      </c>
      <c r="G44" s="11">
        <f>'[5]anexo4_pagina'!H36</f>
        <v>3.338703336684</v>
      </c>
      <c r="H44" s="1"/>
      <c r="I44" s="11">
        <f>'[5]anexo4_pagina'!I36</f>
        <v>0.007300173735</v>
      </c>
      <c r="J44" s="11">
        <f>'[5]anexo4_pagina'!J36</f>
        <v>0.007300173735</v>
      </c>
      <c r="K44" s="22">
        <f>'[5]anexo4_pagina'!K36</f>
        <v>0.025968168249</v>
      </c>
    </row>
    <row r="45" spans="1:11" ht="13.5" thickBot="1">
      <c r="A45" s="3"/>
      <c r="B45" s="3"/>
      <c r="C45" s="3" t="s">
        <v>19</v>
      </c>
      <c r="D45" s="4"/>
      <c r="E45" s="14">
        <f>Anexo1!G13</f>
        <v>1.157455616471</v>
      </c>
      <c r="F45" s="14">
        <f>Anexo1!H13</f>
        <v>1.157455616471</v>
      </c>
      <c r="G45" s="14">
        <f>Anexo1!I13</f>
        <v>2.047432686044</v>
      </c>
      <c r="H45" s="3"/>
      <c r="I45" s="14">
        <f>E45</f>
        <v>1.157455616471</v>
      </c>
      <c r="J45" s="14">
        <f>F45</f>
        <v>1.157455616471</v>
      </c>
      <c r="K45" s="14">
        <f>G45</f>
        <v>2.047432686044</v>
      </c>
    </row>
    <row r="46" spans="1:11" ht="12.75">
      <c r="A46" s="1" t="s">
        <v>7</v>
      </c>
      <c r="B46" s="15"/>
      <c r="C46" s="23"/>
      <c r="D46" s="17"/>
      <c r="E46" s="19"/>
      <c r="F46" s="19"/>
      <c r="G46" s="19"/>
      <c r="H46" s="23"/>
      <c r="I46" s="19"/>
      <c r="J46" s="19"/>
      <c r="K46" s="19"/>
    </row>
    <row r="47" spans="1:10" ht="12.75" hidden="1">
      <c r="A47" s="55">
        <v>40196</v>
      </c>
      <c r="B47" s="56"/>
      <c r="C47" s="61"/>
      <c r="D47" s="1"/>
      <c r="E47" s="1"/>
      <c r="F47" s="1"/>
      <c r="G47" s="1"/>
      <c r="H47" s="1"/>
      <c r="I47" s="1"/>
      <c r="J47" s="1"/>
    </row>
  </sheetData>
  <sheetProtection/>
  <mergeCells count="12">
    <mergeCell ref="F8:F9"/>
    <mergeCell ref="G8:G9"/>
    <mergeCell ref="I8:I9"/>
    <mergeCell ref="J8:J9"/>
    <mergeCell ref="K8:K9"/>
    <mergeCell ref="A47:C47"/>
    <mergeCell ref="A6:A9"/>
    <mergeCell ref="C6:C9"/>
    <mergeCell ref="I6:K6"/>
    <mergeCell ref="E7:G7"/>
    <mergeCell ref="I7:K7"/>
    <mergeCell ref="E8:E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4"/>
  <sheetViews>
    <sheetView showGridLines="0" zoomScalePageLayoutView="0" workbookViewId="0" topLeftCell="B1">
      <selection activeCell="L40" sqref="L40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hidden="1" customWidth="1"/>
    <col min="6" max="6" width="1.1484375" style="0" customWidth="1"/>
    <col min="7" max="7" width="25.140625" style="0" customWidth="1"/>
    <col min="8" max="8" width="0.9921875" style="0" customWidth="1"/>
    <col min="9" max="9" width="7.8515625" style="0" customWidth="1"/>
    <col min="10" max="10" width="8.8515625" style="0" hidden="1" customWidth="1"/>
    <col min="15" max="19" width="11.421875" style="0" hidden="1" customWidth="1"/>
  </cols>
  <sheetData>
    <row r="1" ht="12.75">
      <c r="A1" t="str">
        <f>PROPER('[6]anexo5_pagina'!$C$2)</f>
        <v>Enero</v>
      </c>
    </row>
    <row r="3" spans="1:11" ht="10.5" customHeight="1">
      <c r="A3" s="2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tr">
        <f>CONCATENATE(A1," ",'[3]Grupos de costo_mes'!D26)</f>
        <v>Enero 2011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67" t="s">
        <v>31</v>
      </c>
      <c r="B6" s="33"/>
      <c r="C6" s="70" t="s">
        <v>2</v>
      </c>
      <c r="D6" s="70"/>
      <c r="E6" s="70"/>
      <c r="F6" s="33"/>
      <c r="G6" s="67" t="s">
        <v>31</v>
      </c>
      <c r="H6" s="33"/>
      <c r="I6" s="70" t="s">
        <v>2</v>
      </c>
      <c r="J6" s="70"/>
      <c r="K6" s="70"/>
    </row>
    <row r="7" spans="1:11" ht="10.5" customHeight="1">
      <c r="A7" s="68"/>
      <c r="B7" s="34"/>
      <c r="C7" s="49" t="s">
        <v>3</v>
      </c>
      <c r="D7" s="49" t="s">
        <v>4</v>
      </c>
      <c r="E7" s="53" t="s">
        <v>5</v>
      </c>
      <c r="F7" s="34"/>
      <c r="G7" s="68"/>
      <c r="H7" s="34"/>
      <c r="I7" s="49" t="s">
        <v>3</v>
      </c>
      <c r="J7" s="49" t="s">
        <v>4</v>
      </c>
      <c r="K7" s="63" t="s">
        <v>5</v>
      </c>
    </row>
    <row r="8" spans="1:11" ht="13.5" thickBot="1">
      <c r="A8" s="69"/>
      <c r="B8" s="35"/>
      <c r="C8" s="51" t="s">
        <v>32</v>
      </c>
      <c r="D8" s="51"/>
      <c r="E8" s="54"/>
      <c r="F8" s="35"/>
      <c r="G8" s="69"/>
      <c r="H8" s="35"/>
      <c r="I8" s="51" t="s">
        <v>32</v>
      </c>
      <c r="J8" s="51"/>
      <c r="K8" s="54"/>
    </row>
    <row r="9" spans="1:19" ht="12.75">
      <c r="A9" s="36" t="s">
        <v>34</v>
      </c>
      <c r="B9" s="37"/>
      <c r="C9" s="38">
        <f>'[6]anexo5_pagina'!H2</f>
        <v>0.128164223864</v>
      </c>
      <c r="D9" s="38">
        <f>'[6]anexo5_pagina'!G2</f>
        <v>0.128164223864</v>
      </c>
      <c r="E9" s="38">
        <f>'[6]anexo5_pagina'!F2</f>
        <v>0.760548296723</v>
      </c>
      <c r="F9" s="37"/>
      <c r="G9" s="37" t="s">
        <v>35</v>
      </c>
      <c r="H9" s="37"/>
      <c r="I9" s="39">
        <v>0.200219407614</v>
      </c>
      <c r="J9" s="39">
        <v>0.200219407614</v>
      </c>
      <c r="K9" s="39">
        <v>2.820453295465</v>
      </c>
      <c r="O9" s="44" t="s">
        <v>36</v>
      </c>
      <c r="P9" s="44" t="s">
        <v>37</v>
      </c>
      <c r="Q9" s="44" t="s">
        <v>38</v>
      </c>
      <c r="S9" t="s">
        <v>39</v>
      </c>
    </row>
    <row r="10" spans="1:19" ht="12.75">
      <c r="A10" s="37" t="s">
        <v>40</v>
      </c>
      <c r="B10" s="37"/>
      <c r="C10" s="39">
        <v>0</v>
      </c>
      <c r="D10" s="39">
        <v>0</v>
      </c>
      <c r="E10" s="39">
        <v>5.555652343842</v>
      </c>
      <c r="F10" s="37"/>
      <c r="G10" s="37" t="s">
        <v>41</v>
      </c>
      <c r="H10" s="37"/>
      <c r="I10" s="39">
        <v>0</v>
      </c>
      <c r="J10" s="39">
        <v>0</v>
      </c>
      <c r="K10" s="39">
        <v>2.713775961438</v>
      </c>
      <c r="M10" s="45"/>
      <c r="N10" s="46"/>
      <c r="O10" s="47"/>
      <c r="P10" s="39"/>
      <c r="Q10" s="39"/>
      <c r="R10" s="39"/>
      <c r="S10" s="39"/>
    </row>
    <row r="11" spans="1:19" ht="12.75">
      <c r="A11" s="37" t="s">
        <v>42</v>
      </c>
      <c r="B11" s="37"/>
      <c r="C11" s="39">
        <v>1.743747018018</v>
      </c>
      <c r="D11" s="39">
        <v>1.743747018018</v>
      </c>
      <c r="E11" s="39">
        <v>5.293787966188</v>
      </c>
      <c r="F11" s="37"/>
      <c r="G11" s="37" t="s">
        <v>43</v>
      </c>
      <c r="I11" s="39">
        <v>0.667975110908</v>
      </c>
      <c r="J11" s="39">
        <v>0.667975110908</v>
      </c>
      <c r="K11" s="39">
        <v>2.677798101543</v>
      </c>
      <c r="M11" s="45"/>
      <c r="N11" s="46"/>
      <c r="O11" s="47"/>
      <c r="P11" s="39"/>
      <c r="Q11" s="39"/>
      <c r="R11" s="39"/>
      <c r="S11" s="39"/>
    </row>
    <row r="12" spans="1:19" ht="12.75">
      <c r="A12" s="37" t="s">
        <v>44</v>
      </c>
      <c r="B12" s="37"/>
      <c r="C12" s="39">
        <v>0.957740247658</v>
      </c>
      <c r="D12" s="39">
        <v>0.957740247658</v>
      </c>
      <c r="E12" s="39">
        <v>4.678769190077</v>
      </c>
      <c r="F12" s="37"/>
      <c r="G12" s="37" t="s">
        <v>45</v>
      </c>
      <c r="H12" s="37"/>
      <c r="I12" s="39">
        <v>0.646456563151</v>
      </c>
      <c r="J12" s="39">
        <v>0.646456563151</v>
      </c>
      <c r="K12" s="39">
        <v>2.614374289424</v>
      </c>
      <c r="M12" s="45"/>
      <c r="N12" s="46"/>
      <c r="O12" s="47"/>
      <c r="P12" s="39"/>
      <c r="Q12" s="39"/>
      <c r="R12" s="39"/>
      <c r="S12" s="39"/>
    </row>
    <row r="13" spans="1:19" ht="12.75">
      <c r="A13" s="37" t="s">
        <v>46</v>
      </c>
      <c r="B13" s="37"/>
      <c r="C13" s="39">
        <v>1.434164020682</v>
      </c>
      <c r="D13" s="39">
        <v>1.434164020682</v>
      </c>
      <c r="E13" s="39">
        <v>4.02583828969</v>
      </c>
      <c r="F13" s="37"/>
      <c r="G13" s="37" t="s">
        <v>47</v>
      </c>
      <c r="H13" s="37"/>
      <c r="I13" s="39">
        <v>0.027746538955</v>
      </c>
      <c r="J13" s="39">
        <v>0.027746538955</v>
      </c>
      <c r="K13" s="39">
        <v>2.242547713302</v>
      </c>
      <c r="M13" s="45"/>
      <c r="N13" s="46"/>
      <c r="O13" s="47"/>
      <c r="P13" s="39"/>
      <c r="Q13" s="39"/>
      <c r="R13" s="39"/>
      <c r="S13" s="39"/>
    </row>
    <row r="14" spans="1:19" ht="12.75">
      <c r="A14" s="37" t="s">
        <v>48</v>
      </c>
      <c r="B14" s="37"/>
      <c r="C14" s="39">
        <v>0.398023805071</v>
      </c>
      <c r="D14" s="39">
        <v>0.398023805071</v>
      </c>
      <c r="E14" s="39">
        <v>3.001591656383</v>
      </c>
      <c r="F14" s="37"/>
      <c r="G14" s="37" t="s">
        <v>49</v>
      </c>
      <c r="I14" s="39">
        <v>-0.0084942515</v>
      </c>
      <c r="J14" s="39">
        <v>-0.0084942515</v>
      </c>
      <c r="K14" s="39">
        <v>2.023893454806</v>
      </c>
      <c r="M14" s="45"/>
      <c r="N14" s="46"/>
      <c r="O14" s="47"/>
      <c r="P14" s="39"/>
      <c r="Q14" s="39"/>
      <c r="R14" s="39"/>
      <c r="S14" s="39"/>
    </row>
    <row r="15" spans="1:19" ht="12.75">
      <c r="A15" s="37" t="s">
        <v>50</v>
      </c>
      <c r="B15" s="37"/>
      <c r="C15" s="39">
        <v>0</v>
      </c>
      <c r="D15" s="39">
        <v>0</v>
      </c>
      <c r="E15" s="39">
        <v>2.39595643622</v>
      </c>
      <c r="F15" s="37"/>
      <c r="G15" s="37" t="s">
        <v>51</v>
      </c>
      <c r="H15" s="37"/>
      <c r="I15" s="39">
        <v>-0.140926413779</v>
      </c>
      <c r="J15" s="39">
        <v>-0.140926413779</v>
      </c>
      <c r="K15" s="39">
        <v>1.888499786545</v>
      </c>
      <c r="M15" s="45"/>
      <c r="N15" s="46"/>
      <c r="O15" s="47"/>
      <c r="P15" s="39"/>
      <c r="Q15" s="39"/>
      <c r="R15" s="39"/>
      <c r="S15" s="39"/>
    </row>
    <row r="16" spans="1:19" ht="12.75">
      <c r="A16" s="37" t="s">
        <v>52</v>
      </c>
      <c r="B16" s="37"/>
      <c r="C16" s="39">
        <v>0.499602179454</v>
      </c>
      <c r="D16" s="39">
        <v>0.499602179454</v>
      </c>
      <c r="E16" s="39">
        <v>2.385864684399</v>
      </c>
      <c r="F16" s="37"/>
      <c r="G16" s="37" t="s">
        <v>53</v>
      </c>
      <c r="I16" s="39">
        <v>1.447890814069</v>
      </c>
      <c r="J16" s="39">
        <v>1.447890814069</v>
      </c>
      <c r="K16" s="39">
        <v>1.866251251373</v>
      </c>
      <c r="M16" s="45"/>
      <c r="N16" s="46"/>
      <c r="O16" s="47"/>
      <c r="P16" s="39"/>
      <c r="Q16" s="39"/>
      <c r="R16" s="39"/>
      <c r="S16" s="39"/>
    </row>
    <row r="17" spans="1:19" ht="12.75">
      <c r="A17" s="37" t="s">
        <v>54</v>
      </c>
      <c r="B17" s="37"/>
      <c r="C17" s="39">
        <v>0.443451771132</v>
      </c>
      <c r="D17" s="39">
        <v>0.443451771132</v>
      </c>
      <c r="E17" s="39">
        <v>2.168665795389</v>
      </c>
      <c r="F17" s="37"/>
      <c r="G17" s="37" t="s">
        <v>55</v>
      </c>
      <c r="I17" s="39">
        <v>0</v>
      </c>
      <c r="J17" s="39">
        <v>0</v>
      </c>
      <c r="K17" s="39">
        <v>1.660651700956</v>
      </c>
      <c r="M17" s="45"/>
      <c r="N17" s="46"/>
      <c r="O17" s="47"/>
      <c r="P17" s="39"/>
      <c r="Q17" s="39"/>
      <c r="R17" s="39"/>
      <c r="S17" s="39"/>
    </row>
    <row r="18" spans="1:19" ht="12.75">
      <c r="A18" s="37" t="s">
        <v>56</v>
      </c>
      <c r="B18" s="37"/>
      <c r="C18" s="39">
        <v>0.350890352635</v>
      </c>
      <c r="D18" s="39">
        <v>0.350890352635</v>
      </c>
      <c r="E18" s="39">
        <v>2.004271822018</v>
      </c>
      <c r="F18" s="37"/>
      <c r="G18" s="37" t="s">
        <v>57</v>
      </c>
      <c r="I18" s="39">
        <v>-0.009947632524</v>
      </c>
      <c r="J18" s="39">
        <v>-0.009947632524</v>
      </c>
      <c r="K18" s="39">
        <v>1.649629856564</v>
      </c>
      <c r="M18" s="45"/>
      <c r="N18" s="46"/>
      <c r="O18" s="47"/>
      <c r="P18" s="39"/>
      <c r="Q18" s="39"/>
      <c r="R18" s="39"/>
      <c r="S18" s="39"/>
    </row>
    <row r="19" spans="1:19" ht="12.75">
      <c r="A19" s="37" t="s">
        <v>58</v>
      </c>
      <c r="B19" s="37"/>
      <c r="C19" s="39">
        <v>0.236370075885</v>
      </c>
      <c r="D19" s="39">
        <v>0.236370075885</v>
      </c>
      <c r="E19" s="39">
        <v>1.854982338068</v>
      </c>
      <c r="F19" s="37"/>
      <c r="G19" s="37" t="s">
        <v>59</v>
      </c>
      <c r="I19" s="39">
        <v>0.489494382846</v>
      </c>
      <c r="J19" s="39">
        <v>0.489494382846</v>
      </c>
      <c r="K19" s="39">
        <v>1.644965759535</v>
      </c>
      <c r="M19" s="45"/>
      <c r="N19" s="46"/>
      <c r="O19" s="47"/>
      <c r="P19" s="39"/>
      <c r="Q19" s="39"/>
      <c r="R19" s="39"/>
      <c r="S19" s="39"/>
    </row>
    <row r="20" spans="1:19" ht="12.75">
      <c r="A20" s="37" t="s">
        <v>60</v>
      </c>
      <c r="B20" s="37"/>
      <c r="C20" s="39">
        <v>0.429216726513</v>
      </c>
      <c r="D20" s="39">
        <v>0.429216726513</v>
      </c>
      <c r="E20" s="39">
        <v>1.814063118873</v>
      </c>
      <c r="F20" s="37"/>
      <c r="G20" s="37" t="s">
        <v>61</v>
      </c>
      <c r="H20" s="37"/>
      <c r="I20" s="39">
        <v>1.371667436884</v>
      </c>
      <c r="J20" s="39">
        <v>1.371667436884</v>
      </c>
      <c r="K20" s="39">
        <v>1.618425500049</v>
      </c>
      <c r="M20" s="45"/>
      <c r="N20" s="46"/>
      <c r="O20" s="47"/>
      <c r="P20" s="39"/>
      <c r="Q20" s="39"/>
      <c r="R20" s="39"/>
      <c r="S20" s="39"/>
    </row>
    <row r="21" spans="1:19" ht="12.75">
      <c r="A21" s="37" t="s">
        <v>62</v>
      </c>
      <c r="B21" s="37"/>
      <c r="C21" s="39">
        <v>0.327680974261</v>
      </c>
      <c r="D21" s="39">
        <v>0.327680974261</v>
      </c>
      <c r="E21" s="39">
        <v>1.807222057155</v>
      </c>
      <c r="F21" s="37"/>
      <c r="G21" s="37" t="s">
        <v>63</v>
      </c>
      <c r="I21" s="39">
        <v>0.584779770504</v>
      </c>
      <c r="J21" s="39">
        <v>0.584779770504</v>
      </c>
      <c r="K21" s="39">
        <v>1.517941435378</v>
      </c>
      <c r="M21" s="45"/>
      <c r="N21" s="46"/>
      <c r="O21" s="47"/>
      <c r="P21" s="39"/>
      <c r="Q21" s="39"/>
      <c r="R21" s="39"/>
      <c r="S21" s="39"/>
    </row>
    <row r="22" spans="1:19" ht="12.75">
      <c r="A22" s="37" t="s">
        <v>64</v>
      </c>
      <c r="B22" s="37"/>
      <c r="C22" s="39">
        <v>0.6090576283</v>
      </c>
      <c r="D22" s="39">
        <v>0.6090576283</v>
      </c>
      <c r="E22" s="39">
        <v>1.796542164597</v>
      </c>
      <c r="F22" s="37"/>
      <c r="G22" s="37" t="s">
        <v>65</v>
      </c>
      <c r="I22" s="39">
        <v>0.495846317425</v>
      </c>
      <c r="J22" s="39">
        <v>0.495846317425</v>
      </c>
      <c r="K22" s="39">
        <v>1.40521683763</v>
      </c>
      <c r="M22" s="45"/>
      <c r="N22" s="46"/>
      <c r="O22" s="47"/>
      <c r="P22" s="39"/>
      <c r="Q22" s="39"/>
      <c r="R22" s="39"/>
      <c r="S22" s="39"/>
    </row>
    <row r="23" spans="1:19" ht="12.75">
      <c r="A23" s="37" t="s">
        <v>66</v>
      </c>
      <c r="B23" s="37"/>
      <c r="C23" s="39">
        <v>0.407340406742</v>
      </c>
      <c r="D23" s="39">
        <v>0.407340406742</v>
      </c>
      <c r="E23" s="39">
        <v>1.694901514048</v>
      </c>
      <c r="F23" s="37"/>
      <c r="G23" s="37" t="s">
        <v>67</v>
      </c>
      <c r="I23" s="39">
        <v>0.324841744217</v>
      </c>
      <c r="J23" s="39">
        <v>0.324841744217</v>
      </c>
      <c r="K23" s="39">
        <v>1.338404013783</v>
      </c>
      <c r="M23" s="45"/>
      <c r="N23" s="46"/>
      <c r="O23" s="47"/>
      <c r="P23" s="39"/>
      <c r="Q23" s="39"/>
      <c r="R23" s="39"/>
      <c r="S23" s="39"/>
    </row>
    <row r="24" spans="1:19" ht="12.75">
      <c r="A24" s="37" t="s">
        <v>68</v>
      </c>
      <c r="B24" s="37"/>
      <c r="C24" s="39">
        <v>0.617599340943</v>
      </c>
      <c r="D24" s="39">
        <v>0.617599340943</v>
      </c>
      <c r="E24" s="39">
        <v>1.678731623199</v>
      </c>
      <c r="F24" s="37"/>
      <c r="G24" s="37" t="s">
        <v>69</v>
      </c>
      <c r="I24" s="39">
        <v>0.425921051445</v>
      </c>
      <c r="J24" s="39">
        <v>0.425921051445</v>
      </c>
      <c r="K24" s="39">
        <v>1.266870727196</v>
      </c>
      <c r="M24" s="45"/>
      <c r="N24" s="46"/>
      <c r="O24" s="47"/>
      <c r="P24" s="39"/>
      <c r="Q24" s="39"/>
      <c r="R24" s="39"/>
      <c r="S24" s="39"/>
    </row>
    <row r="25" spans="1:19" ht="12.75">
      <c r="A25" s="37" t="s">
        <v>70</v>
      </c>
      <c r="B25" s="37"/>
      <c r="C25" s="39">
        <v>-0.145465785906</v>
      </c>
      <c r="D25" s="39">
        <v>-0.145465785906</v>
      </c>
      <c r="E25" s="39">
        <v>1.109310182907</v>
      </c>
      <c r="F25" s="37"/>
      <c r="G25" s="37" t="s">
        <v>71</v>
      </c>
      <c r="H25" s="37"/>
      <c r="I25" s="39">
        <v>0.215547159813</v>
      </c>
      <c r="J25" s="39">
        <v>0.215547159813</v>
      </c>
      <c r="K25" s="39">
        <v>1.016492995616</v>
      </c>
      <c r="M25" s="45"/>
      <c r="N25" s="46"/>
      <c r="O25" s="47"/>
      <c r="P25" s="39"/>
      <c r="Q25" s="39"/>
      <c r="R25" s="39"/>
      <c r="S25" s="39"/>
    </row>
    <row r="26" spans="1:19" ht="12.75">
      <c r="A26" s="37" t="s">
        <v>72</v>
      </c>
      <c r="B26" s="37"/>
      <c r="C26" s="39">
        <v>0.415182407388</v>
      </c>
      <c r="D26" s="39">
        <v>0.415182407388</v>
      </c>
      <c r="E26" s="39">
        <v>0.978098789564</v>
      </c>
      <c r="F26" s="37"/>
      <c r="G26" s="37" t="s">
        <v>73</v>
      </c>
      <c r="I26" s="39">
        <v>0.005719416343</v>
      </c>
      <c r="J26" s="39">
        <v>0.005719416343</v>
      </c>
      <c r="K26" s="39">
        <v>0.968928018439</v>
      </c>
      <c r="M26" s="45"/>
      <c r="N26" s="46"/>
      <c r="O26" s="47"/>
      <c r="P26" s="39"/>
      <c r="Q26" s="39"/>
      <c r="R26" s="39"/>
      <c r="S26" s="39"/>
    </row>
    <row r="27" spans="1:19" ht="12.75">
      <c r="A27" s="37" t="s">
        <v>74</v>
      </c>
      <c r="B27" s="37"/>
      <c r="C27" s="39">
        <v>0.118355367063</v>
      </c>
      <c r="D27" s="39">
        <v>0.118355367063</v>
      </c>
      <c r="E27" s="39">
        <v>0.836017536335</v>
      </c>
      <c r="F27" s="37"/>
      <c r="G27" s="37" t="s">
        <v>75</v>
      </c>
      <c r="I27" s="39">
        <v>0.028038847679</v>
      </c>
      <c r="J27" s="39">
        <v>0.028038847679</v>
      </c>
      <c r="K27" s="39">
        <v>0.838929065988</v>
      </c>
      <c r="M27" s="45"/>
      <c r="N27" s="46"/>
      <c r="O27" s="47"/>
      <c r="P27" s="39"/>
      <c r="Q27" s="39"/>
      <c r="R27" s="39"/>
      <c r="S27" s="39"/>
    </row>
    <row r="28" spans="1:19" ht="12.75">
      <c r="A28" s="37" t="s">
        <v>76</v>
      </c>
      <c r="B28" s="37"/>
      <c r="C28" s="39">
        <v>0.273600367811</v>
      </c>
      <c r="D28" s="39">
        <v>0.273600367811</v>
      </c>
      <c r="E28" s="39">
        <v>0.273600367811</v>
      </c>
      <c r="F28" s="37"/>
      <c r="G28" s="37" t="s">
        <v>77</v>
      </c>
      <c r="I28" s="39">
        <v>0.107626187133</v>
      </c>
      <c r="J28" s="39">
        <v>0.107626187133</v>
      </c>
      <c r="K28" s="39">
        <v>0.796574621794</v>
      </c>
      <c r="M28" s="45"/>
      <c r="N28" s="46"/>
      <c r="O28" s="47"/>
      <c r="P28" s="39"/>
      <c r="Q28" s="39"/>
      <c r="R28" s="39"/>
      <c r="S28" s="39"/>
    </row>
    <row r="29" spans="1:19" ht="12.75">
      <c r="A29" s="37" t="s">
        <v>78</v>
      </c>
      <c r="B29" s="37"/>
      <c r="C29" s="39">
        <v>-1.089807659357</v>
      </c>
      <c r="D29" s="39">
        <v>-1.089807659357</v>
      </c>
      <c r="E29" s="39">
        <v>0.202119656437</v>
      </c>
      <c r="F29" s="37"/>
      <c r="G29" s="37" t="s">
        <v>79</v>
      </c>
      <c r="I29" s="39">
        <v>0.043780723299</v>
      </c>
      <c r="J29" s="39">
        <v>0.043780723299</v>
      </c>
      <c r="K29" s="39">
        <v>0.530948033432</v>
      </c>
      <c r="M29" s="45"/>
      <c r="N29" s="46"/>
      <c r="O29" s="47"/>
      <c r="P29" s="39"/>
      <c r="Q29" s="39"/>
      <c r="R29" s="39"/>
      <c r="S29" s="39"/>
    </row>
    <row r="30" spans="1:19" ht="12.75">
      <c r="A30" s="37" t="s">
        <v>80</v>
      </c>
      <c r="B30" s="37"/>
      <c r="C30" s="39">
        <v>-0.014990443107</v>
      </c>
      <c r="D30" s="39">
        <v>-0.014990443107</v>
      </c>
      <c r="E30" s="39">
        <v>0.102606527442</v>
      </c>
      <c r="F30" s="37"/>
      <c r="G30" s="37" t="s">
        <v>81</v>
      </c>
      <c r="H30" s="37"/>
      <c r="I30" s="39">
        <v>0.13997342599</v>
      </c>
      <c r="J30" s="39">
        <v>0.13997342599</v>
      </c>
      <c r="K30" s="39">
        <v>0.37531434329</v>
      </c>
      <c r="M30" s="45"/>
      <c r="N30" s="46"/>
      <c r="O30" s="47"/>
      <c r="P30" s="39"/>
      <c r="Q30" s="39"/>
      <c r="R30" s="39"/>
      <c r="S30" s="39"/>
    </row>
    <row r="31" spans="1:19" ht="12.75">
      <c r="A31" s="37" t="s">
        <v>82</v>
      </c>
      <c r="B31" s="37"/>
      <c r="C31" s="39">
        <v>0</v>
      </c>
      <c r="D31" s="39">
        <v>0</v>
      </c>
      <c r="E31" s="39">
        <v>0.009307574629</v>
      </c>
      <c r="F31" s="37"/>
      <c r="G31" s="37" t="s">
        <v>83</v>
      </c>
      <c r="I31" s="39">
        <v>0.29609810889</v>
      </c>
      <c r="J31" s="39">
        <v>0.29609810889</v>
      </c>
      <c r="K31" s="39">
        <v>0.054611015115</v>
      </c>
      <c r="M31" s="45"/>
      <c r="N31" s="46"/>
      <c r="O31" s="47"/>
      <c r="P31" s="39"/>
      <c r="Q31" s="39"/>
      <c r="R31" s="39"/>
      <c r="S31" s="39"/>
    </row>
    <row r="32" spans="1:19" ht="12.75">
      <c r="A32" s="37" t="s">
        <v>84</v>
      </c>
      <c r="B32" s="37"/>
      <c r="C32" s="39">
        <v>0</v>
      </c>
      <c r="D32" s="39">
        <v>0</v>
      </c>
      <c r="E32" s="39">
        <v>0</v>
      </c>
      <c r="F32" s="37"/>
      <c r="G32" s="37" t="s">
        <v>85</v>
      </c>
      <c r="H32" s="37"/>
      <c r="I32" s="39">
        <v>0</v>
      </c>
      <c r="J32" s="39">
        <v>0</v>
      </c>
      <c r="K32" s="39">
        <v>0</v>
      </c>
      <c r="M32" s="45"/>
      <c r="N32" s="46"/>
      <c r="O32" s="47"/>
      <c r="P32" s="39"/>
      <c r="Q32" s="39"/>
      <c r="R32" s="39"/>
      <c r="S32" s="39"/>
    </row>
    <row r="33" spans="1:19" ht="12.75">
      <c r="A33" s="37" t="s">
        <v>86</v>
      </c>
      <c r="B33" s="37"/>
      <c r="C33" s="39">
        <v>0</v>
      </c>
      <c r="D33" s="39">
        <v>0</v>
      </c>
      <c r="E33" s="39">
        <v>0</v>
      </c>
      <c r="F33" s="37"/>
      <c r="G33" s="37" t="s">
        <v>87</v>
      </c>
      <c r="I33" s="39">
        <v>0</v>
      </c>
      <c r="J33" s="39">
        <v>0</v>
      </c>
      <c r="K33" s="39">
        <v>0</v>
      </c>
      <c r="M33" s="45"/>
      <c r="N33" s="46"/>
      <c r="O33" s="47"/>
      <c r="P33" s="39"/>
      <c r="Q33" s="39"/>
      <c r="R33" s="39"/>
      <c r="S33" s="39"/>
    </row>
    <row r="34" spans="1:19" ht="12.75">
      <c r="A34" s="37" t="s">
        <v>88</v>
      </c>
      <c r="B34" s="37"/>
      <c r="C34" s="39">
        <v>0</v>
      </c>
      <c r="D34" s="39">
        <v>0</v>
      </c>
      <c r="E34" s="39">
        <v>0</v>
      </c>
      <c r="F34" s="37"/>
      <c r="G34" s="37" t="s">
        <v>89</v>
      </c>
      <c r="I34" s="39">
        <v>0</v>
      </c>
      <c r="J34" s="39">
        <v>0</v>
      </c>
      <c r="K34" s="39">
        <v>0</v>
      </c>
      <c r="M34" s="45"/>
      <c r="N34" s="46"/>
      <c r="O34" s="47"/>
      <c r="P34" s="39"/>
      <c r="Q34" s="39"/>
      <c r="R34" s="39"/>
      <c r="S34" s="39"/>
    </row>
    <row r="35" spans="1:19" ht="12.75">
      <c r="A35" s="37" t="s">
        <v>90</v>
      </c>
      <c r="B35" s="37"/>
      <c r="C35" s="39">
        <v>0</v>
      </c>
      <c r="D35" s="39">
        <v>0</v>
      </c>
      <c r="E35" s="39">
        <v>0</v>
      </c>
      <c r="F35" s="37"/>
      <c r="G35" s="37" t="s">
        <v>91</v>
      </c>
      <c r="H35" s="37"/>
      <c r="I35" s="39">
        <v>0.053297264286</v>
      </c>
      <c r="J35" s="39">
        <v>0.053297264286</v>
      </c>
      <c r="K35" s="39">
        <v>-0.065443107443</v>
      </c>
      <c r="M35" s="45"/>
      <c r="N35" s="46"/>
      <c r="O35" s="47"/>
      <c r="P35" s="39"/>
      <c r="Q35" s="39"/>
      <c r="R35" s="39"/>
      <c r="S35" s="39"/>
    </row>
    <row r="36" spans="1:19" ht="12.75">
      <c r="A36" s="37" t="s">
        <v>92</v>
      </c>
      <c r="B36" s="37"/>
      <c r="C36" s="39">
        <v>0.09344806827</v>
      </c>
      <c r="D36" s="39">
        <v>0.09344806827</v>
      </c>
      <c r="E36" s="39">
        <v>-0.634947662375</v>
      </c>
      <c r="F36" s="37"/>
      <c r="G36" s="37" t="s">
        <v>93</v>
      </c>
      <c r="I36" s="39">
        <v>0.017380412998</v>
      </c>
      <c r="J36" s="39">
        <v>0.017380412998</v>
      </c>
      <c r="K36" s="39">
        <v>-0.147755358478</v>
      </c>
      <c r="M36" s="45"/>
      <c r="N36" s="46"/>
      <c r="O36" s="47"/>
      <c r="P36" s="39"/>
      <c r="Q36" s="39"/>
      <c r="R36" s="39"/>
      <c r="S36" s="39"/>
    </row>
    <row r="37" spans="1:19" ht="12.75">
      <c r="A37" s="37" t="s">
        <v>94</v>
      </c>
      <c r="B37" s="37"/>
      <c r="C37" s="39">
        <v>0.042738521526</v>
      </c>
      <c r="D37" s="39">
        <v>0.042738521526</v>
      </c>
      <c r="E37" s="39">
        <v>-0.656701063212</v>
      </c>
      <c r="F37" s="37"/>
      <c r="G37" s="37" t="s">
        <v>95</v>
      </c>
      <c r="I37" s="39">
        <v>0.621836134292</v>
      </c>
      <c r="J37" s="39">
        <v>0.621836134292</v>
      </c>
      <c r="K37" s="39">
        <v>-0.530911360827</v>
      </c>
      <c r="M37" s="45"/>
      <c r="N37" s="46"/>
      <c r="O37" s="47"/>
      <c r="P37" s="39"/>
      <c r="Q37" s="39"/>
      <c r="R37" s="39"/>
      <c r="S37" s="39"/>
    </row>
    <row r="38" spans="1:19" ht="12.75">
      <c r="A38" s="37" t="s">
        <v>96</v>
      </c>
      <c r="B38" s="37"/>
      <c r="C38" s="39">
        <v>0.194668465636</v>
      </c>
      <c r="D38" s="39">
        <v>0.194668465636</v>
      </c>
      <c r="E38" s="39">
        <v>-0.675115806479</v>
      </c>
      <c r="F38" s="37"/>
      <c r="G38" s="37" t="s">
        <v>97</v>
      </c>
      <c r="H38" s="37"/>
      <c r="I38" s="39">
        <v>4.443488944013</v>
      </c>
      <c r="J38" s="39">
        <v>4.443488944013</v>
      </c>
      <c r="K38" s="39">
        <v>-0.68980824461</v>
      </c>
      <c r="M38" s="45"/>
      <c r="N38" s="46"/>
      <c r="O38" s="47"/>
      <c r="P38" s="39"/>
      <c r="Q38" s="39"/>
      <c r="R38" s="39"/>
      <c r="S38" s="39"/>
    </row>
    <row r="39" spans="1:19" ht="12.75">
      <c r="A39" s="37" t="s">
        <v>98</v>
      </c>
      <c r="B39" s="37"/>
      <c r="C39" s="39">
        <v>0.50814779602</v>
      </c>
      <c r="D39" s="39">
        <v>0.50814779602</v>
      </c>
      <c r="E39" s="39">
        <v>-0.752733609813</v>
      </c>
      <c r="F39" s="37"/>
      <c r="G39" s="37" t="s">
        <v>99</v>
      </c>
      <c r="I39" s="39">
        <v>1.823318492183</v>
      </c>
      <c r="J39" s="39">
        <v>1.823318492183</v>
      </c>
      <c r="K39" s="39">
        <v>-0.713911656645</v>
      </c>
      <c r="M39" s="37"/>
      <c r="O39" s="47"/>
      <c r="P39" s="39"/>
      <c r="Q39" s="39"/>
      <c r="R39" s="39"/>
      <c r="S39" s="39"/>
    </row>
    <row r="40" spans="1:19" ht="12.75">
      <c r="A40" s="37" t="s">
        <v>100</v>
      </c>
      <c r="C40" s="39">
        <v>0.337124958742</v>
      </c>
      <c r="D40" s="39">
        <v>0.337124958742</v>
      </c>
      <c r="E40" s="39">
        <v>-1.156554693935</v>
      </c>
      <c r="F40" s="37"/>
      <c r="G40" s="37" t="s">
        <v>101</v>
      </c>
      <c r="I40" s="39">
        <v>0</v>
      </c>
      <c r="J40" s="39">
        <v>0</v>
      </c>
      <c r="K40" s="39">
        <v>-0.777444862037</v>
      </c>
      <c r="M40" s="37"/>
      <c r="O40" s="47"/>
      <c r="P40" s="39"/>
      <c r="Q40" s="39"/>
      <c r="R40" s="39"/>
      <c r="S40" s="39"/>
    </row>
    <row r="41" spans="1:19" ht="12.75">
      <c r="A41" s="37" t="s">
        <v>102</v>
      </c>
      <c r="B41" s="37"/>
      <c r="C41" s="39">
        <v>0.284299170208</v>
      </c>
      <c r="D41" s="39">
        <v>0.284299170208</v>
      </c>
      <c r="E41" s="39">
        <v>-1.348499245817</v>
      </c>
      <c r="F41" s="37"/>
      <c r="G41" s="37" t="s">
        <v>103</v>
      </c>
      <c r="I41" s="39">
        <v>-0.554285465672</v>
      </c>
      <c r="J41" s="39">
        <v>-0.554285465672</v>
      </c>
      <c r="K41" s="39">
        <v>-0.851253259826</v>
      </c>
      <c r="M41" s="37"/>
      <c r="O41" s="47"/>
      <c r="P41" s="39"/>
      <c r="Q41" s="39"/>
      <c r="R41" s="39"/>
      <c r="S41" s="39"/>
    </row>
    <row r="42" spans="1:19" ht="12.75">
      <c r="A42" s="36" t="s">
        <v>104</v>
      </c>
      <c r="B42" s="36"/>
      <c r="C42" s="38">
        <f>'[6]anexo5_pagina'!H35</f>
        <v>1.442526485633</v>
      </c>
      <c r="D42" s="38">
        <f>'[6]anexo5_pagina'!G35</f>
        <v>1.442526485633</v>
      </c>
      <c r="E42" s="38">
        <f>'[6]anexo5_pagina'!F35</f>
        <v>2.037958347427</v>
      </c>
      <c r="F42" s="37"/>
      <c r="G42" s="37" t="s">
        <v>105</v>
      </c>
      <c r="I42" s="39">
        <v>0.057703255402</v>
      </c>
      <c r="J42" s="39">
        <v>0.057703255402</v>
      </c>
      <c r="K42" s="39">
        <v>-1.035266493777</v>
      </c>
      <c r="M42" s="37"/>
      <c r="O42" s="47"/>
      <c r="P42" s="39"/>
      <c r="Q42" s="39"/>
      <c r="R42" s="39"/>
      <c r="S42" s="39"/>
    </row>
    <row r="43" spans="1:19" ht="12.75">
      <c r="A43" s="37" t="s">
        <v>106</v>
      </c>
      <c r="C43" s="39">
        <v>0.154830545623</v>
      </c>
      <c r="D43" s="39">
        <v>0.154830545623</v>
      </c>
      <c r="E43" s="39">
        <v>13.510789361795</v>
      </c>
      <c r="F43" s="37"/>
      <c r="G43" s="37" t="s">
        <v>107</v>
      </c>
      <c r="I43" s="39">
        <v>-0.018212498805</v>
      </c>
      <c r="J43" s="39">
        <v>-0.018212498805</v>
      </c>
      <c r="K43" s="39">
        <v>2.124219231666</v>
      </c>
      <c r="M43" s="37"/>
      <c r="O43" s="47"/>
      <c r="P43" s="39"/>
      <c r="Q43" s="39"/>
      <c r="R43" s="39"/>
      <c r="S43" s="39"/>
    </row>
    <row r="44" spans="1:19" ht="12.75">
      <c r="A44" s="37" t="s">
        <v>108</v>
      </c>
      <c r="B44" s="37"/>
      <c r="C44" s="39">
        <v>0.998887701697</v>
      </c>
      <c r="D44" s="39">
        <v>0.998887701697</v>
      </c>
      <c r="E44" s="39">
        <v>12.348786044654</v>
      </c>
      <c r="F44" s="37"/>
      <c r="G44" s="37" t="s">
        <v>109</v>
      </c>
      <c r="I44" s="39">
        <v>-0.082180889619</v>
      </c>
      <c r="J44" s="39">
        <v>-0.082180889619</v>
      </c>
      <c r="K44" s="39">
        <v>-1.055809928965</v>
      </c>
      <c r="M44" s="37"/>
      <c r="O44" s="47"/>
      <c r="P44" s="39"/>
      <c r="Q44" s="39"/>
      <c r="R44" s="39"/>
      <c r="S44" s="39"/>
    </row>
    <row r="45" spans="1:19" ht="12.75">
      <c r="A45" s="37" t="s">
        <v>110</v>
      </c>
      <c r="C45" s="39">
        <v>3.429160010944</v>
      </c>
      <c r="D45" s="39">
        <v>3.429160010944</v>
      </c>
      <c r="E45" s="39">
        <v>9.834364686542</v>
      </c>
      <c r="F45" s="37"/>
      <c r="G45" s="37" t="s">
        <v>111</v>
      </c>
      <c r="H45" s="37"/>
      <c r="I45" s="39">
        <v>-0.060569236396</v>
      </c>
      <c r="J45" s="39">
        <v>-0.060569236396</v>
      </c>
      <c r="K45" s="39">
        <v>-1.062217600887</v>
      </c>
      <c r="M45" s="37"/>
      <c r="O45" s="47"/>
      <c r="P45" s="39"/>
      <c r="Q45" s="39"/>
      <c r="R45" s="39"/>
      <c r="S45" s="39"/>
    </row>
    <row r="46" spans="1:19" ht="12.75">
      <c r="A46" s="37" t="s">
        <v>112</v>
      </c>
      <c r="C46" s="39">
        <v>-1.476049109373</v>
      </c>
      <c r="D46" s="39">
        <v>-1.476049109373</v>
      </c>
      <c r="E46" s="39">
        <v>6.783791204815</v>
      </c>
      <c r="F46" s="37"/>
      <c r="G46" s="37" t="s">
        <v>113</v>
      </c>
      <c r="H46" s="37"/>
      <c r="I46" s="39">
        <v>0</v>
      </c>
      <c r="J46" s="39">
        <v>0</v>
      </c>
      <c r="K46" s="39">
        <v>-1.28055575169</v>
      </c>
      <c r="M46" s="37"/>
      <c r="O46" s="47"/>
      <c r="P46" s="39"/>
      <c r="Q46" s="39"/>
      <c r="R46" s="39"/>
      <c r="S46" s="39"/>
    </row>
    <row r="47" spans="1:19" ht="12.75">
      <c r="A47" s="37" t="s">
        <v>114</v>
      </c>
      <c r="B47" s="37"/>
      <c r="C47" s="39">
        <v>2.141387260749</v>
      </c>
      <c r="D47" s="39">
        <v>2.141387260749</v>
      </c>
      <c r="E47" s="39">
        <v>5.599287611816</v>
      </c>
      <c r="F47" s="37"/>
      <c r="G47" s="37" t="s">
        <v>115</v>
      </c>
      <c r="I47" s="39">
        <v>0.027570756328</v>
      </c>
      <c r="J47" s="39">
        <v>0.027570756328</v>
      </c>
      <c r="K47" s="39">
        <v>-1.31375282013</v>
      </c>
      <c r="M47" s="37"/>
      <c r="O47" s="47"/>
      <c r="P47" s="39"/>
      <c r="Q47" s="39"/>
      <c r="R47" s="39"/>
      <c r="S47" s="39"/>
    </row>
    <row r="48" spans="1:19" ht="12.75">
      <c r="A48" s="37" t="s">
        <v>116</v>
      </c>
      <c r="C48" s="39">
        <v>0.737173165578</v>
      </c>
      <c r="D48" s="39">
        <v>0.737173165578</v>
      </c>
      <c r="E48" s="39">
        <v>5.510585496037</v>
      </c>
      <c r="F48" s="37"/>
      <c r="G48" s="37" t="s">
        <v>117</v>
      </c>
      <c r="I48" s="39">
        <v>0.465265718676</v>
      </c>
      <c r="J48" s="39">
        <v>0.465265718676</v>
      </c>
      <c r="K48" s="39">
        <v>-2.651539623114</v>
      </c>
      <c r="M48" s="37"/>
      <c r="O48" s="47"/>
      <c r="P48" s="39"/>
      <c r="Q48" s="39"/>
      <c r="R48" s="39"/>
      <c r="S48" s="39"/>
    </row>
    <row r="49" spans="1:19" ht="12.75">
      <c r="A49" s="37" t="s">
        <v>118</v>
      </c>
      <c r="B49" s="37"/>
      <c r="C49" s="39">
        <v>0</v>
      </c>
      <c r="D49" s="39">
        <v>0</v>
      </c>
      <c r="E49" s="39">
        <v>5.452659860896</v>
      </c>
      <c r="F49" s="37"/>
      <c r="G49" s="37" t="s">
        <v>119</v>
      </c>
      <c r="I49" s="39">
        <v>0</v>
      </c>
      <c r="J49" s="39">
        <v>0</v>
      </c>
      <c r="K49" s="39">
        <v>-3.267616927857</v>
      </c>
      <c r="M49" s="37"/>
      <c r="O49" s="47"/>
      <c r="P49" s="39"/>
      <c r="Q49" s="39"/>
      <c r="R49" s="39"/>
      <c r="S49" s="39"/>
    </row>
    <row r="50" spans="1:19" ht="12.75">
      <c r="A50" s="37" t="s">
        <v>120</v>
      </c>
      <c r="C50" s="39">
        <v>0</v>
      </c>
      <c r="D50" s="39">
        <v>0</v>
      </c>
      <c r="E50" s="39">
        <v>5.39108098292</v>
      </c>
      <c r="F50" s="37"/>
      <c r="G50" s="37" t="s">
        <v>121</v>
      </c>
      <c r="H50" s="37"/>
      <c r="I50" s="39">
        <v>0</v>
      </c>
      <c r="J50" s="39">
        <v>0</v>
      </c>
      <c r="K50" s="39">
        <v>-3.949645047529</v>
      </c>
      <c r="M50" s="37"/>
      <c r="O50" s="47"/>
      <c r="P50" s="39"/>
      <c r="Q50" s="39"/>
      <c r="R50" s="39"/>
      <c r="S50" s="39"/>
    </row>
    <row r="51" spans="1:19" ht="12.75">
      <c r="A51" s="37" t="s">
        <v>122</v>
      </c>
      <c r="B51" s="37"/>
      <c r="C51" s="39">
        <v>1.85780923545</v>
      </c>
      <c r="D51" s="39">
        <v>1.85780923545</v>
      </c>
      <c r="E51" s="39">
        <v>5.219619412235</v>
      </c>
      <c r="F51" s="37"/>
      <c r="G51" s="37" t="s">
        <v>123</v>
      </c>
      <c r="I51" s="39">
        <v>-0.786761942507</v>
      </c>
      <c r="J51" s="39">
        <v>-0.786761942507</v>
      </c>
      <c r="K51" s="39">
        <v>-10.533706630598</v>
      </c>
      <c r="M51" s="37"/>
      <c r="O51" s="47"/>
      <c r="P51" s="39"/>
      <c r="Q51" s="39"/>
      <c r="R51" s="39"/>
      <c r="S51" s="39"/>
    </row>
    <row r="52" spans="1:19" ht="12.75">
      <c r="A52" s="37" t="s">
        <v>124</v>
      </c>
      <c r="B52" s="37"/>
      <c r="C52" s="39">
        <v>2.096743771512</v>
      </c>
      <c r="D52" s="39">
        <v>2.096743771512</v>
      </c>
      <c r="E52" s="39">
        <v>5.12241578662</v>
      </c>
      <c r="F52" s="37"/>
      <c r="G52" s="36" t="s">
        <v>125</v>
      </c>
      <c r="H52" s="36"/>
      <c r="I52" s="38">
        <v>0.06</v>
      </c>
      <c r="J52" s="38">
        <v>0.06</v>
      </c>
      <c r="K52" s="38">
        <v>0.29</v>
      </c>
      <c r="M52" s="37"/>
      <c r="O52" s="47"/>
      <c r="P52" s="39"/>
      <c r="Q52" s="39"/>
      <c r="R52" s="39"/>
      <c r="S52" s="39"/>
    </row>
    <row r="53" spans="1:19" ht="12.75">
      <c r="A53" s="37" t="s">
        <v>126</v>
      </c>
      <c r="C53" s="39">
        <v>0.205201759001</v>
      </c>
      <c r="D53" s="39">
        <v>0.205201759001</v>
      </c>
      <c r="E53" s="39">
        <v>4.921249934446</v>
      </c>
      <c r="F53" s="37"/>
      <c r="G53" s="37" t="s">
        <v>125</v>
      </c>
      <c r="H53" s="37"/>
      <c r="I53" s="39">
        <v>0.06</v>
      </c>
      <c r="J53" s="39">
        <v>0.06</v>
      </c>
      <c r="K53" s="39">
        <v>0.29</v>
      </c>
      <c r="M53" s="37"/>
      <c r="O53" s="47"/>
      <c r="P53" s="39"/>
      <c r="Q53" s="39"/>
      <c r="R53" s="39"/>
      <c r="S53" s="39"/>
    </row>
    <row r="54" spans="1:19" ht="12.75">
      <c r="A54" s="37" t="s">
        <v>127</v>
      </c>
      <c r="C54" s="39">
        <v>0.239352150996</v>
      </c>
      <c r="D54" s="39">
        <v>0.239352150996</v>
      </c>
      <c r="E54" s="39">
        <v>4.441908019493</v>
      </c>
      <c r="F54" s="37"/>
      <c r="G54" s="36" t="s">
        <v>128</v>
      </c>
      <c r="H54" s="36"/>
      <c r="I54" s="38">
        <v>1.28</v>
      </c>
      <c r="J54" s="38">
        <v>1.28</v>
      </c>
      <c r="K54" s="38">
        <v>2.67</v>
      </c>
      <c r="M54" s="37"/>
      <c r="O54" s="47"/>
      <c r="P54" s="39"/>
      <c r="Q54" s="39"/>
      <c r="R54" s="39"/>
      <c r="S54" s="39"/>
    </row>
    <row r="55" spans="1:19" ht="12.75">
      <c r="A55" s="37" t="s">
        <v>129</v>
      </c>
      <c r="C55" s="39">
        <v>-0.055105416258</v>
      </c>
      <c r="D55" s="39">
        <v>-0.055105416258</v>
      </c>
      <c r="E55" s="39">
        <v>4.267455651314</v>
      </c>
      <c r="F55" s="37"/>
      <c r="G55" s="37" t="s">
        <v>130</v>
      </c>
      <c r="I55" s="39">
        <v>1.524224169499</v>
      </c>
      <c r="J55" s="39">
        <v>1.524224169499</v>
      </c>
      <c r="K55" s="39">
        <v>4.073701945252</v>
      </c>
      <c r="M55" s="37"/>
      <c r="O55" s="47"/>
      <c r="P55" s="39"/>
      <c r="Q55" s="39"/>
      <c r="R55" s="39"/>
      <c r="S55" s="39"/>
    </row>
    <row r="56" spans="1:19" ht="12.75">
      <c r="A56" s="37" t="s">
        <v>131</v>
      </c>
      <c r="B56" s="37"/>
      <c r="C56" s="39">
        <v>0.578789089651</v>
      </c>
      <c r="D56" s="39">
        <v>0.578789089651</v>
      </c>
      <c r="E56" s="39">
        <v>4.115326166385</v>
      </c>
      <c r="F56" s="37"/>
      <c r="G56" s="37" t="s">
        <v>132</v>
      </c>
      <c r="H56" s="37"/>
      <c r="I56" s="39">
        <v>1.129350449852</v>
      </c>
      <c r="J56" s="39">
        <v>1.129350449852</v>
      </c>
      <c r="K56" s="39">
        <v>3.498232003423</v>
      </c>
      <c r="M56" s="37"/>
      <c r="O56" s="47"/>
      <c r="P56" s="39"/>
      <c r="Q56" s="39"/>
      <c r="R56" s="39"/>
      <c r="S56" s="39"/>
    </row>
    <row r="57" spans="1:19" ht="12.75">
      <c r="A57" s="37" t="s">
        <v>133</v>
      </c>
      <c r="C57" s="39">
        <v>0.373766042679</v>
      </c>
      <c r="D57" s="39">
        <v>0.373766042679</v>
      </c>
      <c r="E57" s="39">
        <v>4.094262806643</v>
      </c>
      <c r="F57" s="37"/>
      <c r="G57" s="37" t="s">
        <v>134</v>
      </c>
      <c r="I57" s="39">
        <v>1.488060593174</v>
      </c>
      <c r="J57" s="39">
        <v>1.488060593174</v>
      </c>
      <c r="K57" s="39">
        <v>3.111038259941</v>
      </c>
      <c r="M57" s="37"/>
      <c r="O57" s="47"/>
      <c r="P57" s="39"/>
      <c r="Q57" s="39"/>
      <c r="R57" s="39"/>
      <c r="S57" s="39"/>
    </row>
    <row r="58" spans="1:19" ht="12.75">
      <c r="A58" s="37" t="s">
        <v>135</v>
      </c>
      <c r="B58" s="37"/>
      <c r="C58" s="39">
        <v>0.376759751646</v>
      </c>
      <c r="D58" s="39">
        <v>0.376759751646</v>
      </c>
      <c r="E58" s="39">
        <v>3.944399401415</v>
      </c>
      <c r="F58" s="37"/>
      <c r="G58" s="37" t="s">
        <v>136</v>
      </c>
      <c r="I58" s="39">
        <v>0.91262262531</v>
      </c>
      <c r="J58" s="39">
        <v>0.91262262531</v>
      </c>
      <c r="K58" s="39">
        <v>2.328538333043</v>
      </c>
      <c r="M58" s="37"/>
      <c r="O58" s="47"/>
      <c r="P58" s="39"/>
      <c r="Q58" s="39"/>
      <c r="R58" s="39"/>
      <c r="S58" s="39"/>
    </row>
    <row r="59" spans="1:19" ht="12.75">
      <c r="A59" s="37" t="s">
        <v>137</v>
      </c>
      <c r="B59" s="37"/>
      <c r="C59" s="39">
        <v>1.454916826204</v>
      </c>
      <c r="D59" s="39">
        <v>1.454916826204</v>
      </c>
      <c r="E59" s="39">
        <v>3.934672932193</v>
      </c>
      <c r="F59" s="37"/>
      <c r="G59" s="37" t="s">
        <v>138</v>
      </c>
      <c r="H59" s="37"/>
      <c r="I59" s="39">
        <v>0.746620224442</v>
      </c>
      <c r="J59" s="39">
        <v>0.746620224442</v>
      </c>
      <c r="K59" s="39">
        <v>1.792877423912</v>
      </c>
      <c r="M59" s="37"/>
      <c r="O59" s="47"/>
      <c r="P59" s="39"/>
      <c r="Q59" s="39"/>
      <c r="R59" s="39"/>
      <c r="S59" s="39"/>
    </row>
    <row r="60" spans="1:19" ht="12.75">
      <c r="A60" s="37" t="s">
        <v>139</v>
      </c>
      <c r="B60" s="37"/>
      <c r="C60" s="39">
        <v>3.991070290152</v>
      </c>
      <c r="D60" s="39">
        <v>3.991070290152</v>
      </c>
      <c r="E60" s="39">
        <v>3.90132196103</v>
      </c>
      <c r="F60" s="37"/>
      <c r="G60" s="37" t="s">
        <v>140</v>
      </c>
      <c r="I60" s="39">
        <v>0.846439404193</v>
      </c>
      <c r="J60" s="39">
        <v>0.846439404193</v>
      </c>
      <c r="K60" s="39">
        <v>1.562822653333</v>
      </c>
      <c r="M60" s="37"/>
      <c r="O60" s="47"/>
      <c r="P60" s="39"/>
      <c r="Q60" s="39"/>
      <c r="R60" s="39"/>
      <c r="S60" s="39"/>
    </row>
    <row r="61" spans="1:19" ht="12.75">
      <c r="A61" s="37" t="s">
        <v>141</v>
      </c>
      <c r="C61" s="39">
        <v>0.973068407418</v>
      </c>
      <c r="D61" s="39">
        <v>0.973068407418</v>
      </c>
      <c r="E61" s="39">
        <v>3.900995434103</v>
      </c>
      <c r="F61" s="37"/>
      <c r="G61" s="36" t="s">
        <v>142</v>
      </c>
      <c r="H61" s="36"/>
      <c r="I61" s="38">
        <v>1.02</v>
      </c>
      <c r="J61" s="38">
        <v>1.02</v>
      </c>
      <c r="K61" s="38">
        <v>2.76</v>
      </c>
      <c r="M61" s="37"/>
      <c r="O61" s="47"/>
      <c r="P61" s="39"/>
      <c r="Q61" s="39"/>
      <c r="R61" s="39"/>
      <c r="S61" s="39"/>
    </row>
    <row r="62" spans="1:19" ht="12.75">
      <c r="A62" s="37" t="s">
        <v>143</v>
      </c>
      <c r="C62" s="39">
        <v>0.051294526637</v>
      </c>
      <c r="D62" s="39">
        <v>0.051294526637</v>
      </c>
      <c r="E62" s="39">
        <v>3.785957457808</v>
      </c>
      <c r="F62" s="37"/>
      <c r="G62" s="37" t="s">
        <v>144</v>
      </c>
      <c r="H62" s="37"/>
      <c r="I62" s="39">
        <v>1.745296960361</v>
      </c>
      <c r="J62" s="39">
        <v>1.745296960361</v>
      </c>
      <c r="K62" s="39">
        <v>3.420553893977</v>
      </c>
      <c r="M62" s="37"/>
      <c r="O62" s="47"/>
      <c r="P62" s="39"/>
      <c r="Q62" s="39"/>
      <c r="R62" s="39"/>
      <c r="S62" s="39"/>
    </row>
    <row r="63" spans="1:19" ht="12.75">
      <c r="A63" s="37" t="s">
        <v>145</v>
      </c>
      <c r="B63" s="37"/>
      <c r="C63" s="39">
        <v>2.468353036935</v>
      </c>
      <c r="D63" s="39">
        <v>2.468353036935</v>
      </c>
      <c r="E63" s="39">
        <v>3.748654468099</v>
      </c>
      <c r="F63" s="37"/>
      <c r="G63" s="37" t="s">
        <v>146</v>
      </c>
      <c r="H63" s="37"/>
      <c r="I63" s="39">
        <v>0.924716113627</v>
      </c>
      <c r="J63" s="39">
        <v>0.924716113627</v>
      </c>
      <c r="K63" s="39">
        <v>3.338703336684</v>
      </c>
      <c r="M63" s="37"/>
      <c r="O63" s="47"/>
      <c r="P63" s="39"/>
      <c r="Q63" s="39"/>
      <c r="R63" s="39"/>
      <c r="S63" s="39"/>
    </row>
    <row r="64" spans="1:19" ht="12.75">
      <c r="A64" s="37" t="s">
        <v>147</v>
      </c>
      <c r="B64" s="37"/>
      <c r="C64" s="39">
        <v>0.291646669293</v>
      </c>
      <c r="D64" s="39">
        <v>0.291646669293</v>
      </c>
      <c r="E64" s="39">
        <v>3.652281915431</v>
      </c>
      <c r="F64" s="37"/>
      <c r="G64" s="37" t="s">
        <v>148</v>
      </c>
      <c r="H64" s="37"/>
      <c r="I64" s="39">
        <v>0.413755620533</v>
      </c>
      <c r="J64" s="39">
        <v>0.413755620533</v>
      </c>
      <c r="K64" s="39">
        <v>3.279525476707</v>
      </c>
      <c r="M64" s="37"/>
      <c r="O64" s="47"/>
      <c r="P64" s="39"/>
      <c r="Q64" s="39"/>
      <c r="R64" s="39"/>
      <c r="S64" s="39"/>
    </row>
    <row r="65" spans="1:19" ht="12.75">
      <c r="A65" s="37" t="s">
        <v>149</v>
      </c>
      <c r="C65" s="39">
        <v>0.131186161018</v>
      </c>
      <c r="D65" s="39">
        <v>0.131186161018</v>
      </c>
      <c r="E65" s="39">
        <v>3.438570622361</v>
      </c>
      <c r="F65" s="37"/>
      <c r="G65" s="37" t="s">
        <v>150</v>
      </c>
      <c r="H65" s="37"/>
      <c r="I65" s="39">
        <v>1.438096558513</v>
      </c>
      <c r="J65" s="39">
        <v>1.438096558513</v>
      </c>
      <c r="K65" s="39">
        <v>3.237872649222</v>
      </c>
      <c r="M65" s="37"/>
      <c r="N65" s="37"/>
      <c r="O65" s="47"/>
      <c r="P65" s="39"/>
      <c r="Q65" s="39"/>
      <c r="R65" s="39"/>
      <c r="S65" s="39"/>
    </row>
    <row r="66" spans="1:19" ht="12.75">
      <c r="A66" s="37" t="s">
        <v>151</v>
      </c>
      <c r="B66" s="37"/>
      <c r="C66" s="39">
        <v>4.185133170631</v>
      </c>
      <c r="D66" s="39">
        <v>4.185133170631</v>
      </c>
      <c r="E66" s="39">
        <v>3.364016998981</v>
      </c>
      <c r="F66" s="37"/>
      <c r="G66" s="37" t="s">
        <v>152</v>
      </c>
      <c r="H66" s="37"/>
      <c r="I66" s="39">
        <v>1.727909625701</v>
      </c>
      <c r="J66" s="39">
        <v>1.727909625701</v>
      </c>
      <c r="K66" s="39">
        <v>3.105082945352</v>
      </c>
      <c r="M66" s="37"/>
      <c r="O66" s="47"/>
      <c r="P66" s="39"/>
      <c r="Q66" s="39"/>
      <c r="R66" s="39"/>
      <c r="S66" s="39"/>
    </row>
    <row r="67" spans="1:19" ht="12.75">
      <c r="A67" s="37" t="s">
        <v>153</v>
      </c>
      <c r="B67" s="37"/>
      <c r="C67" s="39">
        <v>0.026444382306</v>
      </c>
      <c r="D67" s="39">
        <v>0.026444382306</v>
      </c>
      <c r="E67" s="39">
        <v>3.312756590656</v>
      </c>
      <c r="F67" s="37"/>
      <c r="G67" s="37" t="s">
        <v>154</v>
      </c>
      <c r="H67" s="37"/>
      <c r="I67" s="39">
        <v>0.669819703597</v>
      </c>
      <c r="J67" s="39">
        <v>0.669819703597</v>
      </c>
      <c r="K67" s="39">
        <v>3.075940555056</v>
      </c>
      <c r="M67" s="37"/>
      <c r="O67" s="47"/>
      <c r="P67" s="39"/>
      <c r="Q67" s="39"/>
      <c r="R67" s="39"/>
      <c r="S67" s="39"/>
    </row>
    <row r="68" spans="1:19" ht="12.75">
      <c r="A68" s="37" t="s">
        <v>155</v>
      </c>
      <c r="B68" s="37"/>
      <c r="C68" s="39">
        <v>1.7569289668</v>
      </c>
      <c r="D68" s="39">
        <v>1.7569289668</v>
      </c>
      <c r="E68" s="39">
        <v>3.221089335394</v>
      </c>
      <c r="F68" s="37"/>
      <c r="G68" s="37" t="s">
        <v>156</v>
      </c>
      <c r="H68" s="37"/>
      <c r="I68" s="39">
        <v>0.907641284054</v>
      </c>
      <c r="J68" s="39">
        <v>0.907641284054</v>
      </c>
      <c r="K68" s="39">
        <v>2.771679883021</v>
      </c>
      <c r="M68" s="37"/>
      <c r="O68" s="47"/>
      <c r="P68" s="39"/>
      <c r="Q68" s="39"/>
      <c r="R68" s="39"/>
      <c r="S68" s="39"/>
    </row>
    <row r="69" spans="1:19" ht="12.75">
      <c r="A69" s="37" t="s">
        <v>157</v>
      </c>
      <c r="B69" s="37"/>
      <c r="C69" s="39">
        <v>-0.238246264868</v>
      </c>
      <c r="D69" s="39">
        <v>-0.238246264868</v>
      </c>
      <c r="E69" s="39">
        <v>2.970731364522</v>
      </c>
      <c r="F69" s="37"/>
      <c r="G69" s="37" t="s">
        <v>158</v>
      </c>
      <c r="H69" s="37"/>
      <c r="I69" s="39">
        <v>0.79213015102</v>
      </c>
      <c r="J69" s="39">
        <v>0.79213015102</v>
      </c>
      <c r="K69" s="39">
        <v>2.651216089328</v>
      </c>
      <c r="M69" s="37"/>
      <c r="O69" s="47"/>
      <c r="P69" s="39"/>
      <c r="Q69" s="39"/>
      <c r="R69" s="39"/>
      <c r="S69" s="39"/>
    </row>
    <row r="70" spans="1:19" ht="12.75">
      <c r="A70" s="37" t="s">
        <v>159</v>
      </c>
      <c r="B70" s="37"/>
      <c r="C70" s="39">
        <v>0.656014045965</v>
      </c>
      <c r="D70" s="39">
        <v>0.656014045965</v>
      </c>
      <c r="E70" s="39">
        <v>2.889786149201</v>
      </c>
      <c r="F70" s="37"/>
      <c r="G70" s="37" t="s">
        <v>160</v>
      </c>
      <c r="H70" s="37"/>
      <c r="I70" s="39">
        <v>0.972920680977</v>
      </c>
      <c r="J70" s="39">
        <v>0.972920680977</v>
      </c>
      <c r="K70" s="39">
        <v>2.274030217825</v>
      </c>
      <c r="M70" s="37"/>
      <c r="O70" s="47"/>
      <c r="P70" s="39"/>
      <c r="Q70" s="39"/>
      <c r="R70" s="39"/>
      <c r="S70" s="39"/>
    </row>
    <row r="71" spans="1:19" ht="13.5" thickBot="1">
      <c r="A71" s="37" t="s">
        <v>161</v>
      </c>
      <c r="B71" s="37"/>
      <c r="C71" s="39">
        <v>0.31797238263</v>
      </c>
      <c r="D71" s="39">
        <v>0.31797238263</v>
      </c>
      <c r="E71" s="39">
        <v>2.870255235558</v>
      </c>
      <c r="F71" s="35"/>
      <c r="G71" s="35"/>
      <c r="H71" s="35"/>
      <c r="I71" s="35"/>
      <c r="J71" s="48"/>
      <c r="K71" s="48"/>
      <c r="M71" s="37"/>
      <c r="O71" s="47"/>
      <c r="P71" s="39"/>
      <c r="Q71" s="39"/>
      <c r="R71" s="39"/>
      <c r="S71" s="39"/>
    </row>
    <row r="72" spans="1:19" ht="12.75">
      <c r="A72" s="40" t="s">
        <v>7</v>
      </c>
      <c r="B72" s="41"/>
      <c r="C72" s="42"/>
      <c r="D72" s="43"/>
      <c r="E72" s="43"/>
      <c r="F72" s="33"/>
      <c r="G72" s="33"/>
      <c r="H72" s="33"/>
      <c r="I72" s="33"/>
      <c r="J72" s="43"/>
      <c r="K72" s="43"/>
      <c r="M72" s="37"/>
      <c r="O72" s="47"/>
      <c r="P72" s="39"/>
      <c r="Q72" s="39"/>
      <c r="R72" s="39"/>
      <c r="S72" s="39"/>
    </row>
    <row r="73" spans="1:19" ht="11.25" customHeight="1" hidden="1">
      <c r="A73" s="64">
        <v>40161</v>
      </c>
      <c r="B73" s="65"/>
      <c r="C73" s="66"/>
      <c r="D73" s="34"/>
      <c r="E73" s="34"/>
      <c r="F73" s="34"/>
      <c r="G73" s="34"/>
      <c r="H73" s="34"/>
      <c r="I73" s="34"/>
      <c r="J73" s="34"/>
      <c r="K73" s="34"/>
      <c r="M73" s="37"/>
      <c r="O73" s="47"/>
      <c r="P73" s="39"/>
      <c r="Q73" s="39"/>
      <c r="R73" s="39"/>
      <c r="S73" s="39"/>
    </row>
    <row r="74" spans="3:19" ht="12.75">
      <c r="C74" s="22"/>
      <c r="M74" s="37"/>
      <c r="N74" s="37"/>
      <c r="O74" s="47"/>
      <c r="P74" s="39"/>
      <c r="Q74" s="39"/>
      <c r="R74" s="39"/>
      <c r="S74" s="39"/>
    </row>
    <row r="75" spans="3:19" ht="12.75">
      <c r="C75" s="22"/>
      <c r="M75" s="37"/>
      <c r="O75" s="47"/>
      <c r="P75" s="39"/>
      <c r="Q75" s="39"/>
      <c r="R75" s="39"/>
      <c r="S75" s="39"/>
    </row>
    <row r="76" spans="3:19" ht="12.75">
      <c r="C76" s="22"/>
      <c r="M76" s="37"/>
      <c r="O76" s="47"/>
      <c r="P76" s="39"/>
      <c r="Q76" s="39"/>
      <c r="R76" s="39"/>
      <c r="S76" s="39"/>
    </row>
    <row r="77" spans="3:19" ht="12.75">
      <c r="C77" s="22"/>
      <c r="M77" s="37"/>
      <c r="N77" s="37"/>
      <c r="O77" s="47"/>
      <c r="P77" s="39"/>
      <c r="Q77" s="39"/>
      <c r="R77" s="39"/>
      <c r="S77" s="39"/>
    </row>
    <row r="78" spans="3:19" ht="12.75">
      <c r="C78" s="22"/>
      <c r="M78" s="37"/>
      <c r="O78" s="47"/>
      <c r="P78" s="39"/>
      <c r="Q78" s="39"/>
      <c r="R78" s="39"/>
      <c r="S78" s="39"/>
    </row>
    <row r="79" spans="3:19" ht="12.75">
      <c r="C79" s="22"/>
      <c r="M79" s="37"/>
      <c r="N79" s="37"/>
      <c r="O79" s="47"/>
      <c r="P79" s="39"/>
      <c r="Q79" s="39"/>
      <c r="R79" s="39"/>
      <c r="S79" s="39"/>
    </row>
    <row r="80" spans="3:19" ht="12.75">
      <c r="C80" s="22"/>
      <c r="M80" s="37"/>
      <c r="O80" s="47"/>
      <c r="P80" s="39"/>
      <c r="Q80" s="39"/>
      <c r="R80" s="39"/>
      <c r="S80" s="39"/>
    </row>
    <row r="81" spans="3:19" ht="12.75">
      <c r="C81" s="22"/>
      <c r="M81" s="37"/>
      <c r="N81" s="37"/>
      <c r="O81" s="47"/>
      <c r="P81" s="39"/>
      <c r="Q81" s="39"/>
      <c r="R81" s="39"/>
      <c r="S81" s="39"/>
    </row>
    <row r="82" ht="12.75">
      <c r="C82" s="22"/>
    </row>
    <row r="83" ht="12.75">
      <c r="C83" s="22"/>
    </row>
    <row r="84" ht="12.75">
      <c r="C84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ht="12.75">
      <c r="C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4" ht="12.75">
      <c r="C94" s="22"/>
    </row>
    <row r="95" ht="12.75">
      <c r="C95" s="22"/>
    </row>
    <row r="96" ht="12.75">
      <c r="C96" s="22"/>
    </row>
    <row r="97" ht="12.75">
      <c r="C97" s="22"/>
    </row>
    <row r="98" ht="12.75">
      <c r="C98" s="22"/>
    </row>
    <row r="99" ht="12.75">
      <c r="C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</sheetData>
  <sheetProtection/>
  <mergeCells count="11">
    <mergeCell ref="J7:J8"/>
    <mergeCell ref="K7:K8"/>
    <mergeCell ref="A73:C73"/>
    <mergeCell ref="A6:A8"/>
    <mergeCell ref="C6:E6"/>
    <mergeCell ref="G6:G8"/>
    <mergeCell ref="I6:K6"/>
    <mergeCell ref="C7:C8"/>
    <mergeCell ref="D7:D8"/>
    <mergeCell ref="E7:E8"/>
    <mergeCell ref="I7:I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S27" sqref="S27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hidden="1" customWidth="1"/>
    <col min="10" max="10" width="5.421875" style="0" hidden="1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tr">
        <f>'[7]anexo6_pagina'!$A$2&amp;" "&amp;"-"&amp;'[7]anexo6_pagina'!$A$38</f>
        <v>2008 -2011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49" t="s">
        <v>163</v>
      </c>
      <c r="B5" s="52" t="s">
        <v>3</v>
      </c>
      <c r="C5" s="52"/>
      <c r="D5" s="52"/>
      <c r="E5" s="52"/>
      <c r="F5" s="17"/>
      <c r="G5" s="59" t="s">
        <v>4</v>
      </c>
      <c r="H5" s="59"/>
      <c r="I5" s="59"/>
      <c r="J5" s="59"/>
      <c r="K5" s="17"/>
      <c r="L5" s="59" t="s">
        <v>5</v>
      </c>
      <c r="M5" s="59"/>
      <c r="N5" s="59"/>
      <c r="O5" s="59"/>
    </row>
    <row r="6" spans="1:15" ht="13.5" thickBot="1">
      <c r="A6" s="51"/>
      <c r="B6" s="12" t="str">
        <f>'[7]anexo6_pagina'!$A$2</f>
        <v>2008</v>
      </c>
      <c r="C6" s="12" t="str">
        <f>'[7]anexo6_pagina'!$A$14</f>
        <v>2009</v>
      </c>
      <c r="D6" s="12" t="str">
        <f>'[7]anexo6_pagina'!$A$26</f>
        <v>2010</v>
      </c>
      <c r="E6" s="12" t="str">
        <f>'[7]anexo6_pagina'!$A$38</f>
        <v>2011</v>
      </c>
      <c r="F6" s="4"/>
      <c r="G6" s="12" t="str">
        <f>+B6</f>
        <v>2008</v>
      </c>
      <c r="H6" s="12" t="str">
        <f>+C6</f>
        <v>2009</v>
      </c>
      <c r="I6" s="12" t="str">
        <f>+D6</f>
        <v>2010</v>
      </c>
      <c r="J6" s="12" t="str">
        <f>+E6</f>
        <v>2011</v>
      </c>
      <c r="K6" s="4"/>
      <c r="L6" s="12" t="str">
        <f>+B6</f>
        <v>2008</v>
      </c>
      <c r="M6" s="12" t="str">
        <f>+C6</f>
        <v>2009</v>
      </c>
      <c r="N6" s="12" t="str">
        <f>+D6</f>
        <v>2010</v>
      </c>
      <c r="O6" s="12" t="str">
        <f>+E6</f>
        <v>2011</v>
      </c>
    </row>
    <row r="7" spans="1:15" ht="12.75">
      <c r="A7" s="1" t="str">
        <f>PROPER('[7]anexo6_pagina'!C2)</f>
        <v>Enero</v>
      </c>
      <c r="B7" s="11">
        <f>IF('[7]anexo6_pagina'!F2=0," ",'[7]anexo6_pagina'!F2)</f>
        <v>2.753941842804</v>
      </c>
      <c r="C7" s="11">
        <f>IF('[7]anexo6_pagina'!F14=0," ",'[7]anexo6_pagina'!F14)</f>
        <v>0.824559512045</v>
      </c>
      <c r="D7" s="11">
        <f>IF('[7]anexo6_pagina'!F26=0," ",'[7]anexo6_pagina'!F26)</f>
        <v>0.681046406936</v>
      </c>
      <c r="E7" s="31">
        <f>IF('[7]anexo6_pagina'!F38=0," ",'[7]anexo6_pagina'!F38)</f>
        <v>1.157455616471</v>
      </c>
      <c r="F7" s="1"/>
      <c r="G7" s="11">
        <f>IF('[7]anexo6_pagina'!G2=0," ",'[7]anexo6_pagina'!G2)</f>
        <v>2.753941842804</v>
      </c>
      <c r="H7" s="11">
        <f>IF('[7]anexo6_pagina'!G14=0," ",'[7]anexo6_pagina'!G14)</f>
        <v>0.824559512045</v>
      </c>
      <c r="I7" s="11">
        <f>IF('[7]anexo6_pagina'!G26=0," ",'[7]anexo6_pagina'!G26)</f>
        <v>0.681046406936</v>
      </c>
      <c r="J7" s="31">
        <f>IF('[7]anexo6_pagina'!G38=0," ",'[7]anexo6_pagina'!G38)</f>
        <v>1.157455616471</v>
      </c>
      <c r="K7" s="1"/>
      <c r="L7" s="11">
        <f>IF('[7]anexo6_pagina'!H2=0," ",'[7]anexo6_pagina'!H2)</f>
        <v>5.857589108302</v>
      </c>
      <c r="M7" s="11">
        <f>IF('[7]anexo6_pagina'!H14=0," ",'[7]anexo6_pagina'!H14)</f>
        <v>6.69803288744</v>
      </c>
      <c r="N7" s="11">
        <f>IF('[7]anexo6_pagina'!H26=0," ",'[7]anexo6_pagina'!H26)</f>
        <v>-2.503668814458</v>
      </c>
      <c r="O7" s="31">
        <f>IF('[7]anexo6_pagina'!H38=0," ",'[7]anexo6_pagina'!H38)</f>
        <v>2.047432686044</v>
      </c>
    </row>
    <row r="8" spans="1:15" ht="12.75">
      <c r="A8" s="1" t="str">
        <f>PROPER('[7]anexo6_pagina'!C3)</f>
        <v>Febrero</v>
      </c>
      <c r="B8" s="15">
        <f>IF('[7]anexo6_pagina'!F3=0," ",'[7]anexo6_pagina'!F3)</f>
        <v>1.793898678761</v>
      </c>
      <c r="C8" s="15">
        <f>IF('[7]anexo6_pagina'!F15=0," ",'[7]anexo6_pagina'!F15)</f>
        <v>-0.161815578061</v>
      </c>
      <c r="D8" s="15">
        <f>IF('[7]anexo6_pagina'!F27=0," ",'[7]anexo6_pagina'!F27)</f>
        <v>0.87052591277</v>
      </c>
      <c r="E8" s="15" t="str">
        <f>IF('[7]anexo6_pagina'!F39=0," ",'[7]anexo6_pagina'!F39)</f>
        <v> </v>
      </c>
      <c r="F8" s="17"/>
      <c r="G8" s="15">
        <f>IF('[7]anexo6_pagina'!G3=0," ",'[7]anexo6_pagina'!G3)</f>
        <v>4.597243447897</v>
      </c>
      <c r="H8" s="15">
        <f>IF('[7]anexo6_pagina'!G15=0," ",'[7]anexo6_pagina'!G15)</f>
        <v>0.661409668242</v>
      </c>
      <c r="I8" s="15">
        <f>IF('[7]anexo6_pagina'!G27=0," ",'[7]anexo6_pagina'!G27)</f>
        <v>1.557501005156</v>
      </c>
      <c r="J8" s="15" t="str">
        <f>IF('[7]anexo6_pagina'!G39=0," ",'[7]anexo6_pagina'!G39)</f>
        <v> </v>
      </c>
      <c r="K8" s="23"/>
      <c r="L8" s="15">
        <f>IF('[7]anexo6_pagina'!H3=0," ",'[7]anexo6_pagina'!H3)</f>
        <v>7.408008013415</v>
      </c>
      <c r="M8" s="15">
        <f>IF('[7]anexo6_pagina'!H15=0," ",'[7]anexo6_pagina'!H15)</f>
        <v>4.648098001349</v>
      </c>
      <c r="N8" s="15">
        <f>IF('[7]anexo6_pagina'!H27=0," ",'[7]anexo6_pagina'!H27)</f>
        <v>-1.495542430054</v>
      </c>
      <c r="O8" s="15" t="str">
        <f>IF('[7]anexo6_pagina'!H39=0," ",'[7]anexo6_pagina'!H39)</f>
        <v> </v>
      </c>
    </row>
    <row r="9" spans="1:15" ht="12.75">
      <c r="A9" s="1" t="str">
        <f>PROPER('[7]anexo6_pagina'!C4)</f>
        <v>Marzo</v>
      </c>
      <c r="B9" s="15">
        <f>IF('[7]anexo6_pagina'!F4=0," ",'[7]anexo6_pagina'!F4)</f>
        <v>0.767679029369</v>
      </c>
      <c r="C9" s="15">
        <f>IF('[7]anexo6_pagina'!F16=0," ",'[7]anexo6_pagina'!F16)</f>
        <v>-0.212035963834</v>
      </c>
      <c r="D9" s="15">
        <f>IF('[7]anexo6_pagina'!F28=0," ",'[7]anexo6_pagina'!F28)</f>
        <v>0.428298467102</v>
      </c>
      <c r="E9" s="15" t="str">
        <f>IF('[7]anexo6_pagina'!F40=0," ",'[7]anexo6_pagina'!F40)</f>
        <v> </v>
      </c>
      <c r="F9" s="17"/>
      <c r="G9" s="15">
        <f>IF('[7]anexo6_pagina'!G4=0," ",'[7]anexo6_pagina'!G4)</f>
        <v>5.400214551144</v>
      </c>
      <c r="H9" s="15">
        <f>IF('[7]anexo6_pagina'!G16=0," ",'[7]anexo6_pagina'!G16)</f>
        <v>0.447971278043</v>
      </c>
      <c r="I9" s="15">
        <f>IF('[7]anexo6_pagina'!G28=0," ",'[7]anexo6_pagina'!G28)</f>
        <v>1.992470225188</v>
      </c>
      <c r="J9" s="15" t="str">
        <f>IF('[7]anexo6_pagina'!G40=0," ",'[7]anexo6_pagina'!G40)</f>
        <v> </v>
      </c>
      <c r="K9" s="17"/>
      <c r="L9" s="15">
        <f>IF('[7]anexo6_pagina'!H4=0," ",'[7]anexo6_pagina'!H4)</f>
        <v>7.143106105886</v>
      </c>
      <c r="M9" s="15">
        <f>IF('[7]anexo6_pagina'!H16=0," ",'[7]anexo6_pagina'!H16)</f>
        <v>3.630655587178</v>
      </c>
      <c r="N9" s="15">
        <f>IF('[7]anexo6_pagina'!H28=0," ",'[7]anexo6_pagina'!H28)</f>
        <v>-0.863444196646</v>
      </c>
      <c r="O9" s="15" t="str">
        <f>IF('[7]anexo6_pagina'!H40=0," ",'[7]anexo6_pagina'!H40)</f>
        <v> </v>
      </c>
    </row>
    <row r="10" spans="1:15" ht="12.75">
      <c r="A10" s="1" t="str">
        <f>PROPER('[7]anexo6_pagina'!C5)</f>
        <v>Abril</v>
      </c>
      <c r="B10" s="15">
        <f>IF('[7]anexo6_pagina'!F5=0," ",'[7]anexo6_pagina'!F5)</f>
        <v>0.613436516601</v>
      </c>
      <c r="C10" s="15">
        <f>IF('[7]anexo6_pagina'!F17=0," ",'[7]anexo6_pagina'!F17)</f>
        <v>-0.167859569369</v>
      </c>
      <c r="D10" s="15">
        <f>IF('[7]anexo6_pagina'!F29=0," ",'[7]anexo6_pagina'!F29)</f>
        <v>0.204569012348</v>
      </c>
      <c r="E10" s="15" t="str">
        <f>IF('[7]anexo6_pagina'!F41=0," ",'[7]anexo6_pagina'!F41)</f>
        <v> </v>
      </c>
      <c r="F10" s="17"/>
      <c r="G10" s="15">
        <f>IF('[7]anexo6_pagina'!G5=0," ",'[7]anexo6_pagina'!G5)</f>
        <v>6.046777955777</v>
      </c>
      <c r="H10" s="15">
        <f>IF('[7]anexo6_pagina'!G17=0," ",'[7]anexo6_pagina'!G17)</f>
        <v>0.279359746016</v>
      </c>
      <c r="I10" s="15">
        <f>IF('[7]anexo6_pagina'!G29=0," ",'[7]anexo6_pagina'!G29)</f>
        <v>2.201115214198</v>
      </c>
      <c r="J10" s="15" t="str">
        <f>IF('[7]anexo6_pagina'!G41=0," ",'[7]anexo6_pagina'!G41)</f>
        <v> </v>
      </c>
      <c r="K10" s="17"/>
      <c r="L10" s="15">
        <f>IF('[7]anexo6_pagina'!H5=0," ",'[7]anexo6_pagina'!H5)</f>
        <v>7.186157463877</v>
      </c>
      <c r="M10" s="15">
        <f>IF('[7]anexo6_pagina'!H17=0," ",'[7]anexo6_pagina'!H17)</f>
        <v>2.825929812967</v>
      </c>
      <c r="N10" s="15">
        <f>IF('[7]anexo6_pagina'!H29=0," ",'[7]anexo6_pagina'!H29)</f>
        <v>-0.493610526698</v>
      </c>
      <c r="O10" s="15" t="str">
        <f>IF('[7]anexo6_pagina'!H41=0," ",'[7]anexo6_pagina'!H41)</f>
        <v> </v>
      </c>
    </row>
    <row r="11" spans="1:15" s="25" customFormat="1" ht="12.75">
      <c r="A11" s="1" t="str">
        <f>PROPER('[7]anexo6_pagina'!C6)</f>
        <v>Mayo</v>
      </c>
      <c r="B11" s="15">
        <f>IF('[7]anexo6_pagina'!F6=0," ",'[7]anexo6_pagina'!F6)</f>
        <v>0.582754750207</v>
      </c>
      <c r="C11" s="15">
        <f>IF('[7]anexo6_pagina'!F18=0," ",'[7]anexo6_pagina'!F18)</f>
        <v>-0.344306439706</v>
      </c>
      <c r="D11" s="15">
        <f>IF('[7]anexo6_pagina'!F30=0," ",'[7]anexo6_pagina'!F30)</f>
        <v>0.568673185711</v>
      </c>
      <c r="E11" s="15" t="str">
        <f>IF('[7]anexo6_pagina'!F42=0," ",'[7]anexo6_pagina'!F42)</f>
        <v> </v>
      </c>
      <c r="F11" s="17"/>
      <c r="G11" s="15">
        <f>IF('[7]anexo6_pagina'!G6=0," ",'[7]anexo6_pagina'!G6)</f>
        <v>6.664770591755</v>
      </c>
      <c r="H11" s="15">
        <f>IF('[7]anexo6_pagina'!G18=0," ",'[7]anexo6_pagina'!G18)</f>
        <v>-0.065908547286</v>
      </c>
      <c r="I11" s="15">
        <f>IF('[7]anexo6_pagina'!G30=0," ",'[7]anexo6_pagina'!G30)</f>
        <v>2.782305551918</v>
      </c>
      <c r="J11" s="15" t="str">
        <f>IF('[7]anexo6_pagina'!G42=0," ",'[7]anexo6_pagina'!G42)</f>
        <v> </v>
      </c>
      <c r="K11" s="17"/>
      <c r="L11" s="15">
        <f>IF('[7]anexo6_pagina'!H6=0," ",'[7]anexo6_pagina'!H6)</f>
        <v>7.269449986784</v>
      </c>
      <c r="M11" s="15">
        <f>IF('[7]anexo6_pagina'!H18=0," ",'[7]anexo6_pagina'!H18)</f>
        <v>1.87819350287</v>
      </c>
      <c r="N11" s="15">
        <f>IF('[7]anexo6_pagina'!H30=0," ",'[7]anexo6_pagina'!H30)</f>
        <v>0.418001273314</v>
      </c>
      <c r="O11" s="15" t="str">
        <f>IF('[7]anexo6_pagina'!H42=0," ",'[7]anexo6_pagina'!H42)</f>
        <v> </v>
      </c>
    </row>
    <row r="12" spans="1:15" ht="12.75">
      <c r="A12" s="1" t="str">
        <f>PROPER('[7]anexo6_pagina'!C7)</f>
        <v>Junio</v>
      </c>
      <c r="B12" s="15">
        <f>IF('[7]anexo6_pagina'!F7=0," ",'[7]anexo6_pagina'!F7)</f>
        <v>1.650751985632</v>
      </c>
      <c r="C12" s="15">
        <f>IF('[7]anexo6_pagina'!F19=0," ",'[7]anexo6_pagina'!F19)</f>
        <v>-0.422920132463</v>
      </c>
      <c r="D12" s="15">
        <f>IF('[7]anexo6_pagina'!F31=0," ",'[7]anexo6_pagina'!F31)</f>
        <v>0.209621877509</v>
      </c>
      <c r="E12" s="15" t="str">
        <f>IF('[7]anexo6_pagina'!F43=0," ",'[7]anexo6_pagina'!F43)</f>
        <v> </v>
      </c>
      <c r="F12" s="17"/>
      <c r="G12" s="15">
        <f>IF('[7]anexo6_pagina'!G7=0," ",'[7]anexo6_pagina'!G7)</f>
        <v>8.425541410269</v>
      </c>
      <c r="H12" s="15">
        <f>IF('[7]anexo6_pagina'!G19=0," ",'[7]anexo6_pagina'!G19)</f>
        <v>-0.488549939233</v>
      </c>
      <c r="I12" s="15">
        <f>IF('[7]anexo6_pagina'!G31=0," ",'[7]anexo6_pagina'!G31)</f>
        <v>2.997759750562</v>
      </c>
      <c r="J12" s="15" t="str">
        <f>IF('[7]anexo6_pagina'!G43=0," ",'[7]anexo6_pagina'!G43)</f>
        <v> </v>
      </c>
      <c r="K12" s="17"/>
      <c r="L12" s="15">
        <f>IF('[7]anexo6_pagina'!H7=0," ",'[7]anexo6_pagina'!H7)</f>
        <v>9.505367200693</v>
      </c>
      <c r="M12" s="15">
        <f>IF('[7]anexo6_pagina'!H19=0," ",'[7]anexo6_pagina'!H19)</f>
        <v>-0.200118414967</v>
      </c>
      <c r="N12" s="15">
        <f>IF('[7]anexo6_pagina'!H31=0," ",'[7]anexo6_pagina'!H31)</f>
        <v>1.05588505588</v>
      </c>
      <c r="O12" s="15" t="str">
        <f>IF('[7]anexo6_pagina'!H43=0," ",'[7]anexo6_pagina'!H43)</f>
        <v> </v>
      </c>
    </row>
    <row r="13" spans="1:15" ht="12.75">
      <c r="A13" s="1" t="str">
        <f>PROPER('[7]anexo6_pagina'!C8)</f>
        <v>Julio</v>
      </c>
      <c r="B13" s="15">
        <f>IF('[7]anexo6_pagina'!F8=0," ",'[7]anexo6_pagina'!F8)</f>
        <v>0.555316516103</v>
      </c>
      <c r="C13" s="15">
        <f>IF('[7]anexo6_pagina'!F20=0," ",'[7]anexo6_pagina'!F20)</f>
        <v>-0.155738317587</v>
      </c>
      <c r="D13" s="15">
        <f>IF('[7]anexo6_pagina'!F32=0," ",'[7]anexo6_pagina'!F32)</f>
        <v>-0.039630117131</v>
      </c>
      <c r="E13" s="15" t="str">
        <f>IF('[7]anexo6_pagina'!F44=0," ",'[7]anexo6_pagina'!F44)</f>
        <v> </v>
      </c>
      <c r="F13" s="17"/>
      <c r="G13" s="15">
        <f>IF('[7]anexo6_pagina'!G8=0," ",'[7]anexo6_pagina'!G8)</f>
        <v>9.027646349395</v>
      </c>
      <c r="H13" s="15">
        <f>IF('[7]anexo6_pagina'!G20=0," ",'[7]anexo6_pagina'!G20)</f>
        <v>-0.643527397364</v>
      </c>
      <c r="I13" s="15">
        <f>IF('[7]anexo6_pagina'!G32=0," ",'[7]anexo6_pagina'!G32)</f>
        <v>2.956941617731</v>
      </c>
      <c r="J13" s="15" t="str">
        <f>IF('[7]anexo6_pagina'!G44=0," ",'[7]anexo6_pagina'!G44)</f>
        <v> </v>
      </c>
      <c r="K13" s="17"/>
      <c r="L13" s="15">
        <f>IF('[7]anexo6_pagina'!H8=0," ",'[7]anexo6_pagina'!H8)</f>
        <v>10.39907271532</v>
      </c>
      <c r="M13" s="15">
        <f>IF('[7]anexo6_pagina'!H20=0," ",'[7]anexo6_pagina'!H20)</f>
        <v>-0.905831356474</v>
      </c>
      <c r="N13" s="15">
        <f>IF('[7]anexo6_pagina'!H32=0," ",'[7]anexo6_pagina'!H32)</f>
        <v>1.173402244766</v>
      </c>
      <c r="O13" s="15" t="str">
        <f>IF('[7]anexo6_pagina'!H44=0," ",'[7]anexo6_pagina'!H44)</f>
        <v> </v>
      </c>
    </row>
    <row r="14" spans="1:15" ht="12.75">
      <c r="A14" s="1" t="str">
        <f>PROPER('[7]anexo6_pagina'!C9)</f>
        <v>Agosto</v>
      </c>
      <c r="B14" s="15">
        <f>IF('[7]anexo6_pagina'!F9=0," ",'[7]anexo6_pagina'!F9)</f>
        <v>0.575788320107</v>
      </c>
      <c r="C14" s="15">
        <f>IF('[7]anexo6_pagina'!F21=0," ",'[7]anexo6_pagina'!F21)</f>
        <v>-0.353975631751</v>
      </c>
      <c r="D14" s="15">
        <f>IF('[7]anexo6_pagina'!F33=0," ",'[7]anexo6_pagina'!F33)</f>
        <v>-0.807878361583</v>
      </c>
      <c r="E14" s="15" t="str">
        <f>IF('[7]anexo6_pagina'!F45=0," ",'[7]anexo6_pagina'!F45)</f>
        <v> </v>
      </c>
      <c r="F14" s="17"/>
      <c r="G14" s="15">
        <f>IF('[7]anexo6_pagina'!G9=0," ",'[7]anexo6_pagina'!G9)</f>
        <v>9.655414802762</v>
      </c>
      <c r="H14" s="15">
        <f>IF('[7]anexo6_pagina'!G21=0," ",'[7]anexo6_pagina'!G21)</f>
        <v>-0.995225098945</v>
      </c>
      <c r="I14" s="15">
        <f>IF('[7]anexo6_pagina'!G33=0," ",'[7]anexo6_pagina'!G33)</f>
        <v>2.125174764654</v>
      </c>
      <c r="J14" s="15" t="str">
        <f>IF('[7]anexo6_pagina'!G45=0," ",'[7]anexo6_pagina'!G45)</f>
        <v> </v>
      </c>
      <c r="K14" s="17"/>
      <c r="L14" s="15">
        <f>IF('[7]anexo6_pagina'!H9=0," ",'[7]anexo6_pagina'!H9)</f>
        <v>11.032860959991</v>
      </c>
      <c r="M14" s="15">
        <f>IF('[7]anexo6_pagina'!H21=0," ",'[7]anexo6_pagina'!H21)</f>
        <v>-1.821898606683</v>
      </c>
      <c r="N14" s="15">
        <f>IF('[7]anexo6_pagina'!H33=0," ",'[7]anexo6_pagina'!H33)</f>
        <v>0.712542077424</v>
      </c>
      <c r="O14" s="15" t="str">
        <f>IF('[7]anexo6_pagina'!H45=0," ",'[7]anexo6_pagina'!H45)</f>
        <v> </v>
      </c>
    </row>
    <row r="15" spans="1:15" ht="12.75">
      <c r="A15" s="1" t="str">
        <f>PROPER('[7]anexo6_pagina'!C10)</f>
        <v>Septiembre</v>
      </c>
      <c r="B15" s="15">
        <f>IF('[7]anexo6_pagina'!F10=0," ",'[7]anexo6_pagina'!F10)</f>
        <v>0.305048865787</v>
      </c>
      <c r="C15" s="15">
        <f>IF('[7]anexo6_pagina'!F22=0," ",'[7]anexo6_pagina'!F22)</f>
        <v>-0.05045488134</v>
      </c>
      <c r="D15" s="15">
        <f>IF('[7]anexo6_pagina'!F34=0," ",'[7]anexo6_pagina'!F34)</f>
        <v>-0.510590496418</v>
      </c>
      <c r="E15" s="15" t="str">
        <f>IF('[7]anexo6_pagina'!F46=0," ",'[7]anexo6_pagina'!F46)</f>
        <v> </v>
      </c>
      <c r="F15" s="17"/>
      <c r="G15" s="15">
        <f>IF('[7]anexo6_pagina'!G10=0," ",'[7]anexo6_pagina'!G10)</f>
        <v>9.989917401892</v>
      </c>
      <c r="H15" s="15">
        <f>IF('[7]anexo6_pagina'!G22=0," ",'[7]anexo6_pagina'!G22)</f>
        <v>-1.045177840642</v>
      </c>
      <c r="I15" s="15">
        <f>IF('[7]anexo6_pagina'!G34=0," ",'[7]anexo6_pagina'!G34)</f>
        <v>1.603733327855</v>
      </c>
      <c r="J15" s="15" t="str">
        <f>IF('[7]anexo6_pagina'!G46=0," ",'[7]anexo6_pagina'!G46)</f>
        <v> </v>
      </c>
      <c r="K15" s="17"/>
      <c r="L15" s="15">
        <f>IF('[7]anexo6_pagina'!H10=0," ",'[7]anexo6_pagina'!H10)</f>
        <v>11.140037964296</v>
      </c>
      <c r="M15" s="15">
        <f>IF('[7]anexo6_pagina'!H22=0," ",'[7]anexo6_pagina'!H22)</f>
        <v>-2.169863971595</v>
      </c>
      <c r="N15" s="15">
        <f>IF('[7]anexo6_pagina'!H34=0," ",'[7]anexo6_pagina'!H34)</f>
        <v>0.248893869322</v>
      </c>
      <c r="O15" s="15" t="str">
        <f>IF('[7]anexo6_pagina'!H46=0," ",'[7]anexo6_pagina'!H46)</f>
        <v> </v>
      </c>
    </row>
    <row r="16" spans="1:15" ht="12.75">
      <c r="A16" s="1" t="str">
        <f>PROPER('[7]anexo6_pagina'!C11)</f>
        <v>Octubre</v>
      </c>
      <c r="B16" s="15">
        <f>IF('[7]anexo6_pagina'!F11=0," ",'[7]anexo6_pagina'!F11)</f>
        <v>-0.413818271494</v>
      </c>
      <c r="C16" s="15">
        <f>IF('[7]anexo6_pagina'!F23=0," ",'[7]anexo6_pagina'!F23)</f>
        <v>-0.368818177409</v>
      </c>
      <c r="D16" s="15">
        <f>IF('[7]anexo6_pagina'!F35=0," ",'[7]anexo6_pagina'!F35)</f>
        <v>-0.099933682741</v>
      </c>
      <c r="E16" s="19" t="str">
        <f>IF('[7]anexo6_pagina'!F47=0," ",'[7]anexo6_pagina'!F47)</f>
        <v> </v>
      </c>
      <c r="F16" s="17"/>
      <c r="G16" s="15">
        <f>IF('[7]anexo6_pagina'!G11=0," ",'[7]anexo6_pagina'!G11)</f>
        <v>9.534759026882</v>
      </c>
      <c r="H16" s="15">
        <f>IF('[7]anexo6_pagina'!G23=0," ",'[7]anexo6_pagina'!G23)</f>
        <v>-1.410141212188</v>
      </c>
      <c r="I16" s="15">
        <f>IF('[7]anexo6_pagina'!G35=0," ",'[7]anexo6_pagina'!G35)</f>
        <v>1.502196975339</v>
      </c>
      <c r="J16" s="19" t="str">
        <f>IF('[7]anexo6_pagina'!G47=0," ",'[7]anexo6_pagina'!G47)</f>
        <v> </v>
      </c>
      <c r="K16" s="17"/>
      <c r="L16" s="15">
        <f>IF('[7]anexo6_pagina'!H11=0," ",'[7]anexo6_pagina'!H11)</f>
        <v>10.302866436646</v>
      </c>
      <c r="M16" s="15">
        <f>IF('[7]anexo6_pagina'!H23=0," ",'[7]anexo6_pagina'!H23)</f>
        <v>-2.1256573834</v>
      </c>
      <c r="N16" s="15">
        <f>IF('[7]anexo6_pagina'!H35=0," ",'[7]anexo6_pagina'!H35)</f>
        <v>0.519445444401</v>
      </c>
      <c r="O16" s="19" t="str">
        <f>IF('[7]anexo6_pagina'!H47=0," ",'[7]anexo6_pagina'!H47)</f>
        <v> </v>
      </c>
    </row>
    <row r="17" spans="1:15" ht="12.75">
      <c r="A17" s="1" t="str">
        <f>PROPER('[7]anexo6_pagina'!C12)</f>
        <v>Noviembre</v>
      </c>
      <c r="B17" s="15">
        <f>IF('[7]anexo6_pagina'!F12=0," ",'[7]anexo6_pagina'!F12)</f>
        <v>-0.433415763711</v>
      </c>
      <c r="C17" s="15">
        <f>IF('[7]anexo6_pagina'!F24=0," ",'[7]anexo6_pagina'!F24)</f>
        <v>-0.62218729762</v>
      </c>
      <c r="D17" s="15">
        <f>IF('[7]anexo6_pagina'!F36=0," ",'[7]anexo6_pagina'!F36)</f>
        <v>-0.173094962145</v>
      </c>
      <c r="E17" s="15" t="str">
        <f>IF('[7]anexo6_pagina'!F48=0," ",'[7]anexo6_pagina'!F48)</f>
        <v> </v>
      </c>
      <c r="F17" s="17"/>
      <c r="G17" s="15">
        <f>IF('[7]anexo6_pagina'!G12=0," ",'[7]anexo6_pagina'!G12)</f>
        <v>9.060018114517</v>
      </c>
      <c r="H17" s="15">
        <f>IF('[7]anexo6_pagina'!G24=0," ",'[7]anexo6_pagina'!G24)</f>
        <v>-2.023554790307</v>
      </c>
      <c r="I17" s="15">
        <f>IF('[7]anexo6_pagina'!G36=0," ",'[7]anexo6_pagina'!G36)</f>
        <v>1.326501785908</v>
      </c>
      <c r="J17" s="15" t="str">
        <f>IF('[7]anexo6_pagina'!G48=0," ",'[7]anexo6_pagina'!G48)</f>
        <v> </v>
      </c>
      <c r="K17" s="17"/>
      <c r="L17" s="15">
        <f>IF('[7]anexo6_pagina'!H12=0," ",'[7]anexo6_pagina'!H12)</f>
        <v>9.661649774733</v>
      </c>
      <c r="M17" s="15">
        <f>IF('[7]anexo6_pagina'!H24=0," ",'[7]anexo6_pagina'!H24)</f>
        <v>-2.311220541239</v>
      </c>
      <c r="N17" s="15">
        <f>IF('[7]anexo6_pagina'!H36=0," ",'[7]anexo6_pagina'!H36)</f>
        <v>0.973696864187</v>
      </c>
      <c r="O17" s="15" t="str">
        <f>IF('[7]anexo6_pagina'!H48=0," ",'[7]anexo6_pagina'!H48)</f>
        <v> </v>
      </c>
    </row>
    <row r="18" spans="1:15" ht="13.5" thickBot="1">
      <c r="A18" s="4" t="str">
        <f>PROPER('[7]anexo6_pagina'!C13)</f>
        <v>Diciembre</v>
      </c>
      <c r="B18" s="13">
        <f>IF('[7]anexo6_pagina'!F13=0," ",'[7]anexo6_pagina'!F13)</f>
        <v>-0.293607050466</v>
      </c>
      <c r="C18" s="13">
        <f>IF('[7]anexo6_pagina'!F25=0," ",'[7]anexo6_pagina'!F25)</f>
        <v>-0.348186225225</v>
      </c>
      <c r="D18" s="13">
        <f>IF('[7]anexo6_pagina'!F37=0," ",'[7]anexo6_pagina'!F37)</f>
        <v>0.237184021412</v>
      </c>
      <c r="E18" s="14" t="str">
        <f>IF('[7]anexo6_pagina'!F49=0," ",'[7]anexo6_pagina'!F49)</f>
        <v> </v>
      </c>
      <c r="F18" s="4"/>
      <c r="G18" s="13">
        <f>IF('[7]anexo6_pagina'!G13=0," ",'[7]anexo6_pagina'!G13)</f>
        <v>8.739810212094</v>
      </c>
      <c r="H18" s="13">
        <f>IF('[7]anexo6_pagina'!G25=0," ",'[7]anexo6_pagina'!G25)</f>
        <v>-2.364695276493</v>
      </c>
      <c r="I18" s="13">
        <f>IF('[7]anexo6_pagina'!G37=0," ",'[7]anexo6_pagina'!G37)</f>
        <v>1.566832057601</v>
      </c>
      <c r="J18" s="14" t="str">
        <f>IF('[7]anexo6_pagina'!G49=0," ",'[7]anexo6_pagina'!G49)</f>
        <v> </v>
      </c>
      <c r="K18" s="4"/>
      <c r="L18" s="13">
        <f>IF('[7]anexo6_pagina'!H13=0," ",'[7]anexo6_pagina'!H13)</f>
        <v>8.739810212094</v>
      </c>
      <c r="M18" s="13">
        <f>IF('[7]anexo6_pagina'!H25=0," ",'[7]anexo6_pagina'!H25)</f>
        <v>-2.364695276493</v>
      </c>
      <c r="N18" s="13">
        <f>IF('[7]anexo6_pagina'!H37=0," ",'[7]anexo6_pagina'!H37)</f>
        <v>1.566832057601</v>
      </c>
      <c r="O18" s="14" t="str">
        <f>IF('[7]anexo6_pagina'!H49=0," ",'[7]anexo6_pagina'!H49)</f>
        <v> </v>
      </c>
    </row>
    <row r="19" spans="1:15" ht="12.75">
      <c r="A19" s="1" t="s">
        <v>7</v>
      </c>
      <c r="B19" s="15"/>
      <c r="C19" s="15"/>
      <c r="D19" s="15"/>
      <c r="E19" s="19"/>
      <c r="F19" s="17"/>
      <c r="G19" s="15"/>
      <c r="H19" s="15"/>
      <c r="I19" s="15"/>
      <c r="J19" s="19"/>
      <c r="K19" s="17"/>
      <c r="L19" s="15"/>
      <c r="M19" s="15"/>
      <c r="N19" s="15"/>
      <c r="O19" s="19"/>
    </row>
    <row r="20" spans="1:15" ht="12.75" hidden="1">
      <c r="A20" s="55">
        <v>40161</v>
      </c>
      <c r="B20" s="5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5">
    <mergeCell ref="A20:B20"/>
    <mergeCell ref="A5:A6"/>
    <mergeCell ref="B5:E5"/>
    <mergeCell ref="G5:J5"/>
    <mergeCell ref="L5:O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ACEscobarB</cp:lastModifiedBy>
  <dcterms:created xsi:type="dcterms:W3CDTF">2011-02-09T01:58:24Z</dcterms:created>
  <dcterms:modified xsi:type="dcterms:W3CDTF">2011-02-15T21:36:11Z</dcterms:modified>
  <cp:category/>
  <cp:version/>
  <cp:contentType/>
  <cp:contentStatus/>
</cp:coreProperties>
</file>