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95" windowHeight="11505" activeTab="5"/>
  </bookViews>
  <sheets>
    <sheet name="Anexo1" sheetId="1" r:id="rId1"/>
    <sheet name="Anexo2" sheetId="2" r:id="rId2"/>
    <sheet name="Anexo3" sheetId="3" r:id="rId3"/>
    <sheet name="Anexo4" sheetId="4" r:id="rId4"/>
    <sheet name="Anexo 5" sheetId="5" r:id="rId5"/>
    <sheet name="Anexo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4">'Anexo 5'!$A$3:$K$73</definedName>
    <definedName name="_xlnm.Print_Area" localSheetId="2">'Anexo3'!$A$3:$M$20</definedName>
    <definedName name="_xlnm.Print_Area" localSheetId="3">'Anexo4'!$A$3:$K$47</definedName>
    <definedName name="_xlnm.Print_Area" localSheetId="5">'Anexo6'!$A$3:$O$20</definedName>
  </definedNames>
  <calcPr fullCalcOnLoad="1"/>
</workbook>
</file>

<file path=xl/sharedStrings.xml><?xml version="1.0" encoding="utf-8"?>
<sst xmlns="http://schemas.openxmlformats.org/spreadsheetml/2006/main" count="225" uniqueCount="169">
  <si>
    <t>A1. ICCP. Variación mensual, año corrido y doce meses</t>
  </si>
  <si>
    <t>Años</t>
  </si>
  <si>
    <t>Variación porcentual</t>
  </si>
  <si>
    <t>Mensual</t>
  </si>
  <si>
    <t>Año corrido</t>
  </si>
  <si>
    <t>Doce meses</t>
  </si>
  <si>
    <t>Año             corrido</t>
  </si>
  <si>
    <t>Fuente: DANE</t>
  </si>
  <si>
    <t>ICCP - Variación mensual, año corrido y doce meses</t>
  </si>
  <si>
    <t xml:space="preserve">% Mensual </t>
  </si>
  <si>
    <t xml:space="preserve">% Año Corrido </t>
  </si>
  <si>
    <t xml:space="preserve">% Doce Meses </t>
  </si>
  <si>
    <t>Julio</t>
  </si>
  <si>
    <t>Enero -  Julio</t>
  </si>
  <si>
    <t>Agosto - Julio</t>
  </si>
  <si>
    <t>BLACKBERRY</t>
  </si>
  <si>
    <t>CARTA PARA EL PRESIDENTE</t>
  </si>
  <si>
    <t>A2. ICCP. Variación, contribución y participación mensual, año corrido y doce meses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</si>
  <si>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</si>
  <si>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</si>
  <si>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</si>
  <si>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</si>
  <si>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</si>
  <si>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</si>
  <si>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</si>
  <si>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</si>
  <si>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</si>
  <si>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Año     corrido</t>
  </si>
  <si>
    <t>Total</t>
  </si>
  <si>
    <t>A3. ICCP. Variación, contribución, participación mensual, año corrido y doce meses</t>
  </si>
  <si>
    <t>según grupo de obra</t>
  </si>
  <si>
    <t>Grupos de obra</t>
  </si>
  <si>
    <t>Año              corrido</t>
  </si>
  <si>
    <t>A4. ICCP. Variación, contribución mensual, año corrido y doce meses</t>
  </si>
  <si>
    <t>según grupo y subgrupos de costos</t>
  </si>
  <si>
    <t>Código</t>
  </si>
  <si>
    <t>Grupo y subgrupos
de costos</t>
  </si>
  <si>
    <t>Contribución</t>
  </si>
  <si>
    <t>(puntos porcentuales)</t>
  </si>
  <si>
    <t>Canasta general</t>
  </si>
  <si>
    <t>Grupos e insumos</t>
  </si>
  <si>
    <t>meses</t>
  </si>
  <si>
    <t>A5. ICCP. Variación mensual,  año corrido y doce meses por grupos e insumos</t>
  </si>
  <si>
    <t>Equipo</t>
  </si>
  <si>
    <t>Cesped</t>
  </si>
  <si>
    <t>Clasificadora</t>
  </si>
  <si>
    <t>Subbase granular</t>
  </si>
  <si>
    <t>Planta de asfalto</t>
  </si>
  <si>
    <t>Agua</t>
  </si>
  <si>
    <t>Planta de trituracion</t>
  </si>
  <si>
    <t>Material de filtro</t>
  </si>
  <si>
    <t>Motoniveladora</t>
  </si>
  <si>
    <t>Poste de madera</t>
  </si>
  <si>
    <t>Fresadora de pavimentos</t>
  </si>
  <si>
    <t>Soldadura</t>
  </si>
  <si>
    <t>Compactador</t>
  </si>
  <si>
    <t>Base granular</t>
  </si>
  <si>
    <t>Bulldozer</t>
  </si>
  <si>
    <t>Platina</t>
  </si>
  <si>
    <t>Dosificadora</t>
  </si>
  <si>
    <t>Anillo de caucho</t>
  </si>
  <si>
    <t>Retroexcavadora</t>
  </si>
  <si>
    <t>Disolvente xilol</t>
  </si>
  <si>
    <t>Bomba de concreto</t>
  </si>
  <si>
    <t>Almohadilla de neopreno</t>
  </si>
  <si>
    <t>Carrotanque</t>
  </si>
  <si>
    <t>Material de afirmado</t>
  </si>
  <si>
    <t>Equipo de tensionamiento</t>
  </si>
  <si>
    <t>Impermeabilizante</t>
  </si>
  <si>
    <t>Terminadora de asfalto</t>
  </si>
  <si>
    <t>Tuberia de concreto</t>
  </si>
  <si>
    <t>Equipo de soldadura</t>
  </si>
  <si>
    <t>Tierra</t>
  </si>
  <si>
    <t>Compresor</t>
  </si>
  <si>
    <t>Piedra</t>
  </si>
  <si>
    <t>Cargador</t>
  </si>
  <si>
    <t>Rejilla</t>
  </si>
  <si>
    <t>Vehiculo delineador</t>
  </si>
  <si>
    <t>Anticorrosivo</t>
  </si>
  <si>
    <t>Herramienta</t>
  </si>
  <si>
    <t>Parafina</t>
  </si>
  <si>
    <t>Volqueta</t>
  </si>
  <si>
    <t>Geotextil</t>
  </si>
  <si>
    <t>Andamio</t>
  </si>
  <si>
    <t>Poste de kilometraje</t>
  </si>
  <si>
    <t>Grua</t>
  </si>
  <si>
    <t>Cables de alta resistencia</t>
  </si>
  <si>
    <t>Vibrador de concreto</t>
  </si>
  <si>
    <t>Señales metalicas</t>
  </si>
  <si>
    <t>Tablero</t>
  </si>
  <si>
    <t>Arborizacion</t>
  </si>
  <si>
    <t>Camion mezclador</t>
  </si>
  <si>
    <t>Limpiador pvc</t>
  </si>
  <si>
    <t>Carro de avance</t>
  </si>
  <si>
    <t>Esferas reflectivas</t>
  </si>
  <si>
    <t>Planta de concreto</t>
  </si>
  <si>
    <t>Aditivos</t>
  </si>
  <si>
    <t>Telesferico</t>
  </si>
  <si>
    <t>Union sanitaria</t>
  </si>
  <si>
    <t>Mezcladora</t>
  </si>
  <si>
    <t>Codo sanitaria pvc</t>
  </si>
  <si>
    <t>Equipo de pilotaje</t>
  </si>
  <si>
    <t>Polietileno</t>
  </si>
  <si>
    <t>Motobomba</t>
  </si>
  <si>
    <t>Tuberia pvc</t>
  </si>
  <si>
    <t>Formaleta metalica</t>
  </si>
  <si>
    <t>Pintura de trafico</t>
  </si>
  <si>
    <t>Motosierra</t>
  </si>
  <si>
    <t>Solado granular</t>
  </si>
  <si>
    <t>Materiales</t>
  </si>
  <si>
    <t>Anclaje</t>
  </si>
  <si>
    <t>Crudo de castilla</t>
  </si>
  <si>
    <t>Resina epoxica</t>
  </si>
  <si>
    <t>Alambre de amarre</t>
  </si>
  <si>
    <t>Poste de concreto</t>
  </si>
  <si>
    <t>Malla metalica</t>
  </si>
  <si>
    <t>Formaleta de madera</t>
  </si>
  <si>
    <t>Acero de refuerzo</t>
  </si>
  <si>
    <t>Oxigeno</t>
  </si>
  <si>
    <t>Asfalto</t>
  </si>
  <si>
    <t>Delineadores de ruta</t>
  </si>
  <si>
    <t>Junta de dilatacion</t>
  </si>
  <si>
    <t>Taches reflectivos</t>
  </si>
  <si>
    <t>Emulsion asfaltica</t>
  </si>
  <si>
    <t>Tornillo grado 5</t>
  </si>
  <si>
    <t>Dinamita</t>
  </si>
  <si>
    <t>Tuberia metalica</t>
  </si>
  <si>
    <t>Acpm</t>
  </si>
  <si>
    <t>Perno de acero</t>
  </si>
  <si>
    <t>Mecha</t>
  </si>
  <si>
    <t>Transporte</t>
  </si>
  <si>
    <t>Fulminante</t>
  </si>
  <si>
    <t>Lamina de acero</t>
  </si>
  <si>
    <t>Mano de obra</t>
  </si>
  <si>
    <t>Malla triple torsion</t>
  </si>
  <si>
    <t>Obrero</t>
  </si>
  <si>
    <t>Cemento</t>
  </si>
  <si>
    <t>Maestro</t>
  </si>
  <si>
    <t>Angulo</t>
  </si>
  <si>
    <t>Oficial</t>
  </si>
  <si>
    <t>Madera</t>
  </si>
  <si>
    <t>Topografo</t>
  </si>
  <si>
    <t>Alambre de puas</t>
  </si>
  <si>
    <t>Inspector</t>
  </si>
  <si>
    <t>Mortero de planta</t>
  </si>
  <si>
    <t>Cadenero</t>
  </si>
  <si>
    <t>Triturado</t>
  </si>
  <si>
    <t>Costos indirectos</t>
  </si>
  <si>
    <t>Concreto</t>
  </si>
  <si>
    <t>Auxiliar contable</t>
  </si>
  <si>
    <t>Baranda metalica</t>
  </si>
  <si>
    <t>Contador</t>
  </si>
  <si>
    <t>Concreto asfaltico</t>
  </si>
  <si>
    <t>Secretaria</t>
  </si>
  <si>
    <t>Grava</t>
  </si>
  <si>
    <t>Ingeniero director</t>
  </si>
  <si>
    <t>Cinta de pvc</t>
  </si>
  <si>
    <t>Ingeniero residente</t>
  </si>
  <si>
    <t>Escoba para calle</t>
  </si>
  <si>
    <t>Almacenista</t>
  </si>
  <si>
    <t>Pie de amigos metalicos</t>
  </si>
  <si>
    <t>Celador</t>
  </si>
  <si>
    <t>Arena</t>
  </si>
  <si>
    <t>Laboratorista</t>
  </si>
  <si>
    <t>Puntillas</t>
  </si>
  <si>
    <t>Mecanico</t>
  </si>
  <si>
    <t>Grapa</t>
  </si>
  <si>
    <t>A6.  ICCP.  Variación mensual, año corrido y doce meses</t>
  </si>
  <si>
    <t>Meses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</si>
</sst>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[$€]\ * #,##0.00_ ;_ [$€]\ * \-#,##0.00_ ;_ [$€]\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.25"/>
      <color indexed="8"/>
      <name val="Arial"/>
      <family val="0"/>
    </font>
    <font>
      <sz val="9.2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4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top" wrapText="1"/>
    </xf>
    <xf numFmtId="2" fontId="5" fillId="34" borderId="13" xfId="0" applyNumberFormat="1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2" fontId="5" fillId="33" borderId="13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2" fontId="4" fillId="34" borderId="13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 vertical="top" wrapText="1"/>
    </xf>
    <xf numFmtId="0" fontId="6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 vertical="top" wrapText="1"/>
    </xf>
    <xf numFmtId="2" fontId="4" fillId="33" borderId="13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2" fontId="10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2" fontId="9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ICCP. Variación mensual
Julio 2007 - 2011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3925"/>
          <c:w val="0.977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Anexo1!$F$9:$F$13</c:f>
              <c:strCache/>
            </c:strRef>
          </c:cat>
          <c:val>
            <c:numRef>
              <c:f>Anexo1!$G$9:$G$13</c:f>
              <c:numCache/>
            </c:numRef>
          </c:val>
        </c:ser>
        <c:gapWidth val="70"/>
        <c:axId val="36677218"/>
        <c:axId val="61659507"/>
      </c:barChart>
      <c:catAx>
        <c:axId val="3667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59507"/>
        <c:crosses val="autoZero"/>
        <c:auto val="1"/>
        <c:lblOffset val="100"/>
        <c:tickLblSkip val="1"/>
        <c:noMultiLvlLbl val="0"/>
      </c:catAx>
      <c:valAx>
        <c:axId val="61659507"/>
        <c:scaling>
          <c:orientation val="minMax"/>
          <c:max val="0.7000000000000001"/>
          <c:min val="-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77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29</xdr:row>
      <xdr:rowOff>19050</xdr:rowOff>
    </xdr:from>
    <xdr:to>
      <xdr:col>20</xdr:col>
      <xdr:colOff>447675</xdr:colOff>
      <xdr:row>45</xdr:row>
      <xdr:rowOff>104775</xdr:rowOff>
    </xdr:to>
    <xdr:graphicFrame>
      <xdr:nvGraphicFramePr>
        <xdr:cNvPr id="1" name="Chart 6"/>
        <xdr:cNvGraphicFramePr/>
      </xdr:nvGraphicFramePr>
      <xdr:xfrm>
        <a:off x="10591800" y="4638675"/>
        <a:ext cx="34861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238125</xdr:colOff>
      <xdr:row>25</xdr:row>
      <xdr:rowOff>9525</xdr:rowOff>
    </xdr:from>
    <xdr:to>
      <xdr:col>10</xdr:col>
      <xdr:colOff>685800</xdr:colOff>
      <xdr:row>28</xdr:row>
      <xdr:rowOff>47625</xdr:rowOff>
    </xdr:to>
    <xdr:sp>
      <xdr:nvSpPr>
        <xdr:cNvPr id="2" name="Line 8"/>
        <xdr:cNvSpPr>
          <a:spLocks/>
        </xdr:cNvSpPr>
      </xdr:nvSpPr>
      <xdr:spPr>
        <a:xfrm flipV="1">
          <a:off x="5676900" y="3981450"/>
          <a:ext cx="4476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47</xdr:row>
      <xdr:rowOff>28575</xdr:rowOff>
    </xdr:from>
    <xdr:to>
      <xdr:col>10</xdr:col>
      <xdr:colOff>581025</xdr:colOff>
      <xdr:row>49</xdr:row>
      <xdr:rowOff>161925</xdr:rowOff>
    </xdr:to>
    <xdr:sp>
      <xdr:nvSpPr>
        <xdr:cNvPr id="3" name="Line 9"/>
        <xdr:cNvSpPr>
          <a:spLocks/>
        </xdr:cNvSpPr>
      </xdr:nvSpPr>
      <xdr:spPr>
        <a:xfrm>
          <a:off x="5686425" y="7562850"/>
          <a:ext cx="3333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1_pagi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BOLETIN\ICCP%20-%20Datos%20para%20el%20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2_pagi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3_pag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4_pagi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5_pagin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6_pag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1_pagina"/>
    </sheetNames>
    <sheetDataSet>
      <sheetData sheetId="0">
        <row r="2">
          <cell r="A2" t="str">
            <v>2000</v>
          </cell>
          <cell r="C2" t="str">
            <v>JULIO</v>
          </cell>
          <cell r="F2">
            <v>0.313734153849</v>
          </cell>
          <cell r="G2">
            <v>4.738373568233</v>
          </cell>
          <cell r="H2">
            <v>8.303974266316</v>
          </cell>
        </row>
        <row r="3">
          <cell r="A3" t="str">
            <v>2001</v>
          </cell>
          <cell r="F3">
            <v>0.913047504036</v>
          </cell>
          <cell r="G3">
            <v>6.214267332424</v>
          </cell>
          <cell r="H3">
            <v>9.884784662517</v>
          </cell>
        </row>
        <row r="4">
          <cell r="A4" t="str">
            <v>2002</v>
          </cell>
          <cell r="F4">
            <v>0.425965363476</v>
          </cell>
          <cell r="G4">
            <v>3.249376400371</v>
          </cell>
          <cell r="H4">
            <v>3.982815961542</v>
          </cell>
        </row>
        <row r="5">
          <cell r="A5" t="str">
            <v>2003</v>
          </cell>
          <cell r="F5">
            <v>0.016039581987</v>
          </cell>
          <cell r="G5">
            <v>5.226047532499</v>
          </cell>
          <cell r="H5">
            <v>7.606341259768</v>
          </cell>
        </row>
        <row r="6">
          <cell r="A6" t="str">
            <v>2004</v>
          </cell>
          <cell r="F6">
            <v>0.250970359013</v>
          </cell>
          <cell r="G6">
            <v>8.239001170829</v>
          </cell>
          <cell r="H6">
            <v>10.860569486307</v>
          </cell>
        </row>
        <row r="7">
          <cell r="A7" t="str">
            <v>2005</v>
          </cell>
          <cell r="F7">
            <v>0.115623248477</v>
          </cell>
          <cell r="G7">
            <v>2.348304843751</v>
          </cell>
          <cell r="H7">
            <v>0.09534102895</v>
          </cell>
        </row>
        <row r="8">
          <cell r="A8" t="str">
            <v>2006</v>
          </cell>
          <cell r="F8">
            <v>2.05687246101</v>
          </cell>
          <cell r="G8">
            <v>8.693237602794</v>
          </cell>
          <cell r="H8">
            <v>8.956983324789</v>
          </cell>
        </row>
        <row r="9">
          <cell r="A9" t="str">
            <v>2007</v>
          </cell>
          <cell r="F9">
            <v>-0.258701561089</v>
          </cell>
          <cell r="G9">
            <v>2.645793823936</v>
          </cell>
          <cell r="H9">
            <v>3.347011391484</v>
          </cell>
        </row>
        <row r="10">
          <cell r="A10" t="str">
            <v>2008</v>
          </cell>
          <cell r="F10">
            <v>0.555316516103</v>
          </cell>
          <cell r="G10">
            <v>9.027646349395</v>
          </cell>
          <cell r="H10">
            <v>10.39907271532</v>
          </cell>
        </row>
        <row r="11">
          <cell r="A11" t="str">
            <v>2009</v>
          </cell>
          <cell r="F11">
            <v>-0.155738317587</v>
          </cell>
          <cell r="G11">
            <v>-0.643527397364</v>
          </cell>
          <cell r="H11">
            <v>-0.905831356474</v>
          </cell>
        </row>
        <row r="12">
          <cell r="A12" t="str">
            <v>2010</v>
          </cell>
          <cell r="F12">
            <v>-0.039630117131</v>
          </cell>
          <cell r="G12">
            <v>2.956941617731</v>
          </cell>
          <cell r="H12">
            <v>1.173402244766</v>
          </cell>
        </row>
        <row r="13">
          <cell r="A13" t="str">
            <v>2011</v>
          </cell>
          <cell r="F13">
            <v>0.469955122832</v>
          </cell>
          <cell r="G13">
            <v>6.309639210718</v>
          </cell>
          <cell r="H13">
            <v>4.874262018284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ie_ICCP"/>
      <sheetName val="Graf_generales"/>
      <sheetName val="Generales"/>
      <sheetName val="Grupos de costo_mes"/>
      <sheetName val="Grupos de costo_ac"/>
      <sheetName val="Grupos de costo_12m"/>
      <sheetName val="Grupos de obra_mes"/>
      <sheetName val="Grupos de obra_ac"/>
      <sheetName val="Grupos de obra_12m"/>
      <sheetName val="G_obra_cost_mes"/>
      <sheetName val="G_obra_cost_ac"/>
      <sheetName val="G_obra_cost_12m"/>
      <sheetName val="Anexo1"/>
      <sheetName val="Anexo2"/>
      <sheetName val="Anexo3"/>
      <sheetName val="Anexo4"/>
      <sheetName val="Anexo5"/>
      <sheetName val="Anexo 5 Manual"/>
      <sheetName val="Anexo6"/>
    </sheetNames>
    <sheetDataSet>
      <sheetData sheetId="3">
        <row r="26">
          <cell r="D26" t="str">
            <v>2011</v>
          </cell>
        </row>
      </sheetData>
      <sheetData sheetId="11">
        <row r="61">
          <cell r="A61" t="str">
            <v>Fuente: DANE-ICCP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2_pagina"/>
    </sheetNames>
    <sheetDataSet>
      <sheetData sheetId="0">
        <row r="2">
          <cell r="C2" t="str">
            <v>JULIO</v>
          </cell>
          <cell r="E2" t="str">
            <v>Equipo</v>
          </cell>
          <cell r="F2">
            <v>0.145583482680247</v>
          </cell>
          <cell r="G2">
            <v>0.233011929697</v>
          </cell>
          <cell r="H2">
            <v>1.106168357747</v>
          </cell>
          <cell r="I2">
            <v>1.16909787556</v>
          </cell>
          <cell r="J2">
            <v>0.031731267461</v>
          </cell>
          <cell r="K2">
            <v>0.158015634382</v>
          </cell>
          <cell r="L2">
            <v>0.164647729993</v>
          </cell>
          <cell r="M2">
            <v>6.751978203745</v>
          </cell>
          <cell r="N2">
            <v>2.504352928985</v>
          </cell>
          <cell r="O2">
            <v>3.377900682716</v>
          </cell>
        </row>
        <row r="3">
          <cell r="E3" t="str">
            <v>Materiales</v>
          </cell>
          <cell r="F3">
            <v>0.578881393233026</v>
          </cell>
          <cell r="G3">
            <v>0.703549820496</v>
          </cell>
          <cell r="H3">
            <v>8.990198077792</v>
          </cell>
          <cell r="I3">
            <v>6.277747401546</v>
          </cell>
          <cell r="J3">
            <v>0.404322901316</v>
          </cell>
          <cell r="K3">
            <v>5.051222729725</v>
          </cell>
          <cell r="L3">
            <v>3.568391283756</v>
          </cell>
          <cell r="M3">
            <v>86.034364064276</v>
          </cell>
          <cell r="N3">
            <v>80.05565074378</v>
          </cell>
          <cell r="O3">
            <v>73.20885234258</v>
          </cell>
        </row>
        <row r="4">
          <cell r="E4" t="str">
            <v>Transporte</v>
          </cell>
          <cell r="F4">
            <v>0.003986458667489</v>
          </cell>
          <cell r="G4">
            <v>0.876557783631</v>
          </cell>
          <cell r="H4">
            <v>2.883894980461</v>
          </cell>
          <cell r="I4">
            <v>4.142435413789</v>
          </cell>
          <cell r="J4">
            <v>0.003132539118</v>
          </cell>
          <cell r="K4">
            <v>0.010692387426</v>
          </cell>
          <cell r="L4">
            <v>0.014968108846</v>
          </cell>
          <cell r="M4">
            <v>0.66656133018</v>
          </cell>
          <cell r="N4">
            <v>0.1694611541</v>
          </cell>
          <cell r="O4">
            <v>0.307084616909</v>
          </cell>
        </row>
        <row r="5">
          <cell r="E5" t="str">
            <v>Mano de obra</v>
          </cell>
          <cell r="F5">
            <v>0.107958368897105</v>
          </cell>
          <cell r="G5">
            <v>0.099350926462</v>
          </cell>
          <cell r="H5">
            <v>3.668665521933</v>
          </cell>
          <cell r="I5">
            <v>3.88488721978</v>
          </cell>
          <cell r="J5">
            <v>0.011382055105</v>
          </cell>
          <cell r="K5">
            <v>0.429414860856</v>
          </cell>
          <cell r="L5">
            <v>0.447650193315</v>
          </cell>
          <cell r="M5">
            <v>2.421945107527</v>
          </cell>
          <cell r="N5">
            <v>6.805695960025</v>
          </cell>
          <cell r="O5">
            <v>9.183958343557</v>
          </cell>
        </row>
        <row r="6">
          <cell r="E6" t="str">
            <v>Costos indirectos</v>
          </cell>
          <cell r="F6">
            <v>0.163590296522133</v>
          </cell>
          <cell r="G6">
            <v>0.113374740609</v>
          </cell>
          <cell r="H6">
            <v>3.783166936346</v>
          </cell>
          <cell r="I6">
            <v>3.947537802356</v>
          </cell>
          <cell r="J6">
            <v>0.019386359831</v>
          </cell>
          <cell r="K6">
            <v>0.660293598329</v>
          </cell>
          <cell r="L6">
            <v>0.678604702374</v>
          </cell>
          <cell r="M6">
            <v>4.125151294059</v>
          </cell>
          <cell r="N6">
            <v>10.46483921311</v>
          </cell>
          <cell r="O6">
            <v>13.922204014238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3_pagina"/>
    </sheetNames>
    <sheetDataSet>
      <sheetData sheetId="0">
        <row r="2">
          <cell r="C2" t="str">
            <v>JULIO</v>
          </cell>
          <cell r="E2" t="str">
            <v>Obras de explanacion</v>
          </cell>
          <cell r="F2">
            <v>0.072285708273972</v>
          </cell>
          <cell r="G2">
            <v>0.258053644618</v>
          </cell>
          <cell r="H2">
            <v>2.412291979562</v>
          </cell>
          <cell r="I2">
            <v>2.652198572977</v>
          </cell>
          <cell r="J2">
            <v>0.01896011938</v>
          </cell>
          <cell r="K2">
            <v>0.18359656971</v>
          </cell>
          <cell r="L2">
            <v>0.198664757136</v>
          </cell>
          <cell r="M2">
            <v>4.03445317624</v>
          </cell>
          <cell r="N2">
            <v>2.909779205729</v>
          </cell>
          <cell r="O2">
            <v>4.075791502196</v>
          </cell>
        </row>
        <row r="3">
          <cell r="E3" t="str">
            <v>Subbases y bases</v>
          </cell>
          <cell r="F3">
            <v>0.037365597033305</v>
          </cell>
          <cell r="G3">
            <v>0.068800290523</v>
          </cell>
          <cell r="H3">
            <v>2.421814414919</v>
          </cell>
          <cell r="I3">
            <v>3.231109367222</v>
          </cell>
          <cell r="J3">
            <v>0.002783667883</v>
          </cell>
          <cell r="K3">
            <v>0.101300285745</v>
          </cell>
          <cell r="L3">
            <v>0.132281652959</v>
          </cell>
          <cell r="M3">
            <v>0.592326319634</v>
          </cell>
          <cell r="N3">
            <v>1.605484598437</v>
          </cell>
          <cell r="O3">
            <v>2.713880633885</v>
          </cell>
        </row>
        <row r="4">
          <cell r="E4" t="str">
            <v>Transporte de materiales</v>
          </cell>
          <cell r="F4">
            <v>0.003469773699898</v>
          </cell>
          <cell r="G4">
            <v>0.079096420102</v>
          </cell>
          <cell r="H4">
            <v>1.489893423059</v>
          </cell>
          <cell r="I4">
            <v>1.507593256373</v>
          </cell>
          <cell r="J4">
            <v>0.000288014791</v>
          </cell>
          <cell r="K4">
            <v>0.005660700548</v>
          </cell>
          <cell r="L4">
            <v>0.005649626061</v>
          </cell>
          <cell r="M4">
            <v>0.061285594519</v>
          </cell>
          <cell r="N4">
            <v>0.089715122513</v>
          </cell>
          <cell r="O4">
            <v>0.115907311503</v>
          </cell>
        </row>
        <row r="5">
          <cell r="E5" t="str">
            <v>Aceros y elementos metalicos</v>
          </cell>
          <cell r="F5">
            <v>0.220613405540448</v>
          </cell>
          <cell r="G5">
            <v>0.777572242887</v>
          </cell>
          <cell r="H5">
            <v>15.344386936837</v>
          </cell>
          <cell r="I5">
            <v>9.055789641394</v>
          </cell>
          <cell r="J5">
            <v>0.168924081011</v>
          </cell>
          <cell r="K5">
            <v>3.08179836278</v>
          </cell>
          <cell r="L5">
            <v>1.897688894993</v>
          </cell>
          <cell r="M5">
            <v>35.94472595448</v>
          </cell>
          <cell r="N5">
            <v>48.842703360044</v>
          </cell>
          <cell r="O5">
            <v>38.932845379968</v>
          </cell>
        </row>
        <row r="6">
          <cell r="E6" t="str">
            <v>Acero estructural y cables de acero</v>
          </cell>
          <cell r="F6">
            <v>0.113324200957458</v>
          </cell>
          <cell r="G6">
            <v>0.104299415196</v>
          </cell>
          <cell r="H6">
            <v>3.442040631866</v>
          </cell>
          <cell r="I6">
            <v>2.928667370459</v>
          </cell>
          <cell r="J6">
            <v>0.011100130307</v>
          </cell>
          <cell r="K6">
            <v>0.375106235466</v>
          </cell>
          <cell r="L6">
            <v>0.316421031863</v>
          </cell>
          <cell r="M6">
            <v>2.361955379933</v>
          </cell>
          <cell r="N6">
            <v>5.944971224802</v>
          </cell>
          <cell r="O6">
            <v>6.491670547789</v>
          </cell>
        </row>
        <row r="7">
          <cell r="E7" t="str">
            <v>Concretos, morteros y obras varias</v>
          </cell>
          <cell r="F7">
            <v>0.190054962911993</v>
          </cell>
          <cell r="G7">
            <v>0.251813479301</v>
          </cell>
          <cell r="H7">
            <v>5.056103061981</v>
          </cell>
          <cell r="I7">
            <v>4.331625122052</v>
          </cell>
          <cell r="J7">
            <v>0.049667698012</v>
          </cell>
          <cell r="K7">
            <v>1.006974243738</v>
          </cell>
          <cell r="L7">
            <v>0.8569488429</v>
          </cell>
          <cell r="M7">
            <v>10.568604447313</v>
          </cell>
          <cell r="N7">
            <v>15.959299891941</v>
          </cell>
          <cell r="O7">
            <v>17.581099245085</v>
          </cell>
        </row>
        <row r="8">
          <cell r="E8" t="str">
            <v>Concreto para estructura de puentes</v>
          </cell>
          <cell r="F8">
            <v>0.275442771353628</v>
          </cell>
          <cell r="G8">
            <v>0.265733279236</v>
          </cell>
          <cell r="H8">
            <v>4.286589813424</v>
          </cell>
          <cell r="I8">
            <v>3.855611323208</v>
          </cell>
          <cell r="J8">
            <v>0.070236311518</v>
          </cell>
          <cell r="K8">
            <v>1.152625387851</v>
          </cell>
          <cell r="L8">
            <v>1.026985410302</v>
          </cell>
          <cell r="M8">
            <v>14.945323096969</v>
          </cell>
          <cell r="N8">
            <v>18.26769089892</v>
          </cell>
          <cell r="O8">
            <v>21.069556918558</v>
          </cell>
        </row>
        <row r="9">
          <cell r="E9" t="str">
            <v>Pavimentaciones con asfalto, pinturas, geotextiles</v>
          </cell>
          <cell r="F9">
            <v>0.087443580229299</v>
          </cell>
          <cell r="G9">
            <v>1.522543641282</v>
          </cell>
          <cell r="H9">
            <v>4.010034846104</v>
          </cell>
          <cell r="I9">
            <v>4.45808661744</v>
          </cell>
          <cell r="J9">
            <v>0.147995099929</v>
          </cell>
          <cell r="K9">
            <v>0.402577424879</v>
          </cell>
          <cell r="L9">
            <v>0.439621802071</v>
          </cell>
          <cell r="M9">
            <v>31.4913260307</v>
          </cell>
          <cell r="N9">
            <v>6.380355697599</v>
          </cell>
          <cell r="O9">
            <v>9.019248461037</v>
          </cell>
        </row>
        <row r="10">
          <cell r="E10" t="str">
            <v>Total</v>
          </cell>
          <cell r="F10">
            <v>1</v>
          </cell>
          <cell r="G10">
            <v>0.469955122832</v>
          </cell>
          <cell r="H10">
            <v>6.309639210718</v>
          </cell>
          <cell r="I10">
            <v>4.874262018284</v>
          </cell>
          <cell r="J10">
            <v>0.469955122832</v>
          </cell>
          <cell r="K10">
            <v>6.309639210718</v>
          </cell>
          <cell r="L10">
            <v>4.874262018284</v>
          </cell>
          <cell r="M10">
            <v>100</v>
          </cell>
          <cell r="N10">
            <v>100</v>
          </cell>
          <cell r="O10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4_pagina"/>
    </sheetNames>
    <sheetDataSet>
      <sheetData sheetId="0">
        <row r="2">
          <cell r="A2" t="str">
            <v>2011</v>
          </cell>
          <cell r="C2" t="str">
            <v>JULIO</v>
          </cell>
          <cell r="D2" t="str">
            <v>1</v>
          </cell>
          <cell r="E2" t="str">
            <v>Equipo</v>
          </cell>
          <cell r="F2">
            <v>0.233011929697</v>
          </cell>
          <cell r="G2">
            <v>1.106168357747</v>
          </cell>
          <cell r="H2">
            <v>1.16909787556</v>
          </cell>
          <cell r="I2">
            <v>0.031731267461</v>
          </cell>
          <cell r="J2">
            <v>0.158015634382</v>
          </cell>
          <cell r="K2">
            <v>0.164647729993</v>
          </cell>
        </row>
        <row r="3">
          <cell r="D3" t="str">
            <v>101</v>
          </cell>
          <cell r="E3" t="str">
            <v>Equipo de movimiento de tierras</v>
          </cell>
          <cell r="F3">
            <v>0.1337745257</v>
          </cell>
          <cell r="G3">
            <v>1.284711079019</v>
          </cell>
          <cell r="H3">
            <v>1.408805501026</v>
          </cell>
          <cell r="I3">
            <v>0.00485946514</v>
          </cell>
          <cell r="J3">
            <v>0.048819536297</v>
          </cell>
          <cell r="K3">
            <v>0.052747723304</v>
          </cell>
        </row>
        <row r="4">
          <cell r="D4" t="str">
            <v>102</v>
          </cell>
          <cell r="E4" t="str">
            <v>Equipo de compactacion y nivelacion</v>
          </cell>
          <cell r="F4">
            <v>0.48928358502</v>
          </cell>
          <cell r="G4">
            <v>2.45778400899</v>
          </cell>
          <cell r="H4">
            <v>3.108496249037</v>
          </cell>
          <cell r="I4">
            <v>0.007268249405</v>
          </cell>
          <cell r="J4">
            <v>0.037889957425</v>
          </cell>
          <cell r="K4">
            <v>0.046976161795</v>
          </cell>
        </row>
        <row r="5">
          <cell r="D5" t="str">
            <v>103</v>
          </cell>
          <cell r="E5" t="str">
            <v>Equipo de pavimentos</v>
          </cell>
          <cell r="F5">
            <v>1.95158020104</v>
          </cell>
          <cell r="G5">
            <v>4.46779940276</v>
          </cell>
          <cell r="H5">
            <v>5.0599307776</v>
          </cell>
          <cell r="I5">
            <v>0.00433264812</v>
          </cell>
          <cell r="J5">
            <v>0.010242562722</v>
          </cell>
          <cell r="K5">
            <v>0.011378922815</v>
          </cell>
        </row>
        <row r="6">
          <cell r="D6" t="str">
            <v>104</v>
          </cell>
          <cell r="E6" t="str">
            <v>Equipo de obras de arte</v>
          </cell>
          <cell r="F6">
            <v>-0.004514456946</v>
          </cell>
          <cell r="G6">
            <v>0.67769650339</v>
          </cell>
          <cell r="H6">
            <v>0.651515685268</v>
          </cell>
          <cell r="I6">
            <v>-0.000184237546</v>
          </cell>
          <cell r="J6">
            <v>0.029066412208</v>
          </cell>
          <cell r="K6">
            <v>0.027573397641</v>
          </cell>
        </row>
        <row r="7">
          <cell r="D7" t="str">
            <v>105</v>
          </cell>
          <cell r="E7" t="str">
            <v>Equipo de obras varias</v>
          </cell>
          <cell r="F7">
            <v>0.368265274931</v>
          </cell>
          <cell r="G7">
            <v>0.723095202455</v>
          </cell>
          <cell r="H7">
            <v>0.594195001712</v>
          </cell>
          <cell r="I7">
            <v>0.015455142342</v>
          </cell>
          <cell r="J7">
            <v>0.03199716573</v>
          </cell>
          <cell r="K7">
            <v>0.025971524437</v>
          </cell>
        </row>
        <row r="8">
          <cell r="D8" t="str">
            <v>2</v>
          </cell>
          <cell r="E8" t="str">
            <v>Materiales</v>
          </cell>
          <cell r="F8">
            <v>0.703549820496</v>
          </cell>
          <cell r="G8">
            <v>8.990198077792</v>
          </cell>
          <cell r="H8">
            <v>6.277747401546</v>
          </cell>
          <cell r="I8">
            <v>0.404322901316</v>
          </cell>
          <cell r="J8">
            <v>5.051222729725</v>
          </cell>
          <cell r="K8">
            <v>3.568391283756</v>
          </cell>
        </row>
        <row r="9">
          <cell r="D9" t="str">
            <v>201</v>
          </cell>
          <cell r="E9" t="str">
            <v>Cemento</v>
          </cell>
          <cell r="F9">
            <v>0.465643260849</v>
          </cell>
          <cell r="G9">
            <v>12.901254903924</v>
          </cell>
          <cell r="H9">
            <v>7.722634746445</v>
          </cell>
          <cell r="I9">
            <v>0.021393853941</v>
          </cell>
          <cell r="J9">
            <v>0.558113974484</v>
          </cell>
          <cell r="K9">
            <v>0.345417638722</v>
          </cell>
        </row>
        <row r="10">
          <cell r="D10" t="str">
            <v>202</v>
          </cell>
          <cell r="E10" t="str">
            <v>Explosivos</v>
          </cell>
          <cell r="F10">
            <v>2.647699866483</v>
          </cell>
          <cell r="G10">
            <v>9.335337277646</v>
          </cell>
          <cell r="H10">
            <v>9.335337277646</v>
          </cell>
          <cell r="I10">
            <v>0.0046943607</v>
          </cell>
          <cell r="J10">
            <v>0.01644230974</v>
          </cell>
          <cell r="K10">
            <v>0.01622030808</v>
          </cell>
        </row>
        <row r="11">
          <cell r="D11" t="str">
            <v>203</v>
          </cell>
          <cell r="E11" t="str">
            <v>Agregados minerales</v>
          </cell>
          <cell r="F11">
            <v>0.001807657178</v>
          </cell>
          <cell r="G11">
            <v>2.579166549469</v>
          </cell>
          <cell r="H11">
            <v>3.568128939367</v>
          </cell>
          <cell r="I11">
            <v>7.9882712E-05</v>
          </cell>
          <cell r="J11">
            <v>0.11757127797</v>
          </cell>
          <cell r="K11">
            <v>0.158924809839</v>
          </cell>
        </row>
        <row r="12">
          <cell r="D12" t="str">
            <v>204</v>
          </cell>
          <cell r="E12" t="str">
            <v>Concretos</v>
          </cell>
          <cell r="F12">
            <v>0.511277217466</v>
          </cell>
          <cell r="G12">
            <v>5.174357621398</v>
          </cell>
          <cell r="H12">
            <v>5.128419922677</v>
          </cell>
          <cell r="I12">
            <v>0.082481782385</v>
          </cell>
          <cell r="J12">
            <v>0.844110683823</v>
          </cell>
          <cell r="K12">
            <v>0.825681471625</v>
          </cell>
        </row>
        <row r="13">
          <cell r="D13" t="str">
            <v>205</v>
          </cell>
          <cell r="E13" t="str">
            <v>Aceros</v>
          </cell>
          <cell r="F13">
            <v>0.856552899717</v>
          </cell>
          <cell r="G13">
            <v>17.82609675494</v>
          </cell>
          <cell r="H13">
            <v>9.975608888766</v>
          </cell>
          <cell r="I13">
            <v>0.168390166233</v>
          </cell>
          <cell r="J13">
            <v>3.174079945343</v>
          </cell>
          <cell r="K13">
            <v>1.877337712857</v>
          </cell>
        </row>
        <row r="14">
          <cell r="D14" t="str">
            <v>206</v>
          </cell>
          <cell r="E14" t="str">
            <v>Maderas</v>
          </cell>
          <cell r="F14">
            <v>-0.234271700718</v>
          </cell>
          <cell r="G14">
            <v>0.337960141767</v>
          </cell>
          <cell r="H14">
            <v>-0.011498530185</v>
          </cell>
          <cell r="I14">
            <v>-0.010076345531</v>
          </cell>
          <cell r="J14">
            <v>0.015293301499</v>
          </cell>
          <cell r="K14">
            <v>-0.000515097661</v>
          </cell>
        </row>
        <row r="15">
          <cell r="D15" t="str">
            <v>207</v>
          </cell>
          <cell r="E15" t="str">
            <v>Tuberias</v>
          </cell>
          <cell r="F15">
            <v>-0.219045036211</v>
          </cell>
          <cell r="G15">
            <v>1.319446689374</v>
          </cell>
          <cell r="H15">
            <v>-3.278860338191</v>
          </cell>
          <cell r="I15">
            <v>-0.000993669264</v>
          </cell>
          <cell r="J15">
            <v>0.006237227295</v>
          </cell>
          <cell r="K15">
            <v>-0.016017337225</v>
          </cell>
        </row>
        <row r="16">
          <cell r="D16" t="str">
            <v>208</v>
          </cell>
          <cell r="E16" t="str">
            <v>Pavimentos</v>
          </cell>
          <cell r="F16">
            <v>2.348441385023</v>
          </cell>
          <cell r="G16">
            <v>4.653111252779</v>
          </cell>
          <cell r="H16">
            <v>5.2931394623</v>
          </cell>
          <cell r="I16">
            <v>0.138567821369</v>
          </cell>
          <cell r="J16">
            <v>0.284113339829</v>
          </cell>
          <cell r="K16">
            <v>0.316890973392</v>
          </cell>
        </row>
        <row r="17">
          <cell r="D17" t="str">
            <v>209</v>
          </cell>
          <cell r="E17" t="str">
            <v>Otros</v>
          </cell>
          <cell r="F17">
            <v>-0.011737374916</v>
          </cell>
          <cell r="G17">
            <v>1.853584805831</v>
          </cell>
          <cell r="H17">
            <v>2.380937724695</v>
          </cell>
          <cell r="I17">
            <v>-0.00021495123</v>
          </cell>
          <cell r="J17">
            <v>0.035260669742</v>
          </cell>
          <cell r="K17">
            <v>0.044450804127</v>
          </cell>
        </row>
        <row r="18">
          <cell r="D18" t="str">
            <v>3</v>
          </cell>
          <cell r="E18" t="str">
            <v>Transporte</v>
          </cell>
          <cell r="F18">
            <v>0.876557783631</v>
          </cell>
          <cell r="G18">
            <v>2.883894980461</v>
          </cell>
          <cell r="H18">
            <v>4.142435413789</v>
          </cell>
          <cell r="I18">
            <v>0.003132539118</v>
          </cell>
          <cell r="J18">
            <v>0.010692387426</v>
          </cell>
          <cell r="K18">
            <v>0.014968108846</v>
          </cell>
        </row>
        <row r="19">
          <cell r="D19" t="str">
            <v>301</v>
          </cell>
          <cell r="E19" t="str">
            <v>Transporte</v>
          </cell>
          <cell r="F19">
            <v>0.876557783631</v>
          </cell>
          <cell r="G19">
            <v>2.883894980461</v>
          </cell>
          <cell r="H19">
            <v>4.142435413789</v>
          </cell>
          <cell r="I19">
            <v>0.003132539118</v>
          </cell>
          <cell r="J19">
            <v>0.010692387426</v>
          </cell>
          <cell r="K19">
            <v>0.014968108846</v>
          </cell>
        </row>
        <row r="20">
          <cell r="D20" t="str">
            <v>4</v>
          </cell>
          <cell r="E20" t="str">
            <v>Mano de obra</v>
          </cell>
          <cell r="F20">
            <v>0.099350926462</v>
          </cell>
          <cell r="G20">
            <v>3.668665521933</v>
          </cell>
          <cell r="H20">
            <v>3.88488721978</v>
          </cell>
          <cell r="I20">
            <v>0.011382055105</v>
          </cell>
          <cell r="J20">
            <v>0.429414860856</v>
          </cell>
          <cell r="K20">
            <v>0.447650193315</v>
          </cell>
        </row>
        <row r="21">
          <cell r="D21" t="str">
            <v>401</v>
          </cell>
          <cell r="E21" t="str">
            <v>Maestro</v>
          </cell>
          <cell r="F21">
            <v>0.101019377806</v>
          </cell>
          <cell r="G21">
            <v>4.001324720619</v>
          </cell>
          <cell r="H21">
            <v>4.001324720619</v>
          </cell>
          <cell r="I21">
            <v>0.000504914682</v>
          </cell>
          <cell r="J21">
            <v>0.020368224466</v>
          </cell>
          <cell r="K21">
            <v>0.02009321568</v>
          </cell>
        </row>
        <row r="22">
          <cell r="D22" t="str">
            <v>402</v>
          </cell>
          <cell r="E22" t="str">
            <v>Obrero</v>
          </cell>
          <cell r="F22">
            <v>0.107437701926</v>
          </cell>
          <cell r="G22">
            <v>3.82521956363</v>
          </cell>
          <cell r="H22">
            <v>4.132560273207</v>
          </cell>
          <cell r="I22">
            <v>0.007823460609</v>
          </cell>
          <cell r="J22">
            <v>0.284183253185</v>
          </cell>
          <cell r="K22">
            <v>0.301977020022</v>
          </cell>
        </row>
        <row r="23">
          <cell r="D23" t="str">
            <v>403</v>
          </cell>
          <cell r="E23" t="str">
            <v>Oficial</v>
          </cell>
          <cell r="F23">
            <v>0.065312296688</v>
          </cell>
          <cell r="G23">
            <v>3.33916024789</v>
          </cell>
          <cell r="H23">
            <v>3.41071586824</v>
          </cell>
          <cell r="I23">
            <v>0.002243478212</v>
          </cell>
          <cell r="J23">
            <v>0.117522013849</v>
          </cell>
          <cell r="K23">
            <v>0.118337710352</v>
          </cell>
        </row>
        <row r="24">
          <cell r="D24" t="str">
            <v>404</v>
          </cell>
          <cell r="E24" t="str">
            <v>Inspector</v>
          </cell>
          <cell r="F24">
            <v>0.338203133169</v>
          </cell>
          <cell r="G24">
            <v>2.969870749687</v>
          </cell>
          <cell r="H24">
            <v>2.969870749687</v>
          </cell>
          <cell r="I24">
            <v>0.000810201603</v>
          </cell>
          <cell r="J24">
            <v>0.007335768338</v>
          </cell>
          <cell r="K24">
            <v>0.007236721868</v>
          </cell>
        </row>
        <row r="25">
          <cell r="D25" t="str">
            <v>405</v>
          </cell>
          <cell r="E25" t="str">
            <v>Topografo</v>
          </cell>
          <cell r="F25">
            <v>0</v>
          </cell>
          <cell r="G25">
            <v>3.257561098201</v>
          </cell>
          <cell r="H25">
            <v>3.257561098201</v>
          </cell>
          <cell r="I25">
            <v>0</v>
          </cell>
          <cell r="J25">
            <v>4.686157E-06</v>
          </cell>
          <cell r="K25">
            <v>4.622886E-06</v>
          </cell>
        </row>
        <row r="26">
          <cell r="D26" t="str">
            <v>406</v>
          </cell>
          <cell r="E26" t="str">
            <v>Cadenero</v>
          </cell>
          <cell r="F26">
            <v>0</v>
          </cell>
          <cell r="G26">
            <v>2.459482297656</v>
          </cell>
          <cell r="H26">
            <v>2.459482297656</v>
          </cell>
          <cell r="I26">
            <v>0</v>
          </cell>
          <cell r="J26">
            <v>9.1486E-07</v>
          </cell>
          <cell r="K26">
            <v>9.02508E-07</v>
          </cell>
        </row>
        <row r="27">
          <cell r="D27" t="str">
            <v>5</v>
          </cell>
          <cell r="E27" t="str">
            <v>Costos indirectos</v>
          </cell>
          <cell r="F27">
            <v>0.113374740609</v>
          </cell>
          <cell r="G27">
            <v>3.783166936346</v>
          </cell>
          <cell r="H27">
            <v>3.947537802356</v>
          </cell>
          <cell r="I27">
            <v>0.019386359831</v>
          </cell>
          <cell r="J27">
            <v>0.660293598329</v>
          </cell>
          <cell r="K27">
            <v>0.678604702374</v>
          </cell>
        </row>
        <row r="28">
          <cell r="D28" t="str">
            <v>501</v>
          </cell>
          <cell r="E28" t="str">
            <v>Ingeniero director</v>
          </cell>
          <cell r="F28">
            <v>0.276808366792</v>
          </cell>
          <cell r="G28">
            <v>4.000444384029</v>
          </cell>
          <cell r="H28">
            <v>4.155078383658</v>
          </cell>
          <cell r="I28">
            <v>0.016226192005</v>
          </cell>
          <cell r="J28">
            <v>0.239247483539</v>
          </cell>
          <cell r="K28">
            <v>0.244776308493</v>
          </cell>
        </row>
        <row r="29">
          <cell r="D29" t="str">
            <v>502</v>
          </cell>
          <cell r="E29" t="str">
            <v>Ingeniero residente</v>
          </cell>
          <cell r="F29">
            <v>-0.009162650987</v>
          </cell>
          <cell r="G29">
            <v>3.38422476971</v>
          </cell>
          <cell r="H29">
            <v>3.696046996622</v>
          </cell>
          <cell r="I29">
            <v>-0.000441968721</v>
          </cell>
          <cell r="J29">
            <v>0.167059799421</v>
          </cell>
          <cell r="K29">
            <v>0.179447986109</v>
          </cell>
        </row>
        <row r="30">
          <cell r="D30" t="str">
            <v>503</v>
          </cell>
          <cell r="E30" t="str">
            <v>Almacenista</v>
          </cell>
          <cell r="F30">
            <v>0.233137165037</v>
          </cell>
          <cell r="G30">
            <v>3.602832956102</v>
          </cell>
          <cell r="H30">
            <v>3.652019963828</v>
          </cell>
          <cell r="I30">
            <v>0.001899553827</v>
          </cell>
          <cell r="J30">
            <v>0.03005109825</v>
          </cell>
          <cell r="K30">
            <v>0.030035820432</v>
          </cell>
        </row>
        <row r="31">
          <cell r="D31" t="str">
            <v>504</v>
          </cell>
          <cell r="E31" t="str">
            <v>Celador</v>
          </cell>
          <cell r="F31">
            <v>0.07148331927</v>
          </cell>
          <cell r="G31">
            <v>3.615881063871</v>
          </cell>
          <cell r="H31">
            <v>3.615881063871</v>
          </cell>
          <cell r="I31">
            <v>0.000349496573</v>
          </cell>
          <cell r="J31">
            <v>0.018066448908</v>
          </cell>
          <cell r="K31">
            <v>0.017822518358</v>
          </cell>
        </row>
        <row r="32">
          <cell r="D32" t="str">
            <v>505</v>
          </cell>
          <cell r="E32" t="str">
            <v>Contador</v>
          </cell>
          <cell r="F32">
            <v>0.006650723527</v>
          </cell>
          <cell r="G32">
            <v>4.622128756732</v>
          </cell>
          <cell r="H32">
            <v>4.728034829132</v>
          </cell>
          <cell r="I32">
            <v>0.000125876687</v>
          </cell>
          <cell r="J32">
            <v>0.088483076336</v>
          </cell>
          <cell r="K32">
            <v>0.089198122481</v>
          </cell>
        </row>
        <row r="33">
          <cell r="D33" t="str">
            <v>506</v>
          </cell>
          <cell r="E33" t="str">
            <v>Auxiliar contable</v>
          </cell>
          <cell r="F33">
            <v>0</v>
          </cell>
          <cell r="G33">
            <v>5.180716812908</v>
          </cell>
          <cell r="H33">
            <v>5.417409175646</v>
          </cell>
          <cell r="I33">
            <v>0</v>
          </cell>
          <cell r="J33">
            <v>0.035626456992</v>
          </cell>
          <cell r="K33">
            <v>0.036668612844</v>
          </cell>
        </row>
        <row r="34">
          <cell r="D34" t="str">
            <v>507</v>
          </cell>
          <cell r="E34" t="str">
            <v>Laboratorista</v>
          </cell>
          <cell r="F34">
            <v>0</v>
          </cell>
          <cell r="G34">
            <v>2.970182005985</v>
          </cell>
          <cell r="H34">
            <v>2.970182005985</v>
          </cell>
          <cell r="I34">
            <v>0</v>
          </cell>
          <cell r="J34">
            <v>0.033402566554</v>
          </cell>
          <cell r="K34">
            <v>0.032951569988</v>
          </cell>
        </row>
        <row r="35">
          <cell r="D35" t="str">
            <v>508</v>
          </cell>
          <cell r="E35" t="str">
            <v>Mecanico</v>
          </cell>
          <cell r="F35">
            <v>0.185348090895</v>
          </cell>
          <cell r="G35">
            <v>2.210077443566</v>
          </cell>
          <cell r="H35">
            <v>2.210077443566</v>
          </cell>
          <cell r="I35">
            <v>0.00122720946</v>
          </cell>
          <cell r="J35">
            <v>0.01517696734</v>
          </cell>
          <cell r="K35">
            <v>0.014972050148</v>
          </cell>
        </row>
        <row r="36">
          <cell r="D36" t="str">
            <v>509</v>
          </cell>
          <cell r="E36" t="str">
            <v>Secretaria</v>
          </cell>
          <cell r="F36">
            <v>0</v>
          </cell>
          <cell r="G36">
            <v>4.202886843739</v>
          </cell>
          <cell r="H36">
            <v>4.202886843739</v>
          </cell>
          <cell r="I36">
            <v>0</v>
          </cell>
          <cell r="J36">
            <v>0.033179700989</v>
          </cell>
          <cell r="K36">
            <v>0.032731713521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5_pagina"/>
    </sheetNames>
    <sheetDataSet>
      <sheetData sheetId="0">
        <row r="2">
          <cell r="C2" t="str">
            <v>JULIO</v>
          </cell>
          <cell r="F2">
            <v>1.16909787556</v>
          </cell>
          <cell r="G2">
            <v>1.106168357747</v>
          </cell>
          <cell r="H2">
            <v>0.233011929697</v>
          </cell>
        </row>
        <row r="35">
          <cell r="F35">
            <v>6.277747401546</v>
          </cell>
          <cell r="G35">
            <v>8.990198077792</v>
          </cell>
          <cell r="H35">
            <v>0.703549820496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6_pagina"/>
    </sheetNames>
    <sheetDataSet>
      <sheetData sheetId="0">
        <row r="2">
          <cell r="A2" t="str">
            <v>2008</v>
          </cell>
          <cell r="C2" t="str">
            <v>ENERO</v>
          </cell>
          <cell r="F2">
            <v>2.753941842804</v>
          </cell>
          <cell r="G2">
            <v>2.753941842804</v>
          </cell>
          <cell r="H2">
            <v>5.857589108302</v>
          </cell>
        </row>
        <row r="3">
          <cell r="C3" t="str">
            <v>FEBRERO</v>
          </cell>
          <cell r="F3">
            <v>1.793898678761</v>
          </cell>
          <cell r="G3">
            <v>4.597243447897</v>
          </cell>
          <cell r="H3">
            <v>7.408008013415</v>
          </cell>
        </row>
        <row r="4">
          <cell r="C4" t="str">
            <v>MARZO</v>
          </cell>
          <cell r="F4">
            <v>0.767679029369</v>
          </cell>
          <cell r="G4">
            <v>5.400214551144</v>
          </cell>
          <cell r="H4">
            <v>7.143106105886</v>
          </cell>
        </row>
        <row r="5">
          <cell r="C5" t="str">
            <v>ABRIL</v>
          </cell>
          <cell r="F5">
            <v>0.613436516601</v>
          </cell>
          <cell r="G5">
            <v>6.046777955777</v>
          </cell>
          <cell r="H5">
            <v>7.186157463877</v>
          </cell>
        </row>
        <row r="6">
          <cell r="C6" t="str">
            <v>MAYO</v>
          </cell>
          <cell r="F6">
            <v>0.582754750207</v>
          </cell>
          <cell r="G6">
            <v>6.664770591755</v>
          </cell>
          <cell r="H6">
            <v>7.269449986784</v>
          </cell>
        </row>
        <row r="7">
          <cell r="C7" t="str">
            <v>JUNIO</v>
          </cell>
          <cell r="F7">
            <v>1.650751985632</v>
          </cell>
          <cell r="G7">
            <v>8.425541410269</v>
          </cell>
          <cell r="H7">
            <v>9.505367200693</v>
          </cell>
        </row>
        <row r="8">
          <cell r="C8" t="str">
            <v>JULIO</v>
          </cell>
          <cell r="F8">
            <v>0.555316516103</v>
          </cell>
          <cell r="G8">
            <v>9.027646349395</v>
          </cell>
          <cell r="H8">
            <v>10.39907271532</v>
          </cell>
        </row>
        <row r="9">
          <cell r="C9" t="str">
            <v>AGOSTO</v>
          </cell>
          <cell r="F9">
            <v>0.575788320107</v>
          </cell>
          <cell r="G9">
            <v>9.655414802762</v>
          </cell>
          <cell r="H9">
            <v>11.032860959991</v>
          </cell>
        </row>
        <row r="10">
          <cell r="C10" t="str">
            <v>SEPTIEMBRE</v>
          </cell>
          <cell r="F10">
            <v>0.305048865787</v>
          </cell>
          <cell r="G10">
            <v>9.989917401892</v>
          </cell>
          <cell r="H10">
            <v>11.140037964296</v>
          </cell>
        </row>
        <row r="11">
          <cell r="C11" t="str">
            <v>OCTUBRE</v>
          </cell>
          <cell r="F11">
            <v>-0.413818271494</v>
          </cell>
          <cell r="G11">
            <v>9.534759026882</v>
          </cell>
          <cell r="H11">
            <v>10.302866436646</v>
          </cell>
        </row>
        <row r="12">
          <cell r="C12" t="str">
            <v>NOVIEMBRE</v>
          </cell>
          <cell r="F12">
            <v>-0.433415763711</v>
          </cell>
          <cell r="G12">
            <v>9.060018114517</v>
          </cell>
          <cell r="H12">
            <v>9.661649774733</v>
          </cell>
        </row>
        <row r="13">
          <cell r="C13" t="str">
            <v>DICIEMBRE</v>
          </cell>
          <cell r="F13">
            <v>-0.293607050466</v>
          </cell>
          <cell r="G13">
            <v>8.739810212094</v>
          </cell>
          <cell r="H13">
            <v>8.739810212094</v>
          </cell>
        </row>
        <row r="14">
          <cell r="A14" t="str">
            <v>2009</v>
          </cell>
          <cell r="F14">
            <v>0.824559512045</v>
          </cell>
          <cell r="G14">
            <v>0.824559512045</v>
          </cell>
          <cell r="H14">
            <v>6.69803288744</v>
          </cell>
        </row>
        <row r="15">
          <cell r="F15">
            <v>-0.161815578061</v>
          </cell>
          <cell r="G15">
            <v>0.661409668242</v>
          </cell>
          <cell r="H15">
            <v>4.648098001349</v>
          </cell>
        </row>
        <row r="16">
          <cell r="F16">
            <v>-0.212035963834</v>
          </cell>
          <cell r="G16">
            <v>0.447971278043</v>
          </cell>
          <cell r="H16">
            <v>3.630655587178</v>
          </cell>
        </row>
        <row r="17">
          <cell r="F17">
            <v>-0.167859569369</v>
          </cell>
          <cell r="G17">
            <v>0.279359746016</v>
          </cell>
          <cell r="H17">
            <v>2.825929812967</v>
          </cell>
        </row>
        <row r="18">
          <cell r="F18">
            <v>-0.344306439706</v>
          </cell>
          <cell r="G18">
            <v>-0.065908547286</v>
          </cell>
          <cell r="H18">
            <v>1.87819350287</v>
          </cell>
        </row>
        <row r="19">
          <cell r="F19">
            <v>-0.422920132463</v>
          </cell>
          <cell r="G19">
            <v>-0.488549939233</v>
          </cell>
          <cell r="H19">
            <v>-0.200118414967</v>
          </cell>
        </row>
        <row r="20">
          <cell r="F20">
            <v>-0.155738317587</v>
          </cell>
          <cell r="G20">
            <v>-0.643527397364</v>
          </cell>
          <cell r="H20">
            <v>-0.905831356474</v>
          </cell>
        </row>
        <row r="21">
          <cell r="F21">
            <v>-0.353975631751</v>
          </cell>
          <cell r="G21">
            <v>-0.995225098945</v>
          </cell>
          <cell r="H21">
            <v>-1.821898606683</v>
          </cell>
        </row>
        <row r="22">
          <cell r="F22">
            <v>-0.05045488134</v>
          </cell>
          <cell r="G22">
            <v>-1.045177840642</v>
          </cell>
          <cell r="H22">
            <v>-2.169863971595</v>
          </cell>
        </row>
        <row r="23">
          <cell r="F23">
            <v>-0.368818177409</v>
          </cell>
          <cell r="G23">
            <v>-1.410141212188</v>
          </cell>
          <cell r="H23">
            <v>-2.1256573834</v>
          </cell>
        </row>
        <row r="24">
          <cell r="F24">
            <v>-0.62218729762</v>
          </cell>
          <cell r="G24">
            <v>-2.023554790307</v>
          </cell>
          <cell r="H24">
            <v>-2.311220541239</v>
          </cell>
        </row>
        <row r="25">
          <cell r="F25">
            <v>-0.348186225225</v>
          </cell>
          <cell r="G25">
            <v>-2.364695276493</v>
          </cell>
          <cell r="H25">
            <v>-2.364695276493</v>
          </cell>
        </row>
        <row r="26">
          <cell r="A26" t="str">
            <v>2010</v>
          </cell>
          <cell r="F26">
            <v>0.681046406936</v>
          </cell>
          <cell r="G26">
            <v>0.681046406936</v>
          </cell>
          <cell r="H26">
            <v>-2.503668814458</v>
          </cell>
        </row>
        <row r="27">
          <cell r="F27">
            <v>0.87052591277</v>
          </cell>
          <cell r="G27">
            <v>1.557501005156</v>
          </cell>
          <cell r="H27">
            <v>-1.495542430054</v>
          </cell>
        </row>
        <row r="28">
          <cell r="F28">
            <v>0.428298467102</v>
          </cell>
          <cell r="G28">
            <v>1.992470225188</v>
          </cell>
          <cell r="H28">
            <v>-0.863444196646</v>
          </cell>
        </row>
        <row r="29">
          <cell r="F29">
            <v>0.204569012348</v>
          </cell>
          <cell r="G29">
            <v>2.201115214198</v>
          </cell>
          <cell r="H29">
            <v>-0.493610526698</v>
          </cell>
        </row>
        <row r="30">
          <cell r="F30">
            <v>0.568673185711</v>
          </cell>
          <cell r="G30">
            <v>2.782305551918</v>
          </cell>
          <cell r="H30">
            <v>0.418001273314</v>
          </cell>
        </row>
        <row r="31">
          <cell r="F31">
            <v>0.209621877509</v>
          </cell>
          <cell r="G31">
            <v>2.997759750562</v>
          </cell>
          <cell r="H31">
            <v>1.05588505588</v>
          </cell>
        </row>
        <row r="32">
          <cell r="F32">
            <v>-0.039630117131</v>
          </cell>
          <cell r="G32">
            <v>2.956941617731</v>
          </cell>
          <cell r="H32">
            <v>1.173402244766</v>
          </cell>
        </row>
        <row r="33">
          <cell r="F33">
            <v>-0.807878361583</v>
          </cell>
          <cell r="G33">
            <v>2.125174764654</v>
          </cell>
          <cell r="H33">
            <v>0.712542077424</v>
          </cell>
        </row>
        <row r="34">
          <cell r="F34">
            <v>-0.510590496418</v>
          </cell>
          <cell r="G34">
            <v>1.603733327855</v>
          </cell>
          <cell r="H34">
            <v>0.248893869322</v>
          </cell>
        </row>
        <row r="35">
          <cell r="F35">
            <v>-0.099933682741</v>
          </cell>
          <cell r="G35">
            <v>1.502196975339</v>
          </cell>
          <cell r="H35">
            <v>0.519445444401</v>
          </cell>
        </row>
        <row r="36">
          <cell r="F36">
            <v>-0.173094962145</v>
          </cell>
          <cell r="G36">
            <v>1.326501785908</v>
          </cell>
          <cell r="H36">
            <v>0.973696864187</v>
          </cell>
        </row>
        <row r="37">
          <cell r="F37">
            <v>0.237184021412</v>
          </cell>
          <cell r="G37">
            <v>1.566832057601</v>
          </cell>
          <cell r="H37">
            <v>1.566832057601</v>
          </cell>
        </row>
        <row r="38">
          <cell r="A38" t="str">
            <v>2011</v>
          </cell>
          <cell r="F38">
            <v>1.157455616471</v>
          </cell>
          <cell r="G38">
            <v>1.157455616471</v>
          </cell>
          <cell r="H38">
            <v>2.047432686044</v>
          </cell>
        </row>
        <row r="39">
          <cell r="F39">
            <v>2.077363831604</v>
          </cell>
          <cell r="G39">
            <v>3.258864012418</v>
          </cell>
          <cell r="H39">
            <v>3.268351385246</v>
          </cell>
        </row>
        <row r="40">
          <cell r="F40">
            <v>0.939921547872</v>
          </cell>
          <cell r="G40">
            <v>4.229416325359</v>
          </cell>
          <cell r="H40">
            <v>3.794442864324</v>
          </cell>
        </row>
        <row r="41">
          <cell r="F41">
            <v>0.481893919483</v>
          </cell>
          <cell r="G41">
            <v>4.731691544944</v>
          </cell>
          <cell r="H41">
            <v>4.08170306126</v>
          </cell>
        </row>
        <row r="42">
          <cell r="F42">
            <v>0.673376842394</v>
          </cell>
          <cell r="G42">
            <v>5.436930502455</v>
          </cell>
          <cell r="H42">
            <v>4.190064189623</v>
          </cell>
        </row>
        <row r="43">
          <cell r="F43">
            <v>0.356078330257</v>
          </cell>
          <cell r="G43">
            <v>5.812368564062</v>
          </cell>
          <cell r="H43">
            <v>4.3423380624</v>
          </cell>
        </row>
        <row r="44">
          <cell r="F44">
            <v>0.469955122832</v>
          </cell>
          <cell r="G44">
            <v>6.309639210718</v>
          </cell>
          <cell r="H44">
            <v>4.874262018284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showGridLines="0" zoomScalePageLayoutView="0" workbookViewId="0" topLeftCell="I1">
      <selection activeCell="S14" sqref="S14"/>
    </sheetView>
  </sheetViews>
  <sheetFormatPr defaultColWidth="11.421875" defaultRowHeight="12.75"/>
  <cols>
    <col min="1" max="1" width="6.421875" style="0" customWidth="1"/>
    <col min="2" max="2" width="9.7109375" style="0" customWidth="1"/>
    <col min="3" max="3" width="8.57421875" style="0" customWidth="1"/>
    <col min="4" max="4" width="9.7109375" style="0" customWidth="1"/>
    <col min="5" max="5" width="1.57421875" style="0" customWidth="1"/>
    <col min="6" max="6" width="5.00390625" style="0" bestFit="1" customWidth="1"/>
    <col min="7" max="9" width="9.7109375" style="0" customWidth="1"/>
    <col min="12" max="12" width="6.57421875" style="0" customWidth="1"/>
    <col min="13" max="13" width="12.28125" style="0" customWidth="1"/>
    <col min="14" max="14" width="16.421875" style="0" customWidth="1"/>
    <col min="15" max="15" width="19.00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0</v>
      </c>
      <c r="B3" s="1"/>
      <c r="C3" s="1"/>
      <c r="D3" s="1"/>
      <c r="E3" s="1"/>
      <c r="F3" s="1"/>
      <c r="G3" s="1"/>
      <c r="H3" s="1"/>
      <c r="I3" s="1"/>
    </row>
    <row r="4" spans="1:9" ht="13.5" thickBot="1">
      <c r="A4" s="3" t="str">
        <f>'[1]anexo1_pagina'!$A$2&amp;" "&amp;"-"&amp;'[1]anexo1_pagina'!$A$13&amp;" "&amp;"("&amp;PROPER('[1]anexo1_pagina'!$C$2)&amp;")"</f>
        <v>2000 -2011 (Julio)</v>
      </c>
      <c r="B4" s="4"/>
      <c r="C4" s="4"/>
      <c r="D4" s="4"/>
      <c r="E4" s="4"/>
      <c r="F4" s="1"/>
      <c r="G4" s="1"/>
      <c r="H4" s="1"/>
      <c r="I4" s="1"/>
    </row>
    <row r="5" spans="1:9" ht="13.5" thickBot="1">
      <c r="A5" s="67" t="s">
        <v>1</v>
      </c>
      <c r="B5" s="70" t="s">
        <v>2</v>
      </c>
      <c r="C5" s="70"/>
      <c r="D5" s="70"/>
      <c r="E5" s="1"/>
      <c r="F5" s="67" t="s">
        <v>1</v>
      </c>
      <c r="G5" s="70" t="s">
        <v>2</v>
      </c>
      <c r="H5" s="70"/>
      <c r="I5" s="70"/>
    </row>
    <row r="6" spans="1:12" ht="12.75" customHeight="1">
      <c r="A6" s="68"/>
      <c r="B6" s="71" t="s">
        <v>3</v>
      </c>
      <c r="C6" s="67" t="s">
        <v>4</v>
      </c>
      <c r="D6" s="67" t="s">
        <v>5</v>
      </c>
      <c r="E6" s="1"/>
      <c r="F6" s="68"/>
      <c r="G6" s="71" t="s">
        <v>3</v>
      </c>
      <c r="H6" s="67" t="s">
        <v>6</v>
      </c>
      <c r="I6" s="67" t="s">
        <v>5</v>
      </c>
      <c r="J6" s="7"/>
      <c r="K6" s="8"/>
      <c r="L6" s="7"/>
    </row>
    <row r="7" spans="1:9" ht="13.5" thickBot="1">
      <c r="A7" s="69"/>
      <c r="B7" s="72"/>
      <c r="C7" s="69"/>
      <c r="D7" s="69"/>
      <c r="E7" s="1"/>
      <c r="F7" s="69"/>
      <c r="G7" s="72"/>
      <c r="H7" s="69"/>
      <c r="I7" s="69"/>
    </row>
    <row r="8" spans="1:9" ht="12.75">
      <c r="A8" s="10" t="str">
        <f>'[1]anexo1_pagina'!A2</f>
        <v>2000</v>
      </c>
      <c r="B8" s="11">
        <f>'[1]anexo1_pagina'!F2</f>
        <v>0.313734153849</v>
      </c>
      <c r="C8" s="11">
        <f>'[1]anexo1_pagina'!G2</f>
        <v>4.738373568233</v>
      </c>
      <c r="D8" s="12">
        <f>'[1]anexo1_pagina'!H2</f>
        <v>8.303974266316</v>
      </c>
      <c r="E8" s="1"/>
      <c r="F8" s="10" t="str">
        <f>'[1]anexo1_pagina'!A8</f>
        <v>2006</v>
      </c>
      <c r="G8" s="11">
        <f>'[1]anexo1_pagina'!F8</f>
        <v>2.05687246101</v>
      </c>
      <c r="H8" s="11">
        <f>'[1]anexo1_pagina'!G8</f>
        <v>8.693237602794</v>
      </c>
      <c r="I8" s="11">
        <f>'[1]anexo1_pagina'!$H$8</f>
        <v>8.956983324789</v>
      </c>
    </row>
    <row r="9" spans="1:9" ht="12.75">
      <c r="A9" s="10" t="str">
        <f>'[1]anexo1_pagina'!A3</f>
        <v>2001</v>
      </c>
      <c r="B9" s="11">
        <f>'[1]anexo1_pagina'!F3</f>
        <v>0.913047504036</v>
      </c>
      <c r="C9" s="11">
        <f>'[1]anexo1_pagina'!G3</f>
        <v>6.214267332424</v>
      </c>
      <c r="D9" s="12">
        <f>'[1]anexo1_pagina'!H3</f>
        <v>9.884784662517</v>
      </c>
      <c r="E9" s="1"/>
      <c r="F9" s="10" t="str">
        <f>'[1]anexo1_pagina'!A9</f>
        <v>2007</v>
      </c>
      <c r="G9" s="11">
        <f>'[1]anexo1_pagina'!F9</f>
        <v>-0.258701561089</v>
      </c>
      <c r="H9" s="11">
        <f>'[1]anexo1_pagina'!G9</f>
        <v>2.645793823936</v>
      </c>
      <c r="I9" s="11">
        <f>'[1]anexo1_pagina'!$H$9</f>
        <v>3.347011391484</v>
      </c>
    </row>
    <row r="10" spans="1:9" ht="12.75">
      <c r="A10" s="10" t="str">
        <f>'[1]anexo1_pagina'!A4</f>
        <v>2002</v>
      </c>
      <c r="B10" s="11">
        <f>'[1]anexo1_pagina'!F4</f>
        <v>0.425965363476</v>
      </c>
      <c r="C10" s="11">
        <f>'[1]anexo1_pagina'!G4</f>
        <v>3.249376400371</v>
      </c>
      <c r="D10" s="12">
        <f>'[1]anexo1_pagina'!H4</f>
        <v>3.982815961542</v>
      </c>
      <c r="E10" s="1"/>
      <c r="F10" s="10" t="str">
        <f>'[1]anexo1_pagina'!A10</f>
        <v>2008</v>
      </c>
      <c r="G10" s="11">
        <f>'[1]anexo1_pagina'!F10</f>
        <v>0.555316516103</v>
      </c>
      <c r="H10" s="11">
        <f>'[1]anexo1_pagina'!G10</f>
        <v>9.027646349395</v>
      </c>
      <c r="I10" s="11">
        <f>'[1]anexo1_pagina'!$H$10</f>
        <v>10.39907271532</v>
      </c>
    </row>
    <row r="11" spans="1:9" ht="12.75">
      <c r="A11" s="10" t="str">
        <f>'[1]anexo1_pagina'!A5</f>
        <v>2003</v>
      </c>
      <c r="B11" s="11">
        <f>'[1]anexo1_pagina'!F5</f>
        <v>0.016039581987</v>
      </c>
      <c r="C11" s="11">
        <f>'[1]anexo1_pagina'!G5</f>
        <v>5.226047532499</v>
      </c>
      <c r="D11" s="12">
        <f>'[1]anexo1_pagina'!H5</f>
        <v>7.606341259768</v>
      </c>
      <c r="E11" s="1"/>
      <c r="F11" s="10" t="str">
        <f>'[1]anexo1_pagina'!A11</f>
        <v>2009</v>
      </c>
      <c r="G11" s="11">
        <f>'[1]anexo1_pagina'!F11</f>
        <v>-0.155738317587</v>
      </c>
      <c r="H11" s="11">
        <f>'[1]anexo1_pagina'!G11</f>
        <v>-0.643527397364</v>
      </c>
      <c r="I11" s="11">
        <f>'[1]anexo1_pagina'!$H$11</f>
        <v>-0.905831356474</v>
      </c>
    </row>
    <row r="12" spans="1:9" ht="12.75">
      <c r="A12" s="10" t="str">
        <f>'[1]anexo1_pagina'!A6</f>
        <v>2004</v>
      </c>
      <c r="B12" s="11">
        <f>'[1]anexo1_pagina'!F6</f>
        <v>0.250970359013</v>
      </c>
      <c r="C12" s="11">
        <f>'[1]anexo1_pagina'!G6</f>
        <v>8.239001170829</v>
      </c>
      <c r="D12" s="12">
        <f>'[1]anexo1_pagina'!H6</f>
        <v>10.860569486307</v>
      </c>
      <c r="E12" s="1"/>
      <c r="F12" s="10" t="str">
        <f>'[1]anexo1_pagina'!A12</f>
        <v>2010</v>
      </c>
      <c r="G12" s="11">
        <f>'[1]anexo1_pagina'!F12</f>
        <v>-0.039630117131</v>
      </c>
      <c r="H12" s="11">
        <f>'[1]anexo1_pagina'!G12</f>
        <v>2.956941617731</v>
      </c>
      <c r="I12" s="11">
        <f>'[1]anexo1_pagina'!$H$12</f>
        <v>1.173402244766</v>
      </c>
    </row>
    <row r="13" spans="1:9" ht="13.5" thickBot="1">
      <c r="A13" s="13" t="str">
        <f>'[1]anexo1_pagina'!A7</f>
        <v>2005</v>
      </c>
      <c r="B13" s="14">
        <f>'[1]anexo1_pagina'!F7</f>
        <v>0.115623248477</v>
      </c>
      <c r="C13" s="14">
        <f>'[1]anexo1_pagina'!G7</f>
        <v>2.348304843751</v>
      </c>
      <c r="D13" s="15">
        <f>'[1]anexo1_pagina'!H7</f>
        <v>0.09534102895</v>
      </c>
      <c r="E13" s="4"/>
      <c r="F13" s="13" t="str">
        <f>'[1]anexo1_pagina'!A13</f>
        <v>2011</v>
      </c>
      <c r="G13" s="16">
        <f>'[1]anexo1_pagina'!F13</f>
        <v>0.469955122832</v>
      </c>
      <c r="H13" s="16">
        <f>'[1]anexo1_pagina'!G13</f>
        <v>6.309639210718</v>
      </c>
      <c r="I13" s="16">
        <f>'[1]anexo1_pagina'!$H$13</f>
        <v>4.874262018284</v>
      </c>
    </row>
    <row r="14" spans="1:9" ht="12.75">
      <c r="A14" s="1" t="s">
        <v>7</v>
      </c>
      <c r="B14" s="17"/>
      <c r="C14" s="17"/>
      <c r="D14" s="18"/>
      <c r="E14" s="19"/>
      <c r="F14" s="20"/>
      <c r="G14" s="21"/>
      <c r="H14" s="21"/>
      <c r="I14" s="21"/>
    </row>
    <row r="15" spans="1:9" ht="12.75" hidden="1">
      <c r="A15" s="73">
        <v>40196</v>
      </c>
      <c r="B15" s="74"/>
      <c r="C15" s="1"/>
      <c r="D15" s="1"/>
      <c r="E15" s="1"/>
      <c r="F15" s="1"/>
      <c r="G15" s="1"/>
      <c r="H15" s="1"/>
      <c r="I15" s="1"/>
    </row>
    <row r="16" ht="13.5" thickBot="1"/>
    <row r="17" spans="12:15" ht="13.5" customHeight="1" thickBot="1">
      <c r="L17" s="75" t="s">
        <v>8</v>
      </c>
      <c r="M17" s="76"/>
      <c r="N17" s="76"/>
      <c r="O17" s="77"/>
    </row>
    <row r="18" spans="12:15" ht="12.75">
      <c r="L18" s="22"/>
      <c r="M18" s="23" t="s">
        <v>9</v>
      </c>
      <c r="N18" s="23" t="s">
        <v>10</v>
      </c>
      <c r="O18" s="23" t="s">
        <v>11</v>
      </c>
    </row>
    <row r="19" spans="12:15" ht="15" customHeight="1">
      <c r="L19" s="24" t="s">
        <v>1</v>
      </c>
      <c r="M19" s="25" t="s">
        <v>12</v>
      </c>
      <c r="N19" s="24" t="s">
        <v>13</v>
      </c>
      <c r="O19" s="24" t="s">
        <v>14</v>
      </c>
    </row>
    <row r="20" spans="12:15" ht="12.75">
      <c r="L20" s="26" t="str">
        <f>$A$13</f>
        <v>2005</v>
      </c>
      <c r="M20" s="27">
        <f>$B$13</f>
        <v>0.115623248477</v>
      </c>
      <c r="N20" s="27">
        <f>$C$13</f>
        <v>2.348304843751</v>
      </c>
      <c r="O20" s="27">
        <f>$D$13</f>
        <v>0.09534102895</v>
      </c>
    </row>
    <row r="21" spans="12:15" ht="12.75">
      <c r="L21" s="28" t="str">
        <f>$F$8</f>
        <v>2006</v>
      </c>
      <c r="M21" s="29">
        <f>$G$8</f>
        <v>2.05687246101</v>
      </c>
      <c r="N21" s="29">
        <f>$H$8</f>
        <v>8.693237602794</v>
      </c>
      <c r="O21" s="29">
        <f>$I$8</f>
        <v>8.956983324789</v>
      </c>
    </row>
    <row r="22" spans="12:15" ht="12.75">
      <c r="L22" s="26" t="str">
        <f>$F$9</f>
        <v>2007</v>
      </c>
      <c r="M22" s="27">
        <f>$G$9</f>
        <v>-0.258701561089</v>
      </c>
      <c r="N22" s="27">
        <f>$H$9</f>
        <v>2.645793823936</v>
      </c>
      <c r="O22" s="27">
        <f>$I$9</f>
        <v>3.347011391484</v>
      </c>
    </row>
    <row r="23" spans="12:15" ht="12.75">
      <c r="L23" s="28" t="str">
        <f>$F$10</f>
        <v>2008</v>
      </c>
      <c r="M23" s="29">
        <f>$G$10</f>
        <v>0.555316516103</v>
      </c>
      <c r="N23" s="29">
        <f>$H$10</f>
        <v>9.027646349395</v>
      </c>
      <c r="O23" s="29">
        <f>$I$10</f>
        <v>10.39907271532</v>
      </c>
    </row>
    <row r="24" spans="12:15" ht="12.75">
      <c r="L24" s="26" t="str">
        <f>$F$11</f>
        <v>2009</v>
      </c>
      <c r="M24" s="27">
        <f>$G$11</f>
        <v>-0.155738317587</v>
      </c>
      <c r="N24" s="27">
        <f>$H$11</f>
        <v>-0.643527397364</v>
      </c>
      <c r="O24" s="27">
        <f>$I$11</f>
        <v>-0.905831356474</v>
      </c>
    </row>
    <row r="25" spans="12:15" ht="12.75">
      <c r="L25" s="30" t="str">
        <f>$F$12</f>
        <v>2010</v>
      </c>
      <c r="M25" s="31">
        <f>$G$12</f>
        <v>-0.039630117131</v>
      </c>
      <c r="N25" s="31">
        <f>$H$12</f>
        <v>2.956941617731</v>
      </c>
      <c r="O25" s="31">
        <f>$I$12</f>
        <v>1.173402244766</v>
      </c>
    </row>
    <row r="26" spans="12:15" ht="12.75">
      <c r="L26" s="32" t="str">
        <f>$F$13</f>
        <v>2011</v>
      </c>
      <c r="M26" s="33">
        <f>$G$13</f>
        <v>0.469955122832</v>
      </c>
      <c r="N26" s="33">
        <f>$H$13</f>
        <v>6.309639210718</v>
      </c>
      <c r="O26" s="33">
        <f>$I$13</f>
        <v>4.874262018284</v>
      </c>
    </row>
    <row r="27" spans="12:15" ht="12.75" customHeight="1">
      <c r="L27" s="78" t="str">
        <f>'[2]G_obra_cost_12m'!A61</f>
        <v>Fuente: DANE-ICCP</v>
      </c>
      <c r="M27" s="78"/>
      <c r="N27" s="34"/>
      <c r="O27" s="34"/>
    </row>
    <row r="29" ht="12.75">
      <c r="J29" s="35" t="s">
        <v>15</v>
      </c>
    </row>
    <row r="47" spans="7:18" ht="12.75">
      <c r="G47" s="35" t="s">
        <v>16</v>
      </c>
      <c r="Q47" s="79" t="str">
        <f>L59</f>
        <v>Fuente: DANE-ICCP</v>
      </c>
      <c r="R47" s="79"/>
    </row>
    <row r="48" ht="13.5" thickBot="1"/>
    <row r="49" spans="12:15" ht="13.5" customHeight="1" thickBot="1">
      <c r="L49" s="75" t="str">
        <f>L17</f>
        <v>ICCP - Variación mensual, año corrido y doce meses</v>
      </c>
      <c r="M49" s="76"/>
      <c r="N49" s="76"/>
      <c r="O49" s="77"/>
    </row>
    <row r="50" spans="12:15" ht="12.75">
      <c r="L50" s="22"/>
      <c r="M50" s="23" t="s">
        <v>9</v>
      </c>
      <c r="N50" s="23" t="s">
        <v>10</v>
      </c>
      <c r="O50" s="23" t="s">
        <v>11</v>
      </c>
    </row>
    <row r="51" spans="12:15" ht="12.75">
      <c r="L51" s="24" t="s">
        <v>1</v>
      </c>
      <c r="M51" s="25" t="str">
        <f>M19</f>
        <v>Julio</v>
      </c>
      <c r="N51" s="25" t="str">
        <f>N19</f>
        <v>Enero -  Julio</v>
      </c>
      <c r="O51" s="25" t="str">
        <f>O19</f>
        <v>Agosto - Julio</v>
      </c>
    </row>
    <row r="52" spans="12:15" ht="12.75">
      <c r="L52" s="28" t="str">
        <f>$A$13</f>
        <v>2005</v>
      </c>
      <c r="M52" s="29">
        <f>$B$13</f>
        <v>0.115623248477</v>
      </c>
      <c r="N52" s="29">
        <f>$C$13</f>
        <v>2.348304843751</v>
      </c>
      <c r="O52" s="29">
        <f>$D$13</f>
        <v>0.09534102895</v>
      </c>
    </row>
    <row r="53" spans="12:15" ht="12.75">
      <c r="L53" s="28" t="str">
        <f>$F$8</f>
        <v>2006</v>
      </c>
      <c r="M53" s="29">
        <f>$G$8</f>
        <v>2.05687246101</v>
      </c>
      <c r="N53" s="29">
        <f>$H$8</f>
        <v>8.693237602794</v>
      </c>
      <c r="O53" s="29">
        <f>$I$8</f>
        <v>8.956983324789</v>
      </c>
    </row>
    <row r="54" spans="12:15" ht="12.75">
      <c r="L54" s="28" t="str">
        <f>$F$9</f>
        <v>2007</v>
      </c>
      <c r="M54" s="29">
        <f>$G$9</f>
        <v>-0.258701561089</v>
      </c>
      <c r="N54" s="29">
        <f>$H$9</f>
        <v>2.645793823936</v>
      </c>
      <c r="O54" s="29">
        <f>$I$9</f>
        <v>3.347011391484</v>
      </c>
    </row>
    <row r="55" spans="12:15" ht="12.75">
      <c r="L55" s="28" t="str">
        <f>$F$10</f>
        <v>2008</v>
      </c>
      <c r="M55" s="29">
        <f>$G$10</f>
        <v>0.555316516103</v>
      </c>
      <c r="N55" s="29">
        <f>$H$10</f>
        <v>9.027646349395</v>
      </c>
      <c r="O55" s="29">
        <f>$I$10</f>
        <v>10.39907271532</v>
      </c>
    </row>
    <row r="56" spans="12:15" ht="12.75">
      <c r="L56" s="28" t="str">
        <f>$F$11</f>
        <v>2009</v>
      </c>
      <c r="M56" s="29">
        <f>$G$11</f>
        <v>-0.155738317587</v>
      </c>
      <c r="N56" s="29">
        <f>$H$11</f>
        <v>-0.643527397364</v>
      </c>
      <c r="O56" s="29">
        <f>$I$11</f>
        <v>-0.905831356474</v>
      </c>
    </row>
    <row r="57" spans="12:15" ht="12.75">
      <c r="L57" s="30" t="str">
        <f>$F$12</f>
        <v>2010</v>
      </c>
      <c r="M57" s="31">
        <f>$G$12</f>
        <v>-0.039630117131</v>
      </c>
      <c r="N57" s="31">
        <f>$H$12</f>
        <v>2.956941617731</v>
      </c>
      <c r="O57" s="31">
        <f>$I$12</f>
        <v>1.173402244766</v>
      </c>
    </row>
    <row r="58" spans="12:15" ht="12.75">
      <c r="L58" s="36" t="str">
        <f>$F$13</f>
        <v>2011</v>
      </c>
      <c r="M58" s="37">
        <f>$G$13</f>
        <v>0.469955122832</v>
      </c>
      <c r="N58" s="37">
        <f>$H$13</f>
        <v>6.309639210718</v>
      </c>
      <c r="O58" s="37">
        <f>$I$13</f>
        <v>4.874262018284</v>
      </c>
    </row>
    <row r="59" spans="12:15" ht="12.75">
      <c r="L59" s="80" t="str">
        <f>L27</f>
        <v>Fuente: DANE-ICCP</v>
      </c>
      <c r="M59" s="80"/>
      <c r="N59" s="34"/>
      <c r="O59" s="34"/>
    </row>
  </sheetData>
  <sheetProtection/>
  <mergeCells count="16">
    <mergeCell ref="A15:B15"/>
    <mergeCell ref="L17:O17"/>
    <mergeCell ref="L27:M27"/>
    <mergeCell ref="Q47:R47"/>
    <mergeCell ref="L49:O49"/>
    <mergeCell ref="L59:M59"/>
    <mergeCell ref="A5:A7"/>
    <mergeCell ref="B5:D5"/>
    <mergeCell ref="F5:F7"/>
    <mergeCell ref="G5:I5"/>
    <mergeCell ref="B6:B7"/>
    <mergeCell ref="C6:C7"/>
    <mergeCell ref="D6:D7"/>
    <mergeCell ref="G6:G7"/>
    <mergeCell ref="H6:H7"/>
    <mergeCell ref="I6:I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showGridLines="0" zoomScalePageLayoutView="0" workbookViewId="0" topLeftCell="A1">
      <selection activeCell="L24" sqref="L24"/>
    </sheetView>
  </sheetViews>
  <sheetFormatPr defaultColWidth="11.421875" defaultRowHeight="12.75"/>
  <cols>
    <col min="1" max="1" width="15.28125" style="0" customWidth="1"/>
    <col min="2" max="2" width="0.85546875" style="0" customWidth="1"/>
    <col min="3" max="3" width="6.7109375" style="0" customWidth="1"/>
    <col min="4" max="4" width="0.855468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3" width="8.7109375" style="0" customWidth="1"/>
    <col min="14" max="14" width="9.8515625" style="0" bestFit="1" customWidth="1"/>
    <col min="15" max="15" width="8.7109375" style="0" customWidth="1"/>
  </cols>
  <sheetData>
    <row r="1" spans="1:14" ht="12.75">
      <c r="A1" s="1" t="str">
        <f>PROPER('[3]anexo2_pagina'!$C$2)</f>
        <v>Julio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2" t="s">
        <v>17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2" t="s">
        <v>18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3.5" thickBot="1">
      <c r="A5" s="3" t="str">
        <f>CONCATENATE(A1," ",'[2]Grupos de costo_mes'!D26)</f>
        <v>Julio 2011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8"/>
    </row>
    <row r="6" spans="1:15" ht="12.75">
      <c r="A6" s="1"/>
      <c r="B6" s="1"/>
      <c r="C6" s="1"/>
      <c r="D6" s="1"/>
      <c r="E6" s="81" t="s">
        <v>19</v>
      </c>
      <c r="F6" s="81"/>
      <c r="G6" s="81"/>
      <c r="H6" s="1"/>
      <c r="I6" s="82" t="s">
        <v>20</v>
      </c>
      <c r="J6" s="82"/>
      <c r="K6" s="82"/>
      <c r="L6" s="1"/>
      <c r="M6" s="81" t="s">
        <v>21</v>
      </c>
      <c r="N6" s="81"/>
      <c r="O6" s="81"/>
    </row>
    <row r="7" spans="1:15" ht="13.5" thickBot="1">
      <c r="A7" s="1" t="s">
        <v>22</v>
      </c>
      <c r="B7" s="1"/>
      <c r="C7" s="10" t="s">
        <v>23</v>
      </c>
      <c r="D7" s="1"/>
      <c r="E7" s="83" t="s">
        <v>24</v>
      </c>
      <c r="F7" s="83"/>
      <c r="G7" s="83"/>
      <c r="H7" s="1"/>
      <c r="I7" s="83" t="s">
        <v>25</v>
      </c>
      <c r="J7" s="83"/>
      <c r="K7" s="83"/>
      <c r="L7" s="1"/>
      <c r="M7" s="83" t="s">
        <v>25</v>
      </c>
      <c r="N7" s="83"/>
      <c r="O7" s="83"/>
    </row>
    <row r="8" spans="1:15" ht="12.75" customHeight="1">
      <c r="A8" s="1"/>
      <c r="B8" s="1"/>
      <c r="C8" s="10" t="s">
        <v>26</v>
      </c>
      <c r="D8" s="1"/>
      <c r="E8" s="71" t="s">
        <v>3</v>
      </c>
      <c r="F8" s="67" t="s">
        <v>4</v>
      </c>
      <c r="G8" s="67" t="s">
        <v>5</v>
      </c>
      <c r="H8" s="10"/>
      <c r="I8" s="71" t="s">
        <v>3</v>
      </c>
      <c r="J8" s="67" t="s">
        <v>4</v>
      </c>
      <c r="K8" s="67" t="s">
        <v>5</v>
      </c>
      <c r="L8" s="10"/>
      <c r="M8" s="71" t="s">
        <v>3</v>
      </c>
      <c r="N8" s="67" t="s">
        <v>27</v>
      </c>
      <c r="O8" s="67" t="s">
        <v>5</v>
      </c>
    </row>
    <row r="9" spans="1:15" ht="13.5" thickBot="1">
      <c r="A9" s="4"/>
      <c r="B9" s="4"/>
      <c r="C9" s="4"/>
      <c r="D9" s="4"/>
      <c r="E9" s="72"/>
      <c r="F9" s="69"/>
      <c r="G9" s="69"/>
      <c r="H9" s="13"/>
      <c r="I9" s="72"/>
      <c r="J9" s="69"/>
      <c r="K9" s="69"/>
      <c r="L9" s="13"/>
      <c r="M9" s="72"/>
      <c r="N9" s="69"/>
      <c r="O9" s="69"/>
    </row>
    <row r="10" spans="1:15" ht="12.75">
      <c r="A10" s="1" t="str">
        <f>'[3]anexo2_pagina'!E2</f>
        <v>Equipo</v>
      </c>
      <c r="B10" s="1"/>
      <c r="C10" s="11">
        <f>('[3]anexo2_pagina'!F2*100)</f>
        <v>14.558348268024702</v>
      </c>
      <c r="D10" s="1"/>
      <c r="E10" s="11">
        <f>'[3]anexo2_pagina'!G2</f>
        <v>0.233011929697</v>
      </c>
      <c r="F10" s="11">
        <f>'[3]anexo2_pagina'!H2</f>
        <v>1.106168357747</v>
      </c>
      <c r="G10" s="11">
        <f>'[3]anexo2_pagina'!I2</f>
        <v>1.16909787556</v>
      </c>
      <c r="H10" s="1"/>
      <c r="I10" s="11">
        <f>'[3]anexo2_pagina'!J2</f>
        <v>0.031731267461</v>
      </c>
      <c r="J10" s="11">
        <f>'[3]anexo2_pagina'!K2</f>
        <v>0.158015634382</v>
      </c>
      <c r="K10" s="11">
        <f>'[3]anexo2_pagina'!L2</f>
        <v>0.164647729993</v>
      </c>
      <c r="L10" s="1"/>
      <c r="M10" s="11">
        <f>'[3]anexo2_pagina'!M2</f>
        <v>6.751978203745</v>
      </c>
      <c r="N10" s="11">
        <f>'[3]anexo2_pagina'!N2</f>
        <v>2.504352928985</v>
      </c>
      <c r="O10" s="39">
        <f>'[3]anexo2_pagina'!O2</f>
        <v>3.377900682716</v>
      </c>
    </row>
    <row r="11" spans="1:15" ht="12.75">
      <c r="A11" s="1" t="str">
        <f>'[3]anexo2_pagina'!E3</f>
        <v>Materiales</v>
      </c>
      <c r="B11" s="1"/>
      <c r="C11" s="11">
        <f>('[3]anexo2_pagina'!F3*100)</f>
        <v>57.8881393233026</v>
      </c>
      <c r="D11" s="1"/>
      <c r="E11" s="11">
        <f>'[3]anexo2_pagina'!G3</f>
        <v>0.703549820496</v>
      </c>
      <c r="F11" s="11">
        <f>'[3]anexo2_pagina'!H3</f>
        <v>8.990198077792</v>
      </c>
      <c r="G11" s="11">
        <f>'[3]anexo2_pagina'!I3</f>
        <v>6.277747401546</v>
      </c>
      <c r="H11" s="1"/>
      <c r="I11" s="11">
        <f>'[3]anexo2_pagina'!J3</f>
        <v>0.404322901316</v>
      </c>
      <c r="J11" s="11">
        <f>'[3]anexo2_pagina'!K3</f>
        <v>5.051222729725</v>
      </c>
      <c r="K11" s="11">
        <f>'[3]anexo2_pagina'!L3</f>
        <v>3.568391283756</v>
      </c>
      <c r="L11" s="1"/>
      <c r="M11" s="11">
        <f>'[3]anexo2_pagina'!M3</f>
        <v>86.034364064276</v>
      </c>
      <c r="N11" s="11">
        <f>'[3]anexo2_pagina'!N3</f>
        <v>80.05565074378</v>
      </c>
      <c r="O11" s="39">
        <f>'[3]anexo2_pagina'!O3</f>
        <v>73.20885234258</v>
      </c>
    </row>
    <row r="12" spans="1:15" ht="12.75">
      <c r="A12" s="1" t="str">
        <f>'[3]anexo2_pagina'!E4</f>
        <v>Transporte</v>
      </c>
      <c r="B12" s="1"/>
      <c r="C12" s="11">
        <f>('[3]anexo2_pagina'!F4*100)</f>
        <v>0.3986458667489</v>
      </c>
      <c r="D12" s="1"/>
      <c r="E12" s="11">
        <f>'[3]anexo2_pagina'!G4</f>
        <v>0.876557783631</v>
      </c>
      <c r="F12" s="11">
        <f>'[3]anexo2_pagina'!H4</f>
        <v>2.883894980461</v>
      </c>
      <c r="G12" s="11">
        <f>'[3]anexo2_pagina'!I4</f>
        <v>4.142435413789</v>
      </c>
      <c r="H12" s="1"/>
      <c r="I12" s="11">
        <f>'[3]anexo2_pagina'!J4</f>
        <v>0.003132539118</v>
      </c>
      <c r="J12" s="11">
        <f>'[3]anexo2_pagina'!K4</f>
        <v>0.010692387426</v>
      </c>
      <c r="K12" s="11">
        <f>'[3]anexo2_pagina'!L4</f>
        <v>0.014968108846</v>
      </c>
      <c r="L12" s="1"/>
      <c r="M12" s="11">
        <f>'[3]anexo2_pagina'!M4</f>
        <v>0.66656133018</v>
      </c>
      <c r="N12" s="11">
        <f>'[3]anexo2_pagina'!N4</f>
        <v>0.1694611541</v>
      </c>
      <c r="O12" s="39">
        <f>'[3]anexo2_pagina'!O4</f>
        <v>0.307084616909</v>
      </c>
    </row>
    <row r="13" spans="1:15" ht="12.75">
      <c r="A13" s="1" t="str">
        <f>'[3]anexo2_pagina'!E5</f>
        <v>Mano de obra</v>
      </c>
      <c r="B13" s="1"/>
      <c r="C13" s="11">
        <f>('[3]anexo2_pagina'!F5*100)</f>
        <v>10.7958368897105</v>
      </c>
      <c r="D13" s="1"/>
      <c r="E13" s="11">
        <f>'[3]anexo2_pagina'!G5</f>
        <v>0.099350926462</v>
      </c>
      <c r="F13" s="11">
        <f>'[3]anexo2_pagina'!H5</f>
        <v>3.668665521933</v>
      </c>
      <c r="G13" s="11">
        <f>'[3]anexo2_pagina'!I5</f>
        <v>3.88488721978</v>
      </c>
      <c r="H13" s="1"/>
      <c r="I13" s="11">
        <f>'[3]anexo2_pagina'!J5</f>
        <v>0.011382055105</v>
      </c>
      <c r="J13" s="11">
        <f>'[3]anexo2_pagina'!K5</f>
        <v>0.429414860856</v>
      </c>
      <c r="K13" s="11">
        <f>'[3]anexo2_pagina'!L5</f>
        <v>0.447650193315</v>
      </c>
      <c r="L13" s="1"/>
      <c r="M13" s="11">
        <f>'[3]anexo2_pagina'!M5</f>
        <v>2.421945107527</v>
      </c>
      <c r="N13" s="11">
        <f>'[3]anexo2_pagina'!N5</f>
        <v>6.805695960025</v>
      </c>
      <c r="O13" s="39">
        <f>'[3]anexo2_pagina'!O5</f>
        <v>9.183958343557</v>
      </c>
    </row>
    <row r="14" spans="1:15" ht="12.75">
      <c r="A14" s="1" t="str">
        <f>'[3]anexo2_pagina'!E6</f>
        <v>Costos indirectos</v>
      </c>
      <c r="B14" s="1"/>
      <c r="C14" s="11">
        <f>('[3]anexo2_pagina'!F6*100)</f>
        <v>16.3590296522133</v>
      </c>
      <c r="D14" s="1"/>
      <c r="E14" s="11">
        <f>'[3]anexo2_pagina'!G6</f>
        <v>0.113374740609</v>
      </c>
      <c r="F14" s="11">
        <f>'[3]anexo2_pagina'!H6</f>
        <v>3.783166936346</v>
      </c>
      <c r="G14" s="11">
        <f>'[3]anexo2_pagina'!I6</f>
        <v>3.947537802356</v>
      </c>
      <c r="H14" s="1"/>
      <c r="I14" s="11">
        <f>'[3]anexo2_pagina'!J6</f>
        <v>0.019386359831</v>
      </c>
      <c r="J14" s="11">
        <f>'[3]anexo2_pagina'!K6</f>
        <v>0.660293598329</v>
      </c>
      <c r="K14" s="11">
        <f>'[3]anexo2_pagina'!L6</f>
        <v>0.678604702374</v>
      </c>
      <c r="L14" s="1"/>
      <c r="M14" s="11">
        <f>'[3]anexo2_pagina'!M6</f>
        <v>4.125151294059</v>
      </c>
      <c r="N14" s="11">
        <f>'[3]anexo2_pagina'!N6</f>
        <v>10.46483921311</v>
      </c>
      <c r="O14" s="39">
        <f>'[3]anexo2_pagina'!O6</f>
        <v>13.922204014238</v>
      </c>
    </row>
    <row r="15" spans="1:15" ht="13.5" thickBot="1">
      <c r="A15" s="4" t="s">
        <v>28</v>
      </c>
      <c r="B15" s="4"/>
      <c r="C15" s="16">
        <v>100</v>
      </c>
      <c r="D15" s="4"/>
      <c r="E15" s="16">
        <f>Anexo1!G13</f>
        <v>0.469955122832</v>
      </c>
      <c r="F15" s="16">
        <f>Anexo1!H13</f>
        <v>6.309639210718</v>
      </c>
      <c r="G15" s="16">
        <f>Anexo1!I13</f>
        <v>4.874262018284</v>
      </c>
      <c r="H15" s="3"/>
      <c r="I15" s="16">
        <f>SUM(I10:I14)</f>
        <v>0.46995512283100005</v>
      </c>
      <c r="J15" s="16">
        <f>SUM(J10:J14)</f>
        <v>6.309639210718</v>
      </c>
      <c r="K15" s="16">
        <f>SUM(K10:K14)</f>
        <v>4.874262018284</v>
      </c>
      <c r="L15" s="3"/>
      <c r="M15" s="16">
        <f>SUM(M10:M14)</f>
        <v>99.999999999787</v>
      </c>
      <c r="N15" s="16">
        <f>SUM(N10:N14)</f>
        <v>100.00000000000001</v>
      </c>
      <c r="O15" s="16">
        <f>SUM(O10:O14)</f>
        <v>100</v>
      </c>
    </row>
    <row r="16" spans="1:15" ht="12.75">
      <c r="A16" s="1" t="str">
        <f>Anexo1!L27</f>
        <v>Fuente: DANE-ICCP</v>
      </c>
      <c r="B16" s="17"/>
      <c r="C16" s="21"/>
      <c r="D16" s="19"/>
      <c r="E16" s="21"/>
      <c r="F16" s="21"/>
      <c r="G16" s="21"/>
      <c r="H16" s="40"/>
      <c r="I16" s="21"/>
      <c r="J16" s="21"/>
      <c r="K16" s="21"/>
      <c r="L16" s="40"/>
      <c r="M16" s="21"/>
      <c r="N16" s="21"/>
      <c r="O16" s="21"/>
    </row>
    <row r="17" spans="1:14" ht="12.75" hidden="1">
      <c r="A17" s="73">
        <v>40196</v>
      </c>
      <c r="B17" s="7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9" spans="13:15" ht="12.75">
      <c r="M19" s="41"/>
      <c r="N19" s="41"/>
      <c r="O19" s="41"/>
    </row>
  </sheetData>
  <sheetProtection/>
  <mergeCells count="16">
    <mergeCell ref="M8:M9"/>
    <mergeCell ref="N8:N9"/>
    <mergeCell ref="O8:O9"/>
    <mergeCell ref="A17:B17"/>
    <mergeCell ref="E8:E9"/>
    <mergeCell ref="F8:F9"/>
    <mergeCell ref="G8:G9"/>
    <mergeCell ref="I8:I9"/>
    <mergeCell ref="J8:J9"/>
    <mergeCell ref="K8:K9"/>
    <mergeCell ref="E6:G6"/>
    <mergeCell ref="I6:K6"/>
    <mergeCell ref="M6:O6"/>
    <mergeCell ref="E7:G7"/>
    <mergeCell ref="I7:K7"/>
    <mergeCell ref="M7:O7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PageLayoutView="0" workbookViewId="0" topLeftCell="A1">
      <selection activeCell="K26" sqref="K26"/>
    </sheetView>
  </sheetViews>
  <sheetFormatPr defaultColWidth="11.421875" defaultRowHeight="12.75"/>
  <cols>
    <col min="1" max="1" width="39.421875" style="0" customWidth="1"/>
    <col min="2" max="2" width="8.421875" style="0" bestFit="1" customWidth="1"/>
    <col min="3" max="3" width="8.140625" style="0" bestFit="1" customWidth="1"/>
    <col min="4" max="4" width="9.140625" style="0" customWidth="1"/>
    <col min="5" max="5" width="6.57421875" style="0" customWidth="1"/>
    <col min="6" max="6" width="1.1484375" style="0" customWidth="1"/>
    <col min="7" max="7" width="8.140625" style="0" bestFit="1" customWidth="1"/>
    <col min="8" max="8" width="8.7109375" style="0" customWidth="1"/>
    <col min="9" max="9" width="8.421875" style="0" customWidth="1"/>
    <col min="10" max="10" width="1.1484375" style="0" customWidth="1"/>
    <col min="11" max="11" width="9.00390625" style="0" customWidth="1"/>
    <col min="12" max="12" width="9.8515625" style="0" bestFit="1" customWidth="1"/>
    <col min="13" max="13" width="7.28125" style="0" customWidth="1"/>
  </cols>
  <sheetData>
    <row r="1" spans="1:12" ht="12.75">
      <c r="A1" s="1" t="str">
        <f>PROPER('[4]anexo3_pagina'!$C$2)</f>
        <v>Julio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2.75">
      <c r="A3" s="42" t="s">
        <v>29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12.75">
      <c r="A4" s="42" t="s">
        <v>30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13.5" thickBot="1">
      <c r="A5" s="44" t="str">
        <f>CONCATENATE(A1," ",'[2]Grupos de costo_mes'!D26)</f>
        <v>Julio 2011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3"/>
      <c r="O5" s="43"/>
      <c r="P5" s="43"/>
    </row>
    <row r="6" spans="1:13" ht="12.75">
      <c r="A6" s="67" t="s">
        <v>31</v>
      </c>
      <c r="B6" s="1"/>
      <c r="C6" s="82" t="s">
        <v>19</v>
      </c>
      <c r="D6" s="82"/>
      <c r="E6" s="82"/>
      <c r="F6" s="1"/>
      <c r="G6" s="82" t="s">
        <v>20</v>
      </c>
      <c r="H6" s="82"/>
      <c r="I6" s="82"/>
      <c r="J6" s="1"/>
      <c r="K6" s="82" t="s">
        <v>21</v>
      </c>
      <c r="L6" s="82"/>
      <c r="M6" s="82"/>
    </row>
    <row r="7" spans="1:13" ht="13.5" thickBot="1">
      <c r="A7" s="84"/>
      <c r="B7" s="10" t="s">
        <v>23</v>
      </c>
      <c r="C7" s="83" t="s">
        <v>24</v>
      </c>
      <c r="D7" s="83"/>
      <c r="E7" s="83"/>
      <c r="F7" s="1"/>
      <c r="G7" s="83" t="s">
        <v>25</v>
      </c>
      <c r="H7" s="83"/>
      <c r="I7" s="83"/>
      <c r="J7" s="1"/>
      <c r="K7" s="83" t="s">
        <v>25</v>
      </c>
      <c r="L7" s="83"/>
      <c r="M7" s="83"/>
    </row>
    <row r="8" spans="1:13" ht="12.75" customHeight="1">
      <c r="A8" s="84"/>
      <c r="B8" s="10" t="s">
        <v>26</v>
      </c>
      <c r="C8" s="71" t="s">
        <v>3</v>
      </c>
      <c r="D8" s="67" t="s">
        <v>4</v>
      </c>
      <c r="E8" s="67" t="s">
        <v>5</v>
      </c>
      <c r="F8" s="10"/>
      <c r="G8" s="71" t="s">
        <v>3</v>
      </c>
      <c r="H8" s="67" t="s">
        <v>4</v>
      </c>
      <c r="I8" s="67" t="s">
        <v>5</v>
      </c>
      <c r="J8" s="10"/>
      <c r="K8" s="71" t="s">
        <v>3</v>
      </c>
      <c r="L8" s="67" t="s">
        <v>32</v>
      </c>
      <c r="M8" s="67" t="s">
        <v>5</v>
      </c>
    </row>
    <row r="9" spans="1:13" ht="13.5" thickBot="1">
      <c r="A9" s="69"/>
      <c r="B9" s="13"/>
      <c r="C9" s="72"/>
      <c r="D9" s="69"/>
      <c r="E9" s="69"/>
      <c r="F9" s="13"/>
      <c r="G9" s="72"/>
      <c r="H9" s="69"/>
      <c r="I9" s="69"/>
      <c r="J9" s="13"/>
      <c r="K9" s="72"/>
      <c r="L9" s="69"/>
      <c r="M9" s="69"/>
    </row>
    <row r="10" spans="1:13" ht="12.75">
      <c r="A10" s="1" t="str">
        <f>'[4]anexo3_pagina'!E2</f>
        <v>Obras de explanacion</v>
      </c>
      <c r="B10" s="11">
        <f>('[4]anexo3_pagina'!F2*100)</f>
        <v>7.2285708273972</v>
      </c>
      <c r="C10" s="11">
        <f>'[4]anexo3_pagina'!G2</f>
        <v>0.258053644618</v>
      </c>
      <c r="D10" s="11">
        <f>'[4]anexo3_pagina'!H2</f>
        <v>2.412291979562</v>
      </c>
      <c r="E10" s="11">
        <f>'[4]anexo3_pagina'!I2</f>
        <v>2.652198572977</v>
      </c>
      <c r="F10" s="10"/>
      <c r="G10" s="11">
        <f>'[4]anexo3_pagina'!J2</f>
        <v>0.01896011938</v>
      </c>
      <c r="H10" s="11">
        <f>'[4]anexo3_pagina'!K2</f>
        <v>0.18359656971</v>
      </c>
      <c r="I10" s="11">
        <f>'[4]anexo3_pagina'!L2</f>
        <v>0.198664757136</v>
      </c>
      <c r="J10" s="1"/>
      <c r="K10" s="11">
        <f>'[4]anexo3_pagina'!M2</f>
        <v>4.03445317624</v>
      </c>
      <c r="L10" s="11">
        <f>'[4]anexo3_pagina'!N2</f>
        <v>2.909779205729</v>
      </c>
      <c r="M10" s="39">
        <f>'[4]anexo3_pagina'!O2</f>
        <v>4.075791502196</v>
      </c>
    </row>
    <row r="11" spans="1:13" ht="12.75">
      <c r="A11" s="1" t="str">
        <f>'[4]anexo3_pagina'!E3</f>
        <v>Subbases y bases</v>
      </c>
      <c r="B11" s="11">
        <f>('[4]anexo3_pagina'!F3*100)</f>
        <v>3.7365597033305</v>
      </c>
      <c r="C11" s="11">
        <f>'[4]anexo3_pagina'!G3</f>
        <v>0.068800290523</v>
      </c>
      <c r="D11" s="11">
        <f>'[4]anexo3_pagina'!H3</f>
        <v>2.421814414919</v>
      </c>
      <c r="E11" s="11">
        <f>'[4]anexo3_pagina'!I3</f>
        <v>3.231109367222</v>
      </c>
      <c r="F11" s="10"/>
      <c r="G11" s="11">
        <f>'[4]anexo3_pagina'!J3</f>
        <v>0.002783667883</v>
      </c>
      <c r="H11" s="11">
        <f>'[4]anexo3_pagina'!K3</f>
        <v>0.101300285745</v>
      </c>
      <c r="I11" s="11">
        <f>'[4]anexo3_pagina'!L3</f>
        <v>0.132281652959</v>
      </c>
      <c r="J11" s="1"/>
      <c r="K11" s="11">
        <f>'[4]anexo3_pagina'!M3</f>
        <v>0.592326319634</v>
      </c>
      <c r="L11" s="11">
        <f>'[4]anexo3_pagina'!N3</f>
        <v>1.605484598437</v>
      </c>
      <c r="M11" s="39">
        <f>'[4]anexo3_pagina'!O3</f>
        <v>2.713880633885</v>
      </c>
    </row>
    <row r="12" spans="1:13" ht="12.75">
      <c r="A12" s="1" t="str">
        <f>'[4]anexo3_pagina'!E4</f>
        <v>Transporte de materiales</v>
      </c>
      <c r="B12" s="11">
        <f>('[4]anexo3_pagina'!F4*100)</f>
        <v>0.3469773699898</v>
      </c>
      <c r="C12" s="11">
        <f>'[4]anexo3_pagina'!G4</f>
        <v>0.079096420102</v>
      </c>
      <c r="D12" s="11">
        <f>'[4]anexo3_pagina'!H4</f>
        <v>1.489893423059</v>
      </c>
      <c r="E12" s="11">
        <f>'[4]anexo3_pagina'!I4</f>
        <v>1.507593256373</v>
      </c>
      <c r="F12" s="10"/>
      <c r="G12" s="11">
        <f>'[4]anexo3_pagina'!J4</f>
        <v>0.000288014791</v>
      </c>
      <c r="H12" s="11">
        <f>'[4]anexo3_pagina'!K4</f>
        <v>0.005660700548</v>
      </c>
      <c r="I12" s="11">
        <f>'[4]anexo3_pagina'!L4</f>
        <v>0.005649626061</v>
      </c>
      <c r="J12" s="1"/>
      <c r="K12" s="11">
        <f>'[4]anexo3_pagina'!M4</f>
        <v>0.061285594519</v>
      </c>
      <c r="L12" s="11">
        <f>'[4]anexo3_pagina'!N4</f>
        <v>0.089715122513</v>
      </c>
      <c r="M12" s="39">
        <f>'[4]anexo3_pagina'!O4</f>
        <v>0.115907311503</v>
      </c>
    </row>
    <row r="13" spans="1:13" ht="12.75">
      <c r="A13" s="1" t="str">
        <f>'[4]anexo3_pagina'!E5</f>
        <v>Aceros y elementos metalicos</v>
      </c>
      <c r="B13" s="11">
        <f>('[4]anexo3_pagina'!F5*100)</f>
        <v>22.0613405540448</v>
      </c>
      <c r="C13" s="11">
        <f>'[4]anexo3_pagina'!G5</f>
        <v>0.777572242887</v>
      </c>
      <c r="D13" s="11">
        <f>'[4]anexo3_pagina'!H5</f>
        <v>15.344386936837</v>
      </c>
      <c r="E13" s="11">
        <f>'[4]anexo3_pagina'!I5</f>
        <v>9.055789641394</v>
      </c>
      <c r="F13" s="10"/>
      <c r="G13" s="11">
        <f>'[4]anexo3_pagina'!J5</f>
        <v>0.168924081011</v>
      </c>
      <c r="H13" s="11">
        <f>'[4]anexo3_pagina'!K5</f>
        <v>3.08179836278</v>
      </c>
      <c r="I13" s="11">
        <f>'[4]anexo3_pagina'!L5</f>
        <v>1.897688894993</v>
      </c>
      <c r="J13" s="1"/>
      <c r="K13" s="11">
        <f>'[4]anexo3_pagina'!M5</f>
        <v>35.94472595448</v>
      </c>
      <c r="L13" s="11">
        <f>'[4]anexo3_pagina'!N5</f>
        <v>48.842703360044</v>
      </c>
      <c r="M13" s="39">
        <f>'[4]anexo3_pagina'!O5</f>
        <v>38.932845379968</v>
      </c>
    </row>
    <row r="14" spans="1:13" ht="12.75">
      <c r="A14" s="1" t="str">
        <f>'[4]anexo3_pagina'!E6</f>
        <v>Acero estructural y cables de acero</v>
      </c>
      <c r="B14" s="11">
        <f>('[4]anexo3_pagina'!F6*100)</f>
        <v>11.3324200957458</v>
      </c>
      <c r="C14" s="11">
        <f>'[4]anexo3_pagina'!G6</f>
        <v>0.104299415196</v>
      </c>
      <c r="D14" s="11">
        <f>'[4]anexo3_pagina'!H6</f>
        <v>3.442040631866</v>
      </c>
      <c r="E14" s="11">
        <f>'[4]anexo3_pagina'!I6</f>
        <v>2.928667370459</v>
      </c>
      <c r="F14" s="10"/>
      <c r="G14" s="11">
        <f>'[4]anexo3_pagina'!J6</f>
        <v>0.011100130307</v>
      </c>
      <c r="H14" s="11">
        <f>'[4]anexo3_pagina'!K6</f>
        <v>0.375106235466</v>
      </c>
      <c r="I14" s="11">
        <f>'[4]anexo3_pagina'!L6</f>
        <v>0.316421031863</v>
      </c>
      <c r="J14" s="1"/>
      <c r="K14" s="11">
        <f>'[4]anexo3_pagina'!M6</f>
        <v>2.361955379933</v>
      </c>
      <c r="L14" s="11">
        <f>'[4]anexo3_pagina'!N6</f>
        <v>5.944971224802</v>
      </c>
      <c r="M14" s="39">
        <f>'[4]anexo3_pagina'!O6</f>
        <v>6.491670547789</v>
      </c>
    </row>
    <row r="15" spans="1:13" ht="12.75">
      <c r="A15" s="1" t="str">
        <f>'[4]anexo3_pagina'!E7</f>
        <v>Concretos, morteros y obras varias</v>
      </c>
      <c r="B15" s="11">
        <f>('[4]anexo3_pagina'!F7*100)</f>
        <v>19.0054962911993</v>
      </c>
      <c r="C15" s="11">
        <f>'[4]anexo3_pagina'!G7</f>
        <v>0.251813479301</v>
      </c>
      <c r="D15" s="11">
        <f>'[4]anexo3_pagina'!H7</f>
        <v>5.056103061981</v>
      </c>
      <c r="E15" s="11">
        <f>'[4]anexo3_pagina'!I7</f>
        <v>4.331625122052</v>
      </c>
      <c r="F15" s="10"/>
      <c r="G15" s="11">
        <f>'[4]anexo3_pagina'!J7</f>
        <v>0.049667698012</v>
      </c>
      <c r="H15" s="11">
        <f>'[4]anexo3_pagina'!K7</f>
        <v>1.006974243738</v>
      </c>
      <c r="I15" s="11">
        <f>'[4]anexo3_pagina'!L7</f>
        <v>0.8569488429</v>
      </c>
      <c r="J15" s="1"/>
      <c r="K15" s="11">
        <f>'[4]anexo3_pagina'!M7</f>
        <v>10.568604447313</v>
      </c>
      <c r="L15" s="11">
        <f>'[4]anexo3_pagina'!N7</f>
        <v>15.959299891941</v>
      </c>
      <c r="M15" s="39">
        <f>'[4]anexo3_pagina'!O7</f>
        <v>17.581099245085</v>
      </c>
    </row>
    <row r="16" spans="1:13" ht="12.75">
      <c r="A16" s="1" t="str">
        <f>'[4]anexo3_pagina'!E8</f>
        <v>Concreto para estructura de puentes</v>
      </c>
      <c r="B16" s="11">
        <f>('[4]anexo3_pagina'!F8*100)</f>
        <v>27.544277135362798</v>
      </c>
      <c r="C16" s="11">
        <f>'[4]anexo3_pagina'!G8</f>
        <v>0.265733279236</v>
      </c>
      <c r="D16" s="11">
        <f>'[4]anexo3_pagina'!H8</f>
        <v>4.286589813424</v>
      </c>
      <c r="E16" s="11">
        <f>'[4]anexo3_pagina'!I8</f>
        <v>3.855611323208</v>
      </c>
      <c r="F16" s="10"/>
      <c r="G16" s="11">
        <f>'[4]anexo3_pagina'!J8</f>
        <v>0.070236311518</v>
      </c>
      <c r="H16" s="11">
        <f>'[4]anexo3_pagina'!K8</f>
        <v>1.152625387851</v>
      </c>
      <c r="I16" s="11">
        <f>'[4]anexo3_pagina'!L8</f>
        <v>1.026985410302</v>
      </c>
      <c r="J16" s="1"/>
      <c r="K16" s="11">
        <f>'[4]anexo3_pagina'!M8</f>
        <v>14.945323096969</v>
      </c>
      <c r="L16" s="11">
        <f>'[4]anexo3_pagina'!N8</f>
        <v>18.26769089892</v>
      </c>
      <c r="M16" s="39">
        <f>'[4]anexo3_pagina'!O8</f>
        <v>21.069556918558</v>
      </c>
    </row>
    <row r="17" spans="1:13" ht="12.75">
      <c r="A17" s="1" t="str">
        <f>'[4]anexo3_pagina'!E9</f>
        <v>Pavimentaciones con asfalto, pinturas, geotextiles</v>
      </c>
      <c r="B17" s="11">
        <f>('[4]anexo3_pagina'!F9*100)</f>
        <v>8.7443580229299</v>
      </c>
      <c r="C17" s="11">
        <f>'[4]anexo3_pagina'!G9</f>
        <v>1.522543641282</v>
      </c>
      <c r="D17" s="11">
        <f>'[4]anexo3_pagina'!H9</f>
        <v>4.010034846104</v>
      </c>
      <c r="E17" s="11">
        <f>'[4]anexo3_pagina'!I9</f>
        <v>4.45808661744</v>
      </c>
      <c r="F17" s="10"/>
      <c r="G17" s="11">
        <f>'[4]anexo3_pagina'!J9</f>
        <v>0.147995099929</v>
      </c>
      <c r="H17" s="11">
        <f>'[4]anexo3_pagina'!K9</f>
        <v>0.402577424879</v>
      </c>
      <c r="I17" s="11">
        <f>'[4]anexo3_pagina'!L9</f>
        <v>0.439621802071</v>
      </c>
      <c r="J17" s="1"/>
      <c r="K17" s="11">
        <f>'[4]anexo3_pagina'!M9</f>
        <v>31.4913260307</v>
      </c>
      <c r="L17" s="11">
        <f>'[4]anexo3_pagina'!N9</f>
        <v>6.380355697599</v>
      </c>
      <c r="M17" s="39">
        <f>'[4]anexo3_pagina'!O9</f>
        <v>9.019248461037</v>
      </c>
    </row>
    <row r="18" spans="1:13" ht="13.5" thickBot="1">
      <c r="A18" s="4" t="str">
        <f>'[4]anexo3_pagina'!E10</f>
        <v>Total</v>
      </c>
      <c r="B18" s="16">
        <f>('[4]anexo3_pagina'!F10*100)</f>
        <v>100</v>
      </c>
      <c r="C18" s="16">
        <f>'[4]anexo3_pagina'!G10</f>
        <v>0.469955122832</v>
      </c>
      <c r="D18" s="16">
        <f>'[4]anexo3_pagina'!H10</f>
        <v>6.309639210718</v>
      </c>
      <c r="E18" s="16">
        <f>'[4]anexo3_pagina'!I10</f>
        <v>4.874262018284</v>
      </c>
      <c r="F18" s="46"/>
      <c r="G18" s="16">
        <f>'[4]anexo3_pagina'!J10</f>
        <v>0.469955122832</v>
      </c>
      <c r="H18" s="16">
        <f>'[4]anexo3_pagina'!K10</f>
        <v>6.309639210718</v>
      </c>
      <c r="I18" s="16">
        <f>'[4]anexo3_pagina'!L10</f>
        <v>4.874262018284</v>
      </c>
      <c r="J18" s="3"/>
      <c r="K18" s="16">
        <f>'[4]anexo3_pagina'!M10</f>
        <v>100</v>
      </c>
      <c r="L18" s="16">
        <f>'[4]anexo3_pagina'!N10</f>
        <v>100</v>
      </c>
      <c r="M18" s="16">
        <f>'[4]anexo3_pagina'!O10</f>
        <v>100</v>
      </c>
    </row>
    <row r="19" spans="1:15" ht="12.75">
      <c r="A19" s="1" t="str">
        <f>Anexo2!A16</f>
        <v>Fuente: DANE-ICCP</v>
      </c>
      <c r="B19" s="17"/>
      <c r="C19" s="21"/>
      <c r="D19" s="21"/>
      <c r="E19" s="21"/>
      <c r="F19" s="47"/>
      <c r="G19" s="21"/>
      <c r="H19" s="21"/>
      <c r="I19" s="21"/>
      <c r="J19" s="40"/>
      <c r="K19" s="21"/>
      <c r="L19" s="21"/>
      <c r="M19" s="48"/>
      <c r="N19" s="41"/>
      <c r="O19" s="41"/>
    </row>
    <row r="20" spans="1:12" ht="12.75" hidden="1">
      <c r="A20" s="73">
        <v>40196</v>
      </c>
      <c r="B20" s="74"/>
      <c r="C20" s="1"/>
      <c r="D20" s="1"/>
      <c r="E20" s="1"/>
      <c r="F20" s="1"/>
      <c r="G20" s="1"/>
      <c r="H20" s="1"/>
      <c r="I20" s="1"/>
      <c r="J20" s="1"/>
      <c r="K20" s="12"/>
      <c r="L20" s="12"/>
    </row>
  </sheetData>
  <sheetProtection/>
  <mergeCells count="17">
    <mergeCell ref="A20:B20"/>
    <mergeCell ref="G8:G9"/>
    <mergeCell ref="H8:H9"/>
    <mergeCell ref="I8:I9"/>
    <mergeCell ref="K8:K9"/>
    <mergeCell ref="L8:L9"/>
    <mergeCell ref="E8:E9"/>
    <mergeCell ref="M8:M9"/>
    <mergeCell ref="A6:A9"/>
    <mergeCell ref="C6:E6"/>
    <mergeCell ref="G6:I6"/>
    <mergeCell ref="K6:M6"/>
    <mergeCell ref="C7:E7"/>
    <mergeCell ref="G7:I7"/>
    <mergeCell ref="K7:M7"/>
    <mergeCell ref="C8:C9"/>
    <mergeCell ref="D8:D9"/>
  </mergeCells>
  <printOptions/>
  <pageMargins left="0.75" right="0.75" top="1" bottom="1" header="0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showGridLines="0" zoomScalePageLayoutView="0" workbookViewId="0" topLeftCell="A1">
      <selection activeCell="M24" sqref="M24"/>
    </sheetView>
  </sheetViews>
  <sheetFormatPr defaultColWidth="11.421875" defaultRowHeight="12.75"/>
  <cols>
    <col min="1" max="1" width="7.00390625" style="0" customWidth="1"/>
    <col min="2" max="2" width="0.85546875" style="0" customWidth="1"/>
    <col min="3" max="3" width="30.00390625" style="0" customWidth="1"/>
    <col min="4" max="4" width="1.28515625" style="0" customWidth="1"/>
    <col min="5" max="5" width="9.421875" style="0" customWidth="1"/>
    <col min="6" max="6" width="8.421875" style="0" customWidth="1"/>
    <col min="7" max="7" width="7.8515625" style="0" customWidth="1"/>
    <col min="8" max="8" width="1.1484375" style="0" customWidth="1"/>
    <col min="9" max="9" width="10.28125" style="0" customWidth="1"/>
    <col min="10" max="10" width="9.421875" style="0" customWidth="1"/>
    <col min="11" max="11" width="9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33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34</v>
      </c>
      <c r="B4" s="2"/>
      <c r="C4" s="1"/>
      <c r="D4" s="1"/>
      <c r="E4" s="1"/>
      <c r="F4" s="1"/>
      <c r="G4" s="1"/>
      <c r="H4" s="1"/>
      <c r="I4" s="1"/>
      <c r="J4" s="1"/>
    </row>
    <row r="5" spans="1:11" ht="13.5" thickBot="1">
      <c r="A5" s="3" t="str">
        <f>PROPER('[5]anexo4_pagina'!$C$2)&amp;" "&amp;'[5]anexo4_pagina'!$A$2</f>
        <v>Julio 2011</v>
      </c>
      <c r="B5" s="4"/>
      <c r="C5" s="4"/>
      <c r="D5" s="4"/>
      <c r="E5" s="4"/>
      <c r="F5" s="4"/>
      <c r="G5" s="4"/>
      <c r="H5" s="4"/>
      <c r="I5" s="4"/>
      <c r="J5" s="4"/>
      <c r="K5" s="38"/>
    </row>
    <row r="6" spans="1:11" ht="12.75">
      <c r="A6" s="67" t="s">
        <v>35</v>
      </c>
      <c r="B6" s="5"/>
      <c r="C6" s="67" t="s">
        <v>36</v>
      </c>
      <c r="D6" s="1"/>
      <c r="E6" s="1"/>
      <c r="F6" s="1"/>
      <c r="G6" s="1"/>
      <c r="H6" s="1"/>
      <c r="I6" s="86" t="s">
        <v>37</v>
      </c>
      <c r="J6" s="86"/>
      <c r="K6" s="86"/>
    </row>
    <row r="7" spans="1:11" ht="13.5" thickBot="1">
      <c r="A7" s="68"/>
      <c r="B7" s="6"/>
      <c r="C7" s="68"/>
      <c r="D7" s="1"/>
      <c r="E7" s="83" t="s">
        <v>2</v>
      </c>
      <c r="F7" s="83"/>
      <c r="G7" s="83"/>
      <c r="H7" s="1"/>
      <c r="I7" s="83" t="s">
        <v>38</v>
      </c>
      <c r="J7" s="83"/>
      <c r="K7" s="83"/>
    </row>
    <row r="8" spans="1:11" ht="12.75" customHeight="1">
      <c r="A8" s="68"/>
      <c r="B8" s="6"/>
      <c r="C8" s="68"/>
      <c r="D8" s="20"/>
      <c r="E8" s="71" t="s">
        <v>3</v>
      </c>
      <c r="F8" s="67" t="s">
        <v>4</v>
      </c>
      <c r="G8" s="67" t="s">
        <v>5</v>
      </c>
      <c r="H8" s="20"/>
      <c r="I8" s="71" t="s">
        <v>3</v>
      </c>
      <c r="J8" s="67" t="s">
        <v>4</v>
      </c>
      <c r="K8" s="67" t="s">
        <v>5</v>
      </c>
    </row>
    <row r="9" spans="1:11" ht="13.5" thickBot="1">
      <c r="A9" s="69"/>
      <c r="B9" s="9"/>
      <c r="C9" s="69"/>
      <c r="D9" s="13"/>
      <c r="E9" s="72"/>
      <c r="F9" s="69"/>
      <c r="G9" s="69"/>
      <c r="H9" s="13"/>
      <c r="I9" s="72"/>
      <c r="J9" s="69"/>
      <c r="K9" s="69"/>
    </row>
    <row r="10" spans="1:11" ht="12.75">
      <c r="A10" s="2" t="str">
        <f>'[5]anexo4_pagina'!D2</f>
        <v>1</v>
      </c>
      <c r="B10" s="2"/>
      <c r="C10" s="2" t="str">
        <f>'[5]anexo4_pagina'!E2</f>
        <v>Equipo</v>
      </c>
      <c r="D10" s="1"/>
      <c r="E10" s="49">
        <f>'[5]anexo4_pagina'!F2</f>
        <v>0.233011929697</v>
      </c>
      <c r="F10" s="49">
        <f>'[5]anexo4_pagina'!G2</f>
        <v>1.106168357747</v>
      </c>
      <c r="G10" s="49">
        <f>'[5]anexo4_pagina'!H2</f>
        <v>1.16909787556</v>
      </c>
      <c r="H10" s="2"/>
      <c r="I10" s="49">
        <f>'[5]anexo4_pagina'!I2</f>
        <v>0.031731267461</v>
      </c>
      <c r="J10" s="49">
        <f>'[5]anexo4_pagina'!J2</f>
        <v>0.158015634382</v>
      </c>
      <c r="K10" s="50">
        <f>'[5]anexo4_pagina'!K2</f>
        <v>0.164647729993</v>
      </c>
    </row>
    <row r="11" spans="1:11" ht="12.75">
      <c r="A11" s="1" t="str">
        <f>'[5]anexo4_pagina'!D3</f>
        <v>101</v>
      </c>
      <c r="B11" s="1"/>
      <c r="C11" s="1" t="str">
        <f>'[5]anexo4_pagina'!E3</f>
        <v>Equipo de movimiento de tierras</v>
      </c>
      <c r="D11" s="1"/>
      <c r="E11" s="11">
        <f>'[5]anexo4_pagina'!F3</f>
        <v>0.1337745257</v>
      </c>
      <c r="F11" s="11">
        <f>'[5]anexo4_pagina'!G3</f>
        <v>1.284711079019</v>
      </c>
      <c r="G11" s="11">
        <f>'[5]anexo4_pagina'!H3</f>
        <v>1.408805501026</v>
      </c>
      <c r="H11" s="1"/>
      <c r="I11" s="11">
        <f>'[5]anexo4_pagina'!I3</f>
        <v>0.00485946514</v>
      </c>
      <c r="J11" s="11">
        <f>'[5]anexo4_pagina'!J3</f>
        <v>0.048819536297</v>
      </c>
      <c r="K11" s="39">
        <f>'[5]anexo4_pagina'!K3</f>
        <v>0.052747723304</v>
      </c>
    </row>
    <row r="12" spans="1:11" ht="12.75">
      <c r="A12" s="1" t="str">
        <f>'[5]anexo4_pagina'!D4</f>
        <v>102</v>
      </c>
      <c r="B12" s="1"/>
      <c r="C12" s="1" t="str">
        <f>'[5]anexo4_pagina'!E4</f>
        <v>Equipo de compactacion y nivelacion</v>
      </c>
      <c r="D12" s="1"/>
      <c r="E12" s="11">
        <f>'[5]anexo4_pagina'!F4</f>
        <v>0.48928358502</v>
      </c>
      <c r="F12" s="11">
        <f>'[5]anexo4_pagina'!G4</f>
        <v>2.45778400899</v>
      </c>
      <c r="G12" s="11">
        <f>'[5]anexo4_pagina'!H4</f>
        <v>3.108496249037</v>
      </c>
      <c r="H12" s="1"/>
      <c r="I12" s="11">
        <f>'[5]anexo4_pagina'!I4</f>
        <v>0.007268249405</v>
      </c>
      <c r="J12" s="11">
        <f>'[5]anexo4_pagina'!J4</f>
        <v>0.037889957425</v>
      </c>
      <c r="K12" s="39">
        <f>'[5]anexo4_pagina'!K4</f>
        <v>0.046976161795</v>
      </c>
    </row>
    <row r="13" spans="1:11" ht="12.75">
      <c r="A13" s="1" t="str">
        <f>'[5]anexo4_pagina'!D5</f>
        <v>103</v>
      </c>
      <c r="B13" s="1"/>
      <c r="C13" s="1" t="str">
        <f>'[5]anexo4_pagina'!E5</f>
        <v>Equipo de pavimentos</v>
      </c>
      <c r="D13" s="1"/>
      <c r="E13" s="11">
        <f>'[5]anexo4_pagina'!F5</f>
        <v>1.95158020104</v>
      </c>
      <c r="F13" s="11">
        <f>'[5]anexo4_pagina'!G5</f>
        <v>4.46779940276</v>
      </c>
      <c r="G13" s="11">
        <f>'[5]anexo4_pagina'!H5</f>
        <v>5.0599307776</v>
      </c>
      <c r="H13" s="1"/>
      <c r="I13" s="11">
        <f>'[5]anexo4_pagina'!I5</f>
        <v>0.00433264812</v>
      </c>
      <c r="J13" s="11">
        <f>'[5]anexo4_pagina'!J5</f>
        <v>0.010242562722</v>
      </c>
      <c r="K13" s="39">
        <f>'[5]anexo4_pagina'!K5</f>
        <v>0.011378922815</v>
      </c>
    </row>
    <row r="14" spans="1:11" ht="12.75">
      <c r="A14" s="1" t="str">
        <f>'[5]anexo4_pagina'!D6</f>
        <v>104</v>
      </c>
      <c r="B14" s="1"/>
      <c r="C14" s="1" t="str">
        <f>'[5]anexo4_pagina'!E6</f>
        <v>Equipo de obras de arte</v>
      </c>
      <c r="D14" s="1"/>
      <c r="E14" s="11">
        <f>'[5]anexo4_pagina'!F6</f>
        <v>-0.004514456946</v>
      </c>
      <c r="F14" s="11">
        <f>'[5]anexo4_pagina'!G6</f>
        <v>0.67769650339</v>
      </c>
      <c r="G14" s="11">
        <f>'[5]anexo4_pagina'!H6</f>
        <v>0.651515685268</v>
      </c>
      <c r="H14" s="1"/>
      <c r="I14" s="11">
        <f>'[5]anexo4_pagina'!I6</f>
        <v>-0.000184237546</v>
      </c>
      <c r="J14" s="11">
        <f>'[5]anexo4_pagina'!J6</f>
        <v>0.029066412208</v>
      </c>
      <c r="K14" s="39">
        <f>'[5]anexo4_pagina'!K6</f>
        <v>0.027573397641</v>
      </c>
    </row>
    <row r="15" spans="1:11" ht="12.75">
      <c r="A15" s="1" t="str">
        <f>'[5]anexo4_pagina'!D7</f>
        <v>105</v>
      </c>
      <c r="B15" s="1"/>
      <c r="C15" s="1" t="str">
        <f>'[5]anexo4_pagina'!E7</f>
        <v>Equipo de obras varias</v>
      </c>
      <c r="D15" s="1"/>
      <c r="E15" s="11">
        <f>'[5]anexo4_pagina'!F7</f>
        <v>0.368265274931</v>
      </c>
      <c r="F15" s="11">
        <f>'[5]anexo4_pagina'!G7</f>
        <v>0.723095202455</v>
      </c>
      <c r="G15" s="11">
        <f>'[5]anexo4_pagina'!H7</f>
        <v>0.594195001712</v>
      </c>
      <c r="H15" s="1"/>
      <c r="I15" s="11">
        <f>'[5]anexo4_pagina'!I7</f>
        <v>0.015455142342</v>
      </c>
      <c r="J15" s="11">
        <f>'[5]anexo4_pagina'!J7</f>
        <v>0.03199716573</v>
      </c>
      <c r="K15" s="39">
        <f>'[5]anexo4_pagina'!K7</f>
        <v>0.025971524437</v>
      </c>
    </row>
    <row r="16" spans="1:11" ht="12.75">
      <c r="A16" s="2" t="str">
        <f>'[5]anexo4_pagina'!D8</f>
        <v>2</v>
      </c>
      <c r="B16" s="2"/>
      <c r="C16" s="2" t="str">
        <f>'[5]anexo4_pagina'!E8</f>
        <v>Materiales</v>
      </c>
      <c r="D16" s="1"/>
      <c r="E16" s="49">
        <f>'[5]anexo4_pagina'!F8</f>
        <v>0.703549820496</v>
      </c>
      <c r="F16" s="49">
        <f>'[5]anexo4_pagina'!G8</f>
        <v>8.990198077792</v>
      </c>
      <c r="G16" s="49">
        <f>'[5]anexo4_pagina'!H8</f>
        <v>6.277747401546</v>
      </c>
      <c r="H16" s="2"/>
      <c r="I16" s="49">
        <f>'[5]anexo4_pagina'!I8</f>
        <v>0.404322901316</v>
      </c>
      <c r="J16" s="49">
        <f>'[5]anexo4_pagina'!J8</f>
        <v>5.051222729725</v>
      </c>
      <c r="K16" s="50">
        <f>'[5]anexo4_pagina'!K8</f>
        <v>3.568391283756</v>
      </c>
    </row>
    <row r="17" spans="1:11" ht="12.75">
      <c r="A17" s="1" t="str">
        <f>'[5]anexo4_pagina'!D9</f>
        <v>201</v>
      </c>
      <c r="B17" s="1"/>
      <c r="C17" s="1" t="str">
        <f>'[5]anexo4_pagina'!E9</f>
        <v>Cemento</v>
      </c>
      <c r="D17" s="1"/>
      <c r="E17" s="11">
        <f>'[5]anexo4_pagina'!F9</f>
        <v>0.465643260849</v>
      </c>
      <c r="F17" s="11">
        <f>'[5]anexo4_pagina'!G9</f>
        <v>12.901254903924</v>
      </c>
      <c r="G17" s="11">
        <f>'[5]anexo4_pagina'!H9</f>
        <v>7.722634746445</v>
      </c>
      <c r="H17" s="1"/>
      <c r="I17" s="11">
        <f>'[5]anexo4_pagina'!I9</f>
        <v>0.021393853941</v>
      </c>
      <c r="J17" s="11">
        <f>'[5]anexo4_pagina'!J9</f>
        <v>0.558113974484</v>
      </c>
      <c r="K17" s="39">
        <f>'[5]anexo4_pagina'!K9</f>
        <v>0.345417638722</v>
      </c>
    </row>
    <row r="18" spans="1:11" ht="12.75">
      <c r="A18" s="1" t="str">
        <f>'[5]anexo4_pagina'!D10</f>
        <v>202</v>
      </c>
      <c r="B18" s="1"/>
      <c r="C18" s="1" t="str">
        <f>'[5]anexo4_pagina'!E10</f>
        <v>Explosivos</v>
      </c>
      <c r="D18" s="1"/>
      <c r="E18" s="11">
        <f>'[5]anexo4_pagina'!F10</f>
        <v>2.647699866483</v>
      </c>
      <c r="F18" s="11">
        <f>'[5]anexo4_pagina'!G10</f>
        <v>9.335337277646</v>
      </c>
      <c r="G18" s="11">
        <f>'[5]anexo4_pagina'!H10</f>
        <v>9.335337277646</v>
      </c>
      <c r="H18" s="1"/>
      <c r="I18" s="11">
        <f>'[5]anexo4_pagina'!I10</f>
        <v>0.0046943607</v>
      </c>
      <c r="J18" s="11">
        <f>'[5]anexo4_pagina'!J10</f>
        <v>0.01644230974</v>
      </c>
      <c r="K18" s="39">
        <f>'[5]anexo4_pagina'!K10</f>
        <v>0.01622030808</v>
      </c>
    </row>
    <row r="19" spans="1:15" ht="12.75">
      <c r="A19" s="1" t="str">
        <f>'[5]anexo4_pagina'!D11</f>
        <v>203</v>
      </c>
      <c r="B19" s="1"/>
      <c r="C19" s="1" t="str">
        <f>'[5]anexo4_pagina'!E11</f>
        <v>Agregados minerales</v>
      </c>
      <c r="D19" s="1"/>
      <c r="E19" s="11">
        <f>'[5]anexo4_pagina'!F11</f>
        <v>0.001807657178</v>
      </c>
      <c r="F19" s="11">
        <f>'[5]anexo4_pagina'!G11</f>
        <v>2.579166549469</v>
      </c>
      <c r="G19" s="11">
        <f>'[5]anexo4_pagina'!H11</f>
        <v>3.568128939367</v>
      </c>
      <c r="H19" s="1"/>
      <c r="I19" s="11">
        <f>'[5]anexo4_pagina'!I11</f>
        <v>7.9882712E-05</v>
      </c>
      <c r="J19" s="11">
        <f>'[5]anexo4_pagina'!J11</f>
        <v>0.11757127797</v>
      </c>
      <c r="K19" s="39">
        <f>'[5]anexo4_pagina'!K11</f>
        <v>0.158924809839</v>
      </c>
      <c r="M19" s="41"/>
      <c r="N19" s="41"/>
      <c r="O19" s="41"/>
    </row>
    <row r="20" spans="1:11" ht="12.75">
      <c r="A20" s="1" t="str">
        <f>'[5]anexo4_pagina'!D12</f>
        <v>204</v>
      </c>
      <c r="B20" s="1"/>
      <c r="C20" s="1" t="str">
        <f>'[5]anexo4_pagina'!E12</f>
        <v>Concretos</v>
      </c>
      <c r="D20" s="1"/>
      <c r="E20" s="11">
        <f>'[5]anexo4_pagina'!F12</f>
        <v>0.511277217466</v>
      </c>
      <c r="F20" s="11">
        <f>'[5]anexo4_pagina'!G12</f>
        <v>5.174357621398</v>
      </c>
      <c r="G20" s="11">
        <f>'[5]anexo4_pagina'!H12</f>
        <v>5.128419922677</v>
      </c>
      <c r="H20" s="1"/>
      <c r="I20" s="11">
        <f>'[5]anexo4_pagina'!I12</f>
        <v>0.082481782385</v>
      </c>
      <c r="J20" s="11">
        <f>'[5]anexo4_pagina'!J12</f>
        <v>0.844110683823</v>
      </c>
      <c r="K20" s="39">
        <f>'[5]anexo4_pagina'!K12</f>
        <v>0.825681471625</v>
      </c>
    </row>
    <row r="21" spans="1:11" ht="12.75">
      <c r="A21" s="1" t="str">
        <f>'[5]anexo4_pagina'!D13</f>
        <v>205</v>
      </c>
      <c r="B21" s="1"/>
      <c r="C21" s="1" t="str">
        <f>'[5]anexo4_pagina'!E13</f>
        <v>Aceros</v>
      </c>
      <c r="D21" s="1"/>
      <c r="E21" s="11">
        <f>'[5]anexo4_pagina'!F13</f>
        <v>0.856552899717</v>
      </c>
      <c r="F21" s="11">
        <f>'[5]anexo4_pagina'!G13</f>
        <v>17.82609675494</v>
      </c>
      <c r="G21" s="11">
        <f>'[5]anexo4_pagina'!H13</f>
        <v>9.975608888766</v>
      </c>
      <c r="H21" s="1"/>
      <c r="I21" s="11">
        <f>'[5]anexo4_pagina'!I13</f>
        <v>0.168390166233</v>
      </c>
      <c r="J21" s="11">
        <f>'[5]anexo4_pagina'!J13</f>
        <v>3.174079945343</v>
      </c>
      <c r="K21" s="39">
        <f>'[5]anexo4_pagina'!K13</f>
        <v>1.877337712857</v>
      </c>
    </row>
    <row r="22" spans="1:11" ht="12.75">
      <c r="A22" s="1" t="str">
        <f>'[5]anexo4_pagina'!D14</f>
        <v>206</v>
      </c>
      <c r="B22" s="1"/>
      <c r="C22" s="1" t="str">
        <f>'[5]anexo4_pagina'!E14</f>
        <v>Maderas</v>
      </c>
      <c r="D22" s="1"/>
      <c r="E22" s="11">
        <f>'[5]anexo4_pagina'!F14</f>
        <v>-0.234271700718</v>
      </c>
      <c r="F22" s="11">
        <f>'[5]anexo4_pagina'!G14</f>
        <v>0.337960141767</v>
      </c>
      <c r="G22" s="11">
        <f>'[5]anexo4_pagina'!H14</f>
        <v>-0.011498530185</v>
      </c>
      <c r="H22" s="1"/>
      <c r="I22" s="11">
        <f>'[5]anexo4_pagina'!I14</f>
        <v>-0.010076345531</v>
      </c>
      <c r="J22" s="11">
        <f>'[5]anexo4_pagina'!J14</f>
        <v>0.015293301499</v>
      </c>
      <c r="K22" s="39">
        <f>'[5]anexo4_pagina'!K14</f>
        <v>-0.000515097661</v>
      </c>
    </row>
    <row r="23" spans="1:11" ht="12.75">
      <c r="A23" s="1" t="str">
        <f>'[5]anexo4_pagina'!D15</f>
        <v>207</v>
      </c>
      <c r="B23" s="1"/>
      <c r="C23" s="1" t="str">
        <f>'[5]anexo4_pagina'!E15</f>
        <v>Tuberias</v>
      </c>
      <c r="D23" s="1"/>
      <c r="E23" s="11">
        <f>'[5]anexo4_pagina'!F15</f>
        <v>-0.219045036211</v>
      </c>
      <c r="F23" s="11">
        <f>'[5]anexo4_pagina'!G15</f>
        <v>1.319446689374</v>
      </c>
      <c r="G23" s="11">
        <f>'[5]anexo4_pagina'!H15</f>
        <v>-3.278860338191</v>
      </c>
      <c r="H23" s="1"/>
      <c r="I23" s="11">
        <f>'[5]anexo4_pagina'!I15</f>
        <v>-0.000993669264</v>
      </c>
      <c r="J23" s="11">
        <f>'[5]anexo4_pagina'!J15</f>
        <v>0.006237227295</v>
      </c>
      <c r="K23" s="39">
        <f>'[5]anexo4_pagina'!K15</f>
        <v>-0.016017337225</v>
      </c>
    </row>
    <row r="24" spans="1:11" ht="12.75">
      <c r="A24" s="1" t="str">
        <f>'[5]anexo4_pagina'!D16</f>
        <v>208</v>
      </c>
      <c r="B24" s="1"/>
      <c r="C24" s="1" t="str">
        <f>'[5]anexo4_pagina'!E16</f>
        <v>Pavimentos</v>
      </c>
      <c r="D24" s="1"/>
      <c r="E24" s="11">
        <f>'[5]anexo4_pagina'!F16</f>
        <v>2.348441385023</v>
      </c>
      <c r="F24" s="11">
        <f>'[5]anexo4_pagina'!G16</f>
        <v>4.653111252779</v>
      </c>
      <c r="G24" s="11">
        <f>'[5]anexo4_pagina'!H16</f>
        <v>5.2931394623</v>
      </c>
      <c r="H24" s="1"/>
      <c r="I24" s="11">
        <f>'[5]anexo4_pagina'!I16</f>
        <v>0.138567821369</v>
      </c>
      <c r="J24" s="11">
        <f>'[5]anexo4_pagina'!J16</f>
        <v>0.284113339829</v>
      </c>
      <c r="K24" s="39">
        <f>'[5]anexo4_pagina'!K16</f>
        <v>0.316890973392</v>
      </c>
    </row>
    <row r="25" spans="1:11" ht="12.75">
      <c r="A25" s="1" t="str">
        <f>'[5]anexo4_pagina'!D17</f>
        <v>209</v>
      </c>
      <c r="B25" s="1"/>
      <c r="C25" s="1" t="str">
        <f>'[5]anexo4_pagina'!E17</f>
        <v>Otros</v>
      </c>
      <c r="D25" s="1"/>
      <c r="E25" s="11">
        <f>'[5]anexo4_pagina'!F17</f>
        <v>-0.011737374916</v>
      </c>
      <c r="F25" s="11">
        <f>'[5]anexo4_pagina'!G17</f>
        <v>1.853584805831</v>
      </c>
      <c r="G25" s="11">
        <f>'[5]anexo4_pagina'!H17</f>
        <v>2.380937724695</v>
      </c>
      <c r="H25" s="1"/>
      <c r="I25" s="11">
        <f>'[5]anexo4_pagina'!I17</f>
        <v>-0.00021495123</v>
      </c>
      <c r="J25" s="11">
        <f>'[5]anexo4_pagina'!J17</f>
        <v>0.035260669742</v>
      </c>
      <c r="K25" s="39">
        <f>'[5]anexo4_pagina'!K17</f>
        <v>0.044450804127</v>
      </c>
    </row>
    <row r="26" spans="1:11" ht="12.75">
      <c r="A26" s="2" t="str">
        <f>'[5]anexo4_pagina'!D18</f>
        <v>3</v>
      </c>
      <c r="B26" s="2"/>
      <c r="C26" s="2" t="str">
        <f>'[5]anexo4_pagina'!E18</f>
        <v>Transporte</v>
      </c>
      <c r="D26" s="1"/>
      <c r="E26" s="49">
        <f>'[5]anexo4_pagina'!F18</f>
        <v>0.876557783631</v>
      </c>
      <c r="F26" s="49">
        <f>'[5]anexo4_pagina'!G18</f>
        <v>2.883894980461</v>
      </c>
      <c r="G26" s="49">
        <f>'[5]anexo4_pagina'!H18</f>
        <v>4.142435413789</v>
      </c>
      <c r="H26" s="2"/>
      <c r="I26" s="49">
        <f>'[5]anexo4_pagina'!I18</f>
        <v>0.003132539118</v>
      </c>
      <c r="J26" s="49">
        <f>'[5]anexo4_pagina'!J18</f>
        <v>0.010692387426</v>
      </c>
      <c r="K26" s="50">
        <f>'[5]anexo4_pagina'!K18</f>
        <v>0.014968108846</v>
      </c>
    </row>
    <row r="27" spans="1:11" ht="12.75">
      <c r="A27" s="1" t="str">
        <f>'[5]anexo4_pagina'!D19</f>
        <v>301</v>
      </c>
      <c r="B27" s="1"/>
      <c r="C27" s="1" t="str">
        <f>'[5]anexo4_pagina'!E19</f>
        <v>Transporte</v>
      </c>
      <c r="D27" s="1"/>
      <c r="E27" s="11">
        <f>'[5]anexo4_pagina'!F19</f>
        <v>0.876557783631</v>
      </c>
      <c r="F27" s="11">
        <f>'[5]anexo4_pagina'!G19</f>
        <v>2.883894980461</v>
      </c>
      <c r="G27" s="11">
        <f>'[5]anexo4_pagina'!H19</f>
        <v>4.142435413789</v>
      </c>
      <c r="H27" s="1"/>
      <c r="I27" s="11">
        <f>'[5]anexo4_pagina'!I19</f>
        <v>0.003132539118</v>
      </c>
      <c r="J27" s="11">
        <f>'[5]anexo4_pagina'!J19</f>
        <v>0.010692387426</v>
      </c>
      <c r="K27" s="39">
        <f>'[5]anexo4_pagina'!K19</f>
        <v>0.014968108846</v>
      </c>
    </row>
    <row r="28" spans="1:11" ht="12.75">
      <c r="A28" s="2" t="str">
        <f>'[5]anexo4_pagina'!D20</f>
        <v>4</v>
      </c>
      <c r="B28" s="2"/>
      <c r="C28" s="2" t="str">
        <f>'[5]anexo4_pagina'!E20</f>
        <v>Mano de obra</v>
      </c>
      <c r="D28" s="1"/>
      <c r="E28" s="49">
        <f>'[5]anexo4_pagina'!F20</f>
        <v>0.099350926462</v>
      </c>
      <c r="F28" s="49">
        <f>'[5]anexo4_pagina'!G20</f>
        <v>3.668665521933</v>
      </c>
      <c r="G28" s="49">
        <f>'[5]anexo4_pagina'!H20</f>
        <v>3.88488721978</v>
      </c>
      <c r="H28" s="2"/>
      <c r="I28" s="49">
        <f>'[5]anexo4_pagina'!I20</f>
        <v>0.011382055105</v>
      </c>
      <c r="J28" s="49">
        <f>'[5]anexo4_pagina'!J20</f>
        <v>0.429414860856</v>
      </c>
      <c r="K28" s="50">
        <f>'[5]anexo4_pagina'!K20</f>
        <v>0.447650193315</v>
      </c>
    </row>
    <row r="29" spans="1:11" ht="12.75">
      <c r="A29" s="1" t="str">
        <f>'[5]anexo4_pagina'!D21</f>
        <v>401</v>
      </c>
      <c r="B29" s="1"/>
      <c r="C29" s="1" t="str">
        <f>'[5]anexo4_pagina'!E21</f>
        <v>Maestro</v>
      </c>
      <c r="D29" s="1"/>
      <c r="E29" s="11">
        <f>'[5]anexo4_pagina'!F21</f>
        <v>0.101019377806</v>
      </c>
      <c r="F29" s="11">
        <f>'[5]anexo4_pagina'!G21</f>
        <v>4.001324720619</v>
      </c>
      <c r="G29" s="11">
        <f>'[5]anexo4_pagina'!H21</f>
        <v>4.001324720619</v>
      </c>
      <c r="H29" s="1"/>
      <c r="I29" s="11">
        <f>'[5]anexo4_pagina'!I21</f>
        <v>0.000504914682</v>
      </c>
      <c r="J29" s="11">
        <f>'[5]anexo4_pagina'!J21</f>
        <v>0.020368224466</v>
      </c>
      <c r="K29" s="39">
        <f>'[5]anexo4_pagina'!K21</f>
        <v>0.02009321568</v>
      </c>
    </row>
    <row r="30" spans="1:11" ht="12.75">
      <c r="A30" s="1" t="str">
        <f>'[5]anexo4_pagina'!D22</f>
        <v>402</v>
      </c>
      <c r="B30" s="1"/>
      <c r="C30" s="1" t="str">
        <f>'[5]anexo4_pagina'!E22</f>
        <v>Obrero</v>
      </c>
      <c r="D30" s="1"/>
      <c r="E30" s="11">
        <f>'[5]anexo4_pagina'!F22</f>
        <v>0.107437701926</v>
      </c>
      <c r="F30" s="11">
        <f>'[5]anexo4_pagina'!G22</f>
        <v>3.82521956363</v>
      </c>
      <c r="G30" s="11">
        <f>'[5]anexo4_pagina'!H22</f>
        <v>4.132560273207</v>
      </c>
      <c r="H30" s="1"/>
      <c r="I30" s="11">
        <f>'[5]anexo4_pagina'!I22</f>
        <v>0.007823460609</v>
      </c>
      <c r="J30" s="11">
        <f>'[5]anexo4_pagina'!J22</f>
        <v>0.284183253185</v>
      </c>
      <c r="K30" s="39">
        <f>'[5]anexo4_pagina'!K22</f>
        <v>0.301977020022</v>
      </c>
    </row>
    <row r="31" spans="1:11" ht="12.75">
      <c r="A31" s="1" t="str">
        <f>'[5]anexo4_pagina'!D23</f>
        <v>403</v>
      </c>
      <c r="B31" s="1"/>
      <c r="C31" s="1" t="str">
        <f>'[5]anexo4_pagina'!E23</f>
        <v>Oficial</v>
      </c>
      <c r="D31" s="1"/>
      <c r="E31" s="11">
        <f>'[5]anexo4_pagina'!F23</f>
        <v>0.065312296688</v>
      </c>
      <c r="F31" s="11">
        <f>'[5]anexo4_pagina'!G23</f>
        <v>3.33916024789</v>
      </c>
      <c r="G31" s="11">
        <f>'[5]anexo4_pagina'!H23</f>
        <v>3.41071586824</v>
      </c>
      <c r="H31" s="1"/>
      <c r="I31" s="11">
        <f>'[5]anexo4_pagina'!I23</f>
        <v>0.002243478212</v>
      </c>
      <c r="J31" s="11">
        <f>'[5]anexo4_pagina'!J23</f>
        <v>0.117522013849</v>
      </c>
      <c r="K31" s="39">
        <f>'[5]anexo4_pagina'!K23</f>
        <v>0.118337710352</v>
      </c>
    </row>
    <row r="32" spans="1:11" ht="12.75">
      <c r="A32" s="1" t="str">
        <f>'[5]anexo4_pagina'!D24</f>
        <v>404</v>
      </c>
      <c r="B32" s="1"/>
      <c r="C32" s="1" t="str">
        <f>'[5]anexo4_pagina'!E24</f>
        <v>Inspector</v>
      </c>
      <c r="D32" s="1"/>
      <c r="E32" s="11">
        <f>'[5]anexo4_pagina'!F24</f>
        <v>0.338203133169</v>
      </c>
      <c r="F32" s="11">
        <f>'[5]anexo4_pagina'!G24</f>
        <v>2.969870749687</v>
      </c>
      <c r="G32" s="11">
        <f>'[5]anexo4_pagina'!H24</f>
        <v>2.969870749687</v>
      </c>
      <c r="H32" s="1"/>
      <c r="I32" s="11">
        <f>'[5]anexo4_pagina'!I24</f>
        <v>0.000810201603</v>
      </c>
      <c r="J32" s="11">
        <f>'[5]anexo4_pagina'!J24</f>
        <v>0.007335768338</v>
      </c>
      <c r="K32" s="39">
        <f>'[5]anexo4_pagina'!K24</f>
        <v>0.007236721868</v>
      </c>
    </row>
    <row r="33" spans="1:11" ht="12.75">
      <c r="A33" s="1" t="str">
        <f>'[5]anexo4_pagina'!D25</f>
        <v>405</v>
      </c>
      <c r="B33" s="1"/>
      <c r="C33" s="1" t="str">
        <f>'[5]anexo4_pagina'!E25</f>
        <v>Topografo</v>
      </c>
      <c r="D33" s="1"/>
      <c r="E33" s="11">
        <f>'[5]anexo4_pagina'!F25</f>
        <v>0</v>
      </c>
      <c r="F33" s="11">
        <f>'[5]anexo4_pagina'!G25</f>
        <v>3.257561098201</v>
      </c>
      <c r="G33" s="11">
        <f>'[5]anexo4_pagina'!H25</f>
        <v>3.257561098201</v>
      </c>
      <c r="H33" s="1"/>
      <c r="I33" s="11">
        <f>'[5]anexo4_pagina'!I25</f>
        <v>0</v>
      </c>
      <c r="J33" s="11">
        <f>'[5]anexo4_pagina'!J25</f>
        <v>4.686157E-06</v>
      </c>
      <c r="K33" s="39">
        <f>'[5]anexo4_pagina'!K25</f>
        <v>4.622886E-06</v>
      </c>
    </row>
    <row r="34" spans="1:11" ht="12.75">
      <c r="A34" s="1" t="str">
        <f>'[5]anexo4_pagina'!D26</f>
        <v>406</v>
      </c>
      <c r="B34" s="1"/>
      <c r="C34" s="1" t="str">
        <f>'[5]anexo4_pagina'!E26</f>
        <v>Cadenero</v>
      </c>
      <c r="D34" s="1"/>
      <c r="E34" s="11">
        <f>'[5]anexo4_pagina'!F26</f>
        <v>0</v>
      </c>
      <c r="F34" s="11">
        <f>'[5]anexo4_pagina'!G26</f>
        <v>2.459482297656</v>
      </c>
      <c r="G34" s="11">
        <f>'[5]anexo4_pagina'!H26</f>
        <v>2.459482297656</v>
      </c>
      <c r="H34" s="1"/>
      <c r="I34" s="11">
        <f>'[5]anexo4_pagina'!I26</f>
        <v>0</v>
      </c>
      <c r="J34" s="11">
        <f>'[5]anexo4_pagina'!J26</f>
        <v>9.1486E-07</v>
      </c>
      <c r="K34" s="39">
        <f>'[5]anexo4_pagina'!K26</f>
        <v>9.02508E-07</v>
      </c>
    </row>
    <row r="35" spans="1:11" ht="12.75">
      <c r="A35" s="2" t="str">
        <f>'[5]anexo4_pagina'!D27</f>
        <v>5</v>
      </c>
      <c r="B35" s="2"/>
      <c r="C35" s="2" t="str">
        <f>'[5]anexo4_pagina'!E27</f>
        <v>Costos indirectos</v>
      </c>
      <c r="D35" s="1"/>
      <c r="E35" s="49">
        <f>'[5]anexo4_pagina'!F27</f>
        <v>0.113374740609</v>
      </c>
      <c r="F35" s="49">
        <f>'[5]anexo4_pagina'!G27</f>
        <v>3.783166936346</v>
      </c>
      <c r="G35" s="49">
        <f>'[5]anexo4_pagina'!H27</f>
        <v>3.947537802356</v>
      </c>
      <c r="H35" s="2"/>
      <c r="I35" s="49">
        <f>'[5]anexo4_pagina'!I27</f>
        <v>0.019386359831</v>
      </c>
      <c r="J35" s="49">
        <f>'[5]anexo4_pagina'!J27</f>
        <v>0.660293598329</v>
      </c>
      <c r="K35" s="50">
        <f>'[5]anexo4_pagina'!K27</f>
        <v>0.678604702374</v>
      </c>
    </row>
    <row r="36" spans="1:11" ht="12.75">
      <c r="A36" s="1" t="str">
        <f>'[5]anexo4_pagina'!D28</f>
        <v>501</v>
      </c>
      <c r="B36" s="1"/>
      <c r="C36" s="1" t="str">
        <f>'[5]anexo4_pagina'!E28</f>
        <v>Ingeniero director</v>
      </c>
      <c r="D36" s="1"/>
      <c r="E36" s="11">
        <f>'[5]anexo4_pagina'!F28</f>
        <v>0.276808366792</v>
      </c>
      <c r="F36" s="11">
        <f>'[5]anexo4_pagina'!G28</f>
        <v>4.000444384029</v>
      </c>
      <c r="G36" s="11">
        <f>'[5]anexo4_pagina'!H28</f>
        <v>4.155078383658</v>
      </c>
      <c r="H36" s="1"/>
      <c r="I36" s="11">
        <f>'[5]anexo4_pagina'!I28</f>
        <v>0.016226192005</v>
      </c>
      <c r="J36" s="11">
        <f>'[5]anexo4_pagina'!J28</f>
        <v>0.239247483539</v>
      </c>
      <c r="K36" s="39">
        <f>'[5]anexo4_pagina'!K28</f>
        <v>0.244776308493</v>
      </c>
    </row>
    <row r="37" spans="1:11" ht="12.75">
      <c r="A37" s="1" t="str">
        <f>'[5]anexo4_pagina'!D29</f>
        <v>502</v>
      </c>
      <c r="B37" s="1"/>
      <c r="C37" s="1" t="str">
        <f>'[5]anexo4_pagina'!E29</f>
        <v>Ingeniero residente</v>
      </c>
      <c r="D37" s="1"/>
      <c r="E37" s="11">
        <f>'[5]anexo4_pagina'!F29</f>
        <v>-0.009162650987</v>
      </c>
      <c r="F37" s="11">
        <f>'[5]anexo4_pagina'!G29</f>
        <v>3.38422476971</v>
      </c>
      <c r="G37" s="11">
        <f>'[5]anexo4_pagina'!H29</f>
        <v>3.696046996622</v>
      </c>
      <c r="H37" s="1"/>
      <c r="I37" s="11">
        <f>'[5]anexo4_pagina'!I29</f>
        <v>-0.000441968721</v>
      </c>
      <c r="J37" s="11">
        <f>'[5]anexo4_pagina'!J29</f>
        <v>0.167059799421</v>
      </c>
      <c r="K37" s="39">
        <f>'[5]anexo4_pagina'!K29</f>
        <v>0.179447986109</v>
      </c>
    </row>
    <row r="38" spans="1:11" ht="12.75">
      <c r="A38" s="1" t="str">
        <f>'[5]anexo4_pagina'!D30</f>
        <v>503</v>
      </c>
      <c r="B38" s="1"/>
      <c r="C38" s="1" t="str">
        <f>'[5]anexo4_pagina'!E30</f>
        <v>Almacenista</v>
      </c>
      <c r="D38" s="1"/>
      <c r="E38" s="11">
        <f>'[5]anexo4_pagina'!F30</f>
        <v>0.233137165037</v>
      </c>
      <c r="F38" s="11">
        <f>'[5]anexo4_pagina'!G30</f>
        <v>3.602832956102</v>
      </c>
      <c r="G38" s="11">
        <f>'[5]anexo4_pagina'!H30</f>
        <v>3.652019963828</v>
      </c>
      <c r="H38" s="1"/>
      <c r="I38" s="11">
        <f>'[5]anexo4_pagina'!I30</f>
        <v>0.001899553827</v>
      </c>
      <c r="J38" s="11">
        <f>'[5]anexo4_pagina'!J30</f>
        <v>0.03005109825</v>
      </c>
      <c r="K38" s="39">
        <f>'[5]anexo4_pagina'!K30</f>
        <v>0.030035820432</v>
      </c>
    </row>
    <row r="39" spans="1:11" ht="12.75">
      <c r="A39" s="1" t="str">
        <f>'[5]anexo4_pagina'!D31</f>
        <v>504</v>
      </c>
      <c r="B39" s="1"/>
      <c r="C39" s="1" t="str">
        <f>'[5]anexo4_pagina'!E31</f>
        <v>Celador</v>
      </c>
      <c r="D39" s="1"/>
      <c r="E39" s="11">
        <f>'[5]anexo4_pagina'!F31</f>
        <v>0.07148331927</v>
      </c>
      <c r="F39" s="11">
        <f>'[5]anexo4_pagina'!G31</f>
        <v>3.615881063871</v>
      </c>
      <c r="G39" s="11">
        <f>'[5]anexo4_pagina'!H31</f>
        <v>3.615881063871</v>
      </c>
      <c r="H39" s="1"/>
      <c r="I39" s="11">
        <f>'[5]anexo4_pagina'!I31</f>
        <v>0.000349496573</v>
      </c>
      <c r="J39" s="11">
        <f>'[5]anexo4_pagina'!J31</f>
        <v>0.018066448908</v>
      </c>
      <c r="K39" s="39">
        <f>'[5]anexo4_pagina'!K31</f>
        <v>0.017822518358</v>
      </c>
    </row>
    <row r="40" spans="1:11" ht="12.75">
      <c r="A40" s="1" t="str">
        <f>'[5]anexo4_pagina'!D32</f>
        <v>505</v>
      </c>
      <c r="B40" s="1"/>
      <c r="C40" s="1" t="str">
        <f>'[5]anexo4_pagina'!E32</f>
        <v>Contador</v>
      </c>
      <c r="D40" s="1"/>
      <c r="E40" s="11">
        <f>'[5]anexo4_pagina'!F32</f>
        <v>0.006650723527</v>
      </c>
      <c r="F40" s="11">
        <f>'[5]anexo4_pagina'!G32</f>
        <v>4.622128756732</v>
      </c>
      <c r="G40" s="11">
        <f>'[5]anexo4_pagina'!H32</f>
        <v>4.728034829132</v>
      </c>
      <c r="H40" s="1"/>
      <c r="I40" s="11">
        <f>'[5]anexo4_pagina'!I32</f>
        <v>0.000125876687</v>
      </c>
      <c r="J40" s="11">
        <f>'[5]anexo4_pagina'!J32</f>
        <v>0.088483076336</v>
      </c>
      <c r="K40" s="39">
        <f>'[5]anexo4_pagina'!K32</f>
        <v>0.089198122481</v>
      </c>
    </row>
    <row r="41" spans="1:11" ht="12.75">
      <c r="A41" s="1" t="str">
        <f>'[5]anexo4_pagina'!D33</f>
        <v>506</v>
      </c>
      <c r="B41" s="1"/>
      <c r="C41" s="1" t="str">
        <f>'[5]anexo4_pagina'!E33</f>
        <v>Auxiliar contable</v>
      </c>
      <c r="D41" s="1"/>
      <c r="E41" s="11">
        <f>'[5]anexo4_pagina'!F33</f>
        <v>0</v>
      </c>
      <c r="F41" s="11">
        <f>'[5]anexo4_pagina'!G33</f>
        <v>5.180716812908</v>
      </c>
      <c r="G41" s="11">
        <f>'[5]anexo4_pagina'!H33</f>
        <v>5.417409175646</v>
      </c>
      <c r="H41" s="1"/>
      <c r="I41" s="11">
        <f>'[5]anexo4_pagina'!I33</f>
        <v>0</v>
      </c>
      <c r="J41" s="11">
        <f>'[5]anexo4_pagina'!J33</f>
        <v>0.035626456992</v>
      </c>
      <c r="K41" s="39">
        <f>'[5]anexo4_pagina'!K33</f>
        <v>0.036668612844</v>
      </c>
    </row>
    <row r="42" spans="1:11" ht="12.75">
      <c r="A42" s="1" t="str">
        <f>'[5]anexo4_pagina'!D34</f>
        <v>507</v>
      </c>
      <c r="B42" s="1"/>
      <c r="C42" s="1" t="str">
        <f>'[5]anexo4_pagina'!E34</f>
        <v>Laboratorista</v>
      </c>
      <c r="D42" s="1"/>
      <c r="E42" s="11">
        <f>'[5]anexo4_pagina'!F34</f>
        <v>0</v>
      </c>
      <c r="F42" s="11">
        <f>'[5]anexo4_pagina'!G34</f>
        <v>2.970182005985</v>
      </c>
      <c r="G42" s="11">
        <f>'[5]anexo4_pagina'!H34</f>
        <v>2.970182005985</v>
      </c>
      <c r="H42" s="1"/>
      <c r="I42" s="11">
        <f>'[5]anexo4_pagina'!I34</f>
        <v>0</v>
      </c>
      <c r="J42" s="11">
        <f>'[5]anexo4_pagina'!J34</f>
        <v>0.033402566554</v>
      </c>
      <c r="K42" s="39">
        <f>'[5]anexo4_pagina'!K34</f>
        <v>0.032951569988</v>
      </c>
    </row>
    <row r="43" spans="1:11" ht="12.75">
      <c r="A43" s="1" t="str">
        <f>'[5]anexo4_pagina'!D35</f>
        <v>508</v>
      </c>
      <c r="B43" s="1"/>
      <c r="C43" s="1" t="str">
        <f>'[5]anexo4_pagina'!E35</f>
        <v>Mecanico</v>
      </c>
      <c r="D43" s="1"/>
      <c r="E43" s="11">
        <f>'[5]anexo4_pagina'!F35</f>
        <v>0.185348090895</v>
      </c>
      <c r="F43" s="11">
        <f>'[5]anexo4_pagina'!G35</f>
        <v>2.210077443566</v>
      </c>
      <c r="G43" s="11">
        <f>'[5]anexo4_pagina'!H35</f>
        <v>2.210077443566</v>
      </c>
      <c r="H43" s="1"/>
      <c r="I43" s="11">
        <f>'[5]anexo4_pagina'!I35</f>
        <v>0.00122720946</v>
      </c>
      <c r="J43" s="11">
        <f>'[5]anexo4_pagina'!J35</f>
        <v>0.01517696734</v>
      </c>
      <c r="K43" s="39">
        <f>'[5]anexo4_pagina'!K35</f>
        <v>0.014972050148</v>
      </c>
    </row>
    <row r="44" spans="1:11" ht="12.75">
      <c r="A44" s="1" t="str">
        <f>'[5]anexo4_pagina'!D36</f>
        <v>509</v>
      </c>
      <c r="B44" s="1"/>
      <c r="C44" s="1" t="str">
        <f>'[5]anexo4_pagina'!E36</f>
        <v>Secretaria</v>
      </c>
      <c r="D44" s="1"/>
      <c r="E44" s="11">
        <f>'[5]anexo4_pagina'!F36</f>
        <v>0</v>
      </c>
      <c r="F44" s="11">
        <f>'[5]anexo4_pagina'!G36</f>
        <v>4.202886843739</v>
      </c>
      <c r="G44" s="11">
        <f>'[5]anexo4_pagina'!H36</f>
        <v>4.202886843739</v>
      </c>
      <c r="H44" s="1"/>
      <c r="I44" s="11">
        <f>'[5]anexo4_pagina'!I36</f>
        <v>0</v>
      </c>
      <c r="J44" s="11">
        <f>'[5]anexo4_pagina'!J36</f>
        <v>0.033179700989</v>
      </c>
      <c r="K44" s="39">
        <f>'[5]anexo4_pagina'!K36</f>
        <v>0.032731713521</v>
      </c>
    </row>
    <row r="45" spans="1:11" ht="13.5" thickBot="1">
      <c r="A45" s="3"/>
      <c r="B45" s="3"/>
      <c r="C45" s="3" t="s">
        <v>28</v>
      </c>
      <c r="D45" s="4"/>
      <c r="E45" s="16">
        <f>Anexo1!G13</f>
        <v>0.469955122832</v>
      </c>
      <c r="F45" s="16">
        <f>Anexo1!H13</f>
        <v>6.309639210718</v>
      </c>
      <c r="G45" s="16">
        <f>Anexo1!I13</f>
        <v>4.874262018284</v>
      </c>
      <c r="H45" s="3"/>
      <c r="I45" s="16">
        <f>E45</f>
        <v>0.469955122832</v>
      </c>
      <c r="J45" s="16">
        <f>F45</f>
        <v>6.309639210718</v>
      </c>
      <c r="K45" s="16">
        <f>G45</f>
        <v>4.874262018284</v>
      </c>
    </row>
    <row r="46" spans="1:11" ht="12.75">
      <c r="A46" s="1" t="str">
        <f>Anexo3!A19</f>
        <v>Fuente: DANE-ICCP</v>
      </c>
      <c r="B46" s="17"/>
      <c r="C46" s="40"/>
      <c r="D46" s="19"/>
      <c r="E46" s="21"/>
      <c r="F46" s="21"/>
      <c r="G46" s="21"/>
      <c r="H46" s="40"/>
      <c r="I46" s="21"/>
      <c r="J46" s="21"/>
      <c r="K46" s="21"/>
    </row>
    <row r="47" spans="1:10" ht="12.75" hidden="1">
      <c r="A47" s="73">
        <v>40196</v>
      </c>
      <c r="B47" s="74"/>
      <c r="C47" s="85"/>
      <c r="D47" s="1"/>
      <c r="E47" s="1"/>
      <c r="F47" s="1"/>
      <c r="G47" s="1"/>
      <c r="H47" s="1"/>
      <c r="I47" s="1"/>
      <c r="J47" s="1"/>
    </row>
  </sheetData>
  <sheetProtection/>
  <mergeCells count="12">
    <mergeCell ref="F8:F9"/>
    <mergeCell ref="G8:G9"/>
    <mergeCell ref="I8:I9"/>
    <mergeCell ref="J8:J9"/>
    <mergeCell ref="K8:K9"/>
    <mergeCell ref="A47:C47"/>
    <mergeCell ref="A6:A9"/>
    <mergeCell ref="C6:C9"/>
    <mergeCell ref="I6:K6"/>
    <mergeCell ref="E7:G7"/>
    <mergeCell ref="I7:K7"/>
    <mergeCell ref="E8:E9"/>
  </mergeCells>
  <printOptions/>
  <pageMargins left="0.75" right="0.75" top="1" bottom="1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34"/>
  <sheetViews>
    <sheetView showGridLines="0" zoomScale="85" zoomScaleNormal="85" zoomScalePageLayoutView="0" workbookViewId="0" topLeftCell="A1">
      <selection activeCell="M29" sqref="M29"/>
    </sheetView>
  </sheetViews>
  <sheetFormatPr defaultColWidth="11.421875" defaultRowHeight="12.75"/>
  <cols>
    <col min="1" max="1" width="20.140625" style="0" customWidth="1"/>
    <col min="2" max="2" width="0.9921875" style="0" customWidth="1"/>
    <col min="3" max="3" width="7.8515625" style="0" customWidth="1"/>
    <col min="4" max="4" width="8.57421875" style="0" customWidth="1"/>
    <col min="6" max="6" width="1.1484375" style="0" customWidth="1"/>
    <col min="7" max="7" width="25.140625" style="0" customWidth="1"/>
    <col min="8" max="8" width="0.9921875" style="0" customWidth="1"/>
    <col min="9" max="9" width="7.8515625" style="0" customWidth="1"/>
    <col min="10" max="10" width="8.8515625" style="0" customWidth="1"/>
    <col min="15" max="19" width="11.421875" style="0" customWidth="1"/>
  </cols>
  <sheetData>
    <row r="1" ht="12.75">
      <c r="A1" t="str">
        <f>PROPER('[6]anexo5_pagina'!$C$2)</f>
        <v>Julio</v>
      </c>
    </row>
    <row r="3" spans="1:11" ht="10.5" customHeight="1">
      <c r="A3" s="2" t="s">
        <v>42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0.5" customHeight="1">
      <c r="A4" s="2" t="s">
        <v>39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0.5" customHeight="1" thickBot="1">
      <c r="A5" s="3" t="str">
        <f>CONCATENATE(A1," ",'[2]Grupos de costo_mes'!D26)</f>
        <v>Julio 2011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0.5" customHeight="1" thickBot="1">
      <c r="A6" s="91" t="s">
        <v>40</v>
      </c>
      <c r="B6" s="51"/>
      <c r="C6" s="94" t="s">
        <v>2</v>
      </c>
      <c r="D6" s="94"/>
      <c r="E6" s="94"/>
      <c r="F6" s="51"/>
      <c r="G6" s="91" t="s">
        <v>40</v>
      </c>
      <c r="H6" s="51"/>
      <c r="I6" s="94" t="s">
        <v>2</v>
      </c>
      <c r="J6" s="94"/>
      <c r="K6" s="94"/>
    </row>
    <row r="7" spans="1:11" ht="10.5" customHeight="1">
      <c r="A7" s="92"/>
      <c r="B7" s="52"/>
      <c r="C7" s="67" t="s">
        <v>3</v>
      </c>
      <c r="D7" s="67" t="s">
        <v>4</v>
      </c>
      <c r="E7" s="71" t="s">
        <v>5</v>
      </c>
      <c r="F7" s="52"/>
      <c r="G7" s="92"/>
      <c r="H7" s="52"/>
      <c r="I7" s="67" t="s">
        <v>3</v>
      </c>
      <c r="J7" s="67" t="s">
        <v>4</v>
      </c>
      <c r="K7" s="87" t="s">
        <v>5</v>
      </c>
    </row>
    <row r="8" spans="1:11" ht="13.5" thickBot="1">
      <c r="A8" s="93"/>
      <c r="B8" s="53"/>
      <c r="C8" s="69" t="s">
        <v>41</v>
      </c>
      <c r="D8" s="69"/>
      <c r="E8" s="72"/>
      <c r="F8" s="53"/>
      <c r="G8" s="93"/>
      <c r="H8" s="53"/>
      <c r="I8" s="69" t="s">
        <v>41</v>
      </c>
      <c r="J8" s="69"/>
      <c r="K8" s="72"/>
    </row>
    <row r="9" spans="1:17" ht="12.75">
      <c r="A9" s="54" t="s">
        <v>43</v>
      </c>
      <c r="B9" s="55"/>
      <c r="C9" s="56">
        <f>'[6]anexo5_pagina'!H2</f>
        <v>0.233011929697</v>
      </c>
      <c r="D9" s="56">
        <f>'[6]anexo5_pagina'!G2</f>
        <v>1.106168357747</v>
      </c>
      <c r="E9" s="56">
        <f>'[6]anexo5_pagina'!F2</f>
        <v>1.16909787556</v>
      </c>
      <c r="F9" s="55"/>
      <c r="G9" s="62" t="s">
        <v>44</v>
      </c>
      <c r="H9" s="55"/>
      <c r="I9" s="57">
        <v>0</v>
      </c>
      <c r="J9" s="57">
        <v>2.79616066904</v>
      </c>
      <c r="K9" s="57">
        <v>3.787869364963</v>
      </c>
      <c r="O9" s="63"/>
      <c r="P9" s="63"/>
      <c r="Q9" s="63"/>
    </row>
    <row r="10" spans="1:19" ht="12.75">
      <c r="A10" s="62" t="s">
        <v>45</v>
      </c>
      <c r="B10" s="57"/>
      <c r="C10" s="57">
        <v>6.131593490045</v>
      </c>
      <c r="D10" s="57">
        <v>7.961808217546</v>
      </c>
      <c r="E10" s="57">
        <v>9.296031830241</v>
      </c>
      <c r="F10" s="55"/>
      <c r="G10" s="62" t="s">
        <v>46</v>
      </c>
      <c r="H10" s="55"/>
      <c r="I10" s="57">
        <v>0</v>
      </c>
      <c r="J10" s="57">
        <v>2.307731282715</v>
      </c>
      <c r="K10" s="57">
        <v>3.460653918935</v>
      </c>
      <c r="M10" s="64"/>
      <c r="N10" s="65"/>
      <c r="O10" s="62"/>
      <c r="P10" s="57"/>
      <c r="Q10" s="57"/>
      <c r="R10" s="57"/>
      <c r="S10" s="57"/>
    </row>
    <row r="11" spans="1:19" ht="12.75">
      <c r="A11" s="62" t="s">
        <v>47</v>
      </c>
      <c r="B11" s="57"/>
      <c r="C11" s="57">
        <v>3.925108057563</v>
      </c>
      <c r="D11" s="57">
        <v>7.032248517997</v>
      </c>
      <c r="E11" s="57">
        <v>8.072832082574</v>
      </c>
      <c r="F11" s="55"/>
      <c r="G11" s="62" t="s">
        <v>48</v>
      </c>
      <c r="I11" s="57">
        <v>0</v>
      </c>
      <c r="J11" s="57">
        <v>0.658185687528</v>
      </c>
      <c r="K11" s="57">
        <v>3.296970689778</v>
      </c>
      <c r="M11" s="64"/>
      <c r="N11" s="65"/>
      <c r="O11" s="62"/>
      <c r="P11" s="57"/>
      <c r="Q11" s="57"/>
      <c r="R11" s="57"/>
      <c r="S11" s="57"/>
    </row>
    <row r="12" spans="1:19" ht="12.75">
      <c r="A12" s="62" t="s">
        <v>49</v>
      </c>
      <c r="B12" s="57"/>
      <c r="C12" s="57">
        <v>0</v>
      </c>
      <c r="D12" s="57">
        <v>6.902692736915</v>
      </c>
      <c r="E12" s="57">
        <v>6.902692736915</v>
      </c>
      <c r="F12" s="55"/>
      <c r="G12" s="62" t="s">
        <v>50</v>
      </c>
      <c r="H12" s="55"/>
      <c r="I12" s="57">
        <v>0</v>
      </c>
      <c r="J12" s="57">
        <v>2.813879149923</v>
      </c>
      <c r="K12" s="57">
        <v>3.293452740826</v>
      </c>
      <c r="M12" s="64"/>
      <c r="N12" s="65"/>
      <c r="O12" s="62"/>
      <c r="P12" s="57"/>
      <c r="Q12" s="57"/>
      <c r="R12" s="57"/>
      <c r="S12" s="57"/>
    </row>
    <row r="13" spans="1:19" ht="12.75">
      <c r="A13" s="62" t="s">
        <v>51</v>
      </c>
      <c r="B13" s="57"/>
      <c r="C13" s="57">
        <v>0.489996416169</v>
      </c>
      <c r="D13" s="57">
        <v>2.749009824319</v>
      </c>
      <c r="E13" s="57">
        <v>3.473895828891</v>
      </c>
      <c r="F13" s="55"/>
      <c r="G13" s="62" t="s">
        <v>52</v>
      </c>
      <c r="H13" s="55"/>
      <c r="I13" s="57">
        <v>0.310147995844</v>
      </c>
      <c r="J13" s="57">
        <v>1.54202538239</v>
      </c>
      <c r="K13" s="57">
        <v>3.204489979222</v>
      </c>
      <c r="M13" s="64"/>
      <c r="N13" s="65"/>
      <c r="O13" s="62"/>
      <c r="P13" s="57"/>
      <c r="Q13" s="57"/>
      <c r="R13" s="57"/>
      <c r="S13" s="57"/>
    </row>
    <row r="14" spans="1:19" ht="12.75">
      <c r="A14" s="62" t="s">
        <v>53</v>
      </c>
      <c r="B14" s="57"/>
      <c r="C14" s="57">
        <v>0.059294735354</v>
      </c>
      <c r="D14" s="57">
        <v>2.144877178802</v>
      </c>
      <c r="E14" s="57">
        <v>3.239819894385</v>
      </c>
      <c r="F14" s="55"/>
      <c r="G14" s="62" t="s">
        <v>54</v>
      </c>
      <c r="I14" s="57">
        <v>0.489672692079</v>
      </c>
      <c r="J14" s="57">
        <v>3.560167491395</v>
      </c>
      <c r="K14" s="57">
        <v>3.201961949037</v>
      </c>
      <c r="M14" s="64"/>
      <c r="N14" s="65"/>
      <c r="O14" s="62"/>
      <c r="P14" s="57"/>
      <c r="Q14" s="57"/>
      <c r="R14" s="57"/>
      <c r="S14" s="57"/>
    </row>
    <row r="15" spans="1:19" ht="12.75">
      <c r="A15" s="62" t="s">
        <v>55</v>
      </c>
      <c r="B15" s="57"/>
      <c r="C15" s="57">
        <v>0.600442909396</v>
      </c>
      <c r="D15" s="57">
        <v>2.344309915936</v>
      </c>
      <c r="E15" s="57">
        <v>3.116177024803</v>
      </c>
      <c r="F15" s="55"/>
      <c r="G15" s="62" t="s">
        <v>56</v>
      </c>
      <c r="H15" s="55"/>
      <c r="I15" s="57">
        <v>-0.007408332717</v>
      </c>
      <c r="J15" s="57">
        <v>2.052157723873</v>
      </c>
      <c r="K15" s="57">
        <v>3.1110945266</v>
      </c>
      <c r="M15" s="64"/>
      <c r="N15" s="65"/>
      <c r="O15" s="62"/>
      <c r="P15" s="57"/>
      <c r="Q15" s="57"/>
      <c r="R15" s="57"/>
      <c r="S15" s="57"/>
    </row>
    <row r="16" spans="1:19" ht="12.75">
      <c r="A16" s="62" t="s">
        <v>57</v>
      </c>
      <c r="B16" s="57"/>
      <c r="C16" s="57">
        <v>0.349589360107</v>
      </c>
      <c r="D16" s="57">
        <v>2.698005629598</v>
      </c>
      <c r="E16" s="57">
        <v>2.977407307438</v>
      </c>
      <c r="F16" s="55"/>
      <c r="G16" s="62" t="s">
        <v>58</v>
      </c>
      <c r="I16" s="57">
        <v>0.212103603092</v>
      </c>
      <c r="J16" s="57">
        <v>7.650429679788</v>
      </c>
      <c r="K16" s="57">
        <v>3.091105689859</v>
      </c>
      <c r="M16" s="64"/>
      <c r="N16" s="65"/>
      <c r="O16" s="62"/>
      <c r="P16" s="57"/>
      <c r="Q16" s="57"/>
      <c r="R16" s="57"/>
      <c r="S16" s="57"/>
    </row>
    <row r="17" spans="1:19" ht="12.75">
      <c r="A17" s="62" t="s">
        <v>59</v>
      </c>
      <c r="B17" s="57"/>
      <c r="C17" s="57">
        <v>0</v>
      </c>
      <c r="D17" s="57">
        <v>1.743747018018</v>
      </c>
      <c r="E17" s="57">
        <v>2.756147546452</v>
      </c>
      <c r="F17" s="55"/>
      <c r="G17" s="62" t="s">
        <v>60</v>
      </c>
      <c r="I17" s="57">
        <v>0</v>
      </c>
      <c r="J17" s="57">
        <v>2.735873898827</v>
      </c>
      <c r="K17" s="57">
        <v>3.09029319671</v>
      </c>
      <c r="M17" s="64"/>
      <c r="N17" s="65"/>
      <c r="O17" s="62"/>
      <c r="P17" s="57"/>
      <c r="Q17" s="57"/>
      <c r="R17" s="57"/>
      <c r="S17" s="57"/>
    </row>
    <row r="18" spans="1:19" ht="12.75">
      <c r="A18" s="62" t="s">
        <v>61</v>
      </c>
      <c r="B18" s="57"/>
      <c r="C18" s="57">
        <v>0.366544132164</v>
      </c>
      <c r="D18" s="57">
        <v>2.099008975267</v>
      </c>
      <c r="E18" s="57">
        <v>2.633765713312</v>
      </c>
      <c r="F18" s="55"/>
      <c r="G18" s="62" t="s">
        <v>62</v>
      </c>
      <c r="I18" s="57">
        <v>0.862144125488</v>
      </c>
      <c r="J18" s="57">
        <v>3.771696704606</v>
      </c>
      <c r="K18" s="57">
        <v>3.059179854737</v>
      </c>
      <c r="M18" s="64"/>
      <c r="N18" s="65"/>
      <c r="O18" s="62"/>
      <c r="P18" s="57"/>
      <c r="Q18" s="57"/>
      <c r="R18" s="57"/>
      <c r="S18" s="57"/>
    </row>
    <row r="19" spans="1:19" ht="12.75">
      <c r="A19" s="62" t="s">
        <v>63</v>
      </c>
      <c r="B19" s="57"/>
      <c r="C19" s="57">
        <v>0.266112626184</v>
      </c>
      <c r="D19" s="57">
        <v>0.894769283106</v>
      </c>
      <c r="E19" s="57">
        <v>2.58870753237</v>
      </c>
      <c r="F19" s="55"/>
      <c r="G19" s="62" t="s">
        <v>64</v>
      </c>
      <c r="I19" s="57">
        <v>0</v>
      </c>
      <c r="J19" s="57">
        <v>2.908831426062</v>
      </c>
      <c r="K19" s="57">
        <v>2.892825560883</v>
      </c>
      <c r="M19" s="64"/>
      <c r="N19" s="65"/>
      <c r="O19" s="62"/>
      <c r="P19" s="57"/>
      <c r="Q19" s="57"/>
      <c r="R19" s="57"/>
      <c r="S19" s="57"/>
    </row>
    <row r="20" spans="1:19" ht="12.75">
      <c r="A20" s="62" t="s">
        <v>65</v>
      </c>
      <c r="B20" s="57"/>
      <c r="C20" s="57">
        <v>0.257466499636</v>
      </c>
      <c r="D20" s="57">
        <v>2.165785849556</v>
      </c>
      <c r="E20" s="57">
        <v>2.433416952329</v>
      </c>
      <c r="F20" s="55"/>
      <c r="G20" s="62" t="s">
        <v>66</v>
      </c>
      <c r="H20" s="55"/>
      <c r="I20" s="57">
        <v>0</v>
      </c>
      <c r="J20" s="57">
        <v>2.880317501885</v>
      </c>
      <c r="K20" s="57">
        <v>2.880317501885</v>
      </c>
      <c r="M20" s="64"/>
      <c r="N20" s="65"/>
      <c r="O20" s="62"/>
      <c r="P20" s="57"/>
      <c r="Q20" s="57"/>
      <c r="R20" s="57"/>
      <c r="S20" s="57"/>
    </row>
    <row r="21" spans="1:19" ht="12.75">
      <c r="A21" s="62" t="s">
        <v>67</v>
      </c>
      <c r="B21" s="57"/>
      <c r="C21" s="57">
        <v>0</v>
      </c>
      <c r="D21" s="57">
        <v>2.221570169018</v>
      </c>
      <c r="E21" s="57">
        <v>2.221570169018</v>
      </c>
      <c r="F21" s="55"/>
      <c r="G21" s="62" t="s">
        <v>68</v>
      </c>
      <c r="I21" s="57">
        <v>0.404985415584</v>
      </c>
      <c r="J21" s="57">
        <v>2.346570348414</v>
      </c>
      <c r="K21" s="57">
        <v>2.829208685298</v>
      </c>
      <c r="M21" s="64"/>
      <c r="N21" s="65"/>
      <c r="O21" s="62"/>
      <c r="P21" s="57"/>
      <c r="Q21" s="57"/>
      <c r="R21" s="57"/>
      <c r="S21" s="57"/>
    </row>
    <row r="22" spans="1:19" ht="12.75">
      <c r="A22" s="62" t="s">
        <v>69</v>
      </c>
      <c r="B22" s="57"/>
      <c r="C22" s="57">
        <v>0</v>
      </c>
      <c r="D22" s="57">
        <v>1.980958436278</v>
      </c>
      <c r="E22" s="57">
        <v>2.148819501876</v>
      </c>
      <c r="F22" s="55"/>
      <c r="G22" s="62" t="s">
        <v>70</v>
      </c>
      <c r="I22" s="57">
        <v>0.132074427258</v>
      </c>
      <c r="J22" s="57">
        <v>2.408300672694</v>
      </c>
      <c r="K22" s="57">
        <v>2.645372470019</v>
      </c>
      <c r="M22" s="64"/>
      <c r="N22" s="65"/>
      <c r="O22" s="62"/>
      <c r="P22" s="57"/>
      <c r="Q22" s="57"/>
      <c r="R22" s="57"/>
      <c r="S22" s="57"/>
    </row>
    <row r="23" spans="1:19" ht="12.75">
      <c r="A23" s="62" t="s">
        <v>71</v>
      </c>
      <c r="B23" s="57"/>
      <c r="C23" s="57">
        <v>0.42031687329</v>
      </c>
      <c r="D23" s="57">
        <v>1.240149752837</v>
      </c>
      <c r="E23" s="57">
        <v>1.680102390282</v>
      </c>
      <c r="F23" s="55"/>
      <c r="G23" s="62" t="s">
        <v>72</v>
      </c>
      <c r="I23" s="57">
        <v>0</v>
      </c>
      <c r="J23" s="57">
        <v>1.514531368321</v>
      </c>
      <c r="K23" s="57">
        <v>2.585874557243</v>
      </c>
      <c r="M23" s="64"/>
      <c r="N23" s="65"/>
      <c r="O23" s="62"/>
      <c r="P23" s="57"/>
      <c r="Q23" s="57"/>
      <c r="R23" s="57"/>
      <c r="S23" s="57"/>
    </row>
    <row r="24" spans="1:19" ht="12.75">
      <c r="A24" s="62" t="s">
        <v>73</v>
      </c>
      <c r="B24" s="57"/>
      <c r="C24" s="57">
        <v>0.462334531489</v>
      </c>
      <c r="D24" s="57">
        <v>1.91170788557</v>
      </c>
      <c r="E24" s="57">
        <v>1.679431647705</v>
      </c>
      <c r="F24" s="55"/>
      <c r="G24" s="62" t="s">
        <v>74</v>
      </c>
      <c r="I24" s="57">
        <v>0.01350365079</v>
      </c>
      <c r="J24" s="57">
        <v>2.040093400326</v>
      </c>
      <c r="K24" s="57">
        <v>2.457849433487</v>
      </c>
      <c r="M24" s="64"/>
      <c r="N24" s="65"/>
      <c r="O24" s="62"/>
      <c r="P24" s="57"/>
      <c r="Q24" s="57"/>
      <c r="R24" s="57"/>
      <c r="S24" s="57"/>
    </row>
    <row r="25" spans="1:19" ht="12.75">
      <c r="A25" s="62" t="s">
        <v>75</v>
      </c>
      <c r="B25" s="57"/>
      <c r="C25" s="57">
        <v>0.072346590203</v>
      </c>
      <c r="D25" s="57">
        <v>2.047644226891</v>
      </c>
      <c r="E25" s="57">
        <v>1.659629030655</v>
      </c>
      <c r="F25" s="55"/>
      <c r="G25" s="62" t="s">
        <v>76</v>
      </c>
      <c r="H25" s="55"/>
      <c r="I25" s="57">
        <v>0.356134412235</v>
      </c>
      <c r="J25" s="57">
        <v>2.934598412878</v>
      </c>
      <c r="K25" s="57">
        <v>2.254740728781</v>
      </c>
      <c r="M25" s="64"/>
      <c r="N25" s="65"/>
      <c r="O25" s="62"/>
      <c r="P25" s="57"/>
      <c r="Q25" s="57"/>
      <c r="R25" s="57"/>
      <c r="S25" s="57"/>
    </row>
    <row r="26" spans="1:19" ht="12.75">
      <c r="A26" s="62" t="s">
        <v>77</v>
      </c>
      <c r="B26" s="57"/>
      <c r="C26" s="57">
        <v>0</v>
      </c>
      <c r="D26" s="57">
        <v>1.627784860758</v>
      </c>
      <c r="E26" s="57">
        <v>1.627784860758</v>
      </c>
      <c r="F26" s="55"/>
      <c r="G26" s="62" t="s">
        <v>78</v>
      </c>
      <c r="I26" s="57">
        <v>0.23782213811</v>
      </c>
      <c r="J26" s="57">
        <v>2.149309831705</v>
      </c>
      <c r="K26" s="57">
        <v>1.960947873092</v>
      </c>
      <c r="M26" s="64"/>
      <c r="N26" s="65"/>
      <c r="O26" s="62"/>
      <c r="P26" s="57"/>
      <c r="Q26" s="57"/>
      <c r="R26" s="57"/>
      <c r="S26" s="57"/>
    </row>
    <row r="27" spans="1:19" ht="12.75">
      <c r="A27" s="62" t="s">
        <v>79</v>
      </c>
      <c r="B27" s="57"/>
      <c r="C27" s="57">
        <v>0.596760364996</v>
      </c>
      <c r="D27" s="57">
        <v>0.900731624109</v>
      </c>
      <c r="E27" s="57">
        <v>0.71171598762</v>
      </c>
      <c r="F27" s="55"/>
      <c r="G27" s="62" t="s">
        <v>80</v>
      </c>
      <c r="I27" s="57">
        <v>0.024411222619</v>
      </c>
      <c r="J27" s="57">
        <v>2.245512766348</v>
      </c>
      <c r="K27" s="57">
        <v>1.863659015507</v>
      </c>
      <c r="M27" s="64"/>
      <c r="N27" s="65"/>
      <c r="O27" s="62"/>
      <c r="P27" s="57"/>
      <c r="Q27" s="57"/>
      <c r="R27" s="57"/>
      <c r="S27" s="57"/>
    </row>
    <row r="28" spans="1:19" ht="12.75">
      <c r="A28" s="62" t="s">
        <v>81</v>
      </c>
      <c r="B28" s="57"/>
      <c r="C28" s="57">
        <v>0.012798571467</v>
      </c>
      <c r="D28" s="57">
        <v>0.591234611476</v>
      </c>
      <c r="E28" s="57">
        <v>0.611990930639</v>
      </c>
      <c r="F28" s="55"/>
      <c r="G28" s="62" t="s">
        <v>82</v>
      </c>
      <c r="I28" s="57">
        <v>0.575185832127</v>
      </c>
      <c r="J28" s="57">
        <v>1.401818439085</v>
      </c>
      <c r="K28" s="57">
        <v>1.776820308699</v>
      </c>
      <c r="M28" s="64"/>
      <c r="N28" s="65"/>
      <c r="O28" s="62"/>
      <c r="P28" s="57"/>
      <c r="Q28" s="57"/>
      <c r="R28" s="57"/>
      <c r="S28" s="57"/>
    </row>
    <row r="29" spans="1:19" ht="12.75">
      <c r="A29" s="62" t="s">
        <v>83</v>
      </c>
      <c r="B29" s="57"/>
      <c r="C29" s="57">
        <v>-0.090925115111</v>
      </c>
      <c r="D29" s="57">
        <v>0.088305456073</v>
      </c>
      <c r="E29" s="57">
        <v>0.374716302191</v>
      </c>
      <c r="F29" s="55"/>
      <c r="G29" s="62" t="s">
        <v>84</v>
      </c>
      <c r="I29" s="57">
        <v>0</v>
      </c>
      <c r="J29" s="57">
        <v>0.74416908243</v>
      </c>
      <c r="K29" s="57">
        <v>1.740164221058</v>
      </c>
      <c r="M29" s="64"/>
      <c r="N29" s="65"/>
      <c r="O29" s="62"/>
      <c r="P29" s="57"/>
      <c r="Q29" s="57"/>
      <c r="R29" s="57"/>
      <c r="S29" s="57"/>
    </row>
    <row r="30" spans="1:19" ht="12.75">
      <c r="A30" s="62" t="s">
        <v>85</v>
      </c>
      <c r="B30" s="57"/>
      <c r="C30" s="57">
        <v>-0.163977824003</v>
      </c>
      <c r="D30" s="57">
        <v>0.465126193239</v>
      </c>
      <c r="E30" s="57">
        <v>0.339656213722</v>
      </c>
      <c r="F30" s="55"/>
      <c r="G30" s="62" t="s">
        <v>86</v>
      </c>
      <c r="H30" s="55"/>
      <c r="I30" s="57">
        <v>0.209687716429</v>
      </c>
      <c r="J30" s="57">
        <v>1.860109144455</v>
      </c>
      <c r="K30" s="57">
        <v>1.679640023619</v>
      </c>
      <c r="M30" s="64"/>
      <c r="N30" s="65"/>
      <c r="O30" s="62"/>
      <c r="P30" s="57"/>
      <c r="Q30" s="57"/>
      <c r="R30" s="57"/>
      <c r="S30" s="57"/>
    </row>
    <row r="31" spans="1:19" ht="12.75">
      <c r="A31" s="62" t="s">
        <v>87</v>
      </c>
      <c r="B31" s="57"/>
      <c r="C31" s="57">
        <v>0.138566122022</v>
      </c>
      <c r="D31" s="57">
        <v>0.449882438611</v>
      </c>
      <c r="E31" s="57">
        <v>0.273842116181</v>
      </c>
      <c r="F31" s="55"/>
      <c r="G31" s="62" t="s">
        <v>88</v>
      </c>
      <c r="I31" s="57">
        <v>0.093221459624</v>
      </c>
      <c r="J31" s="57">
        <v>1.988304093816</v>
      </c>
      <c r="K31" s="57">
        <v>1.420357663745</v>
      </c>
      <c r="M31" s="64"/>
      <c r="N31" s="65"/>
      <c r="O31" s="62"/>
      <c r="P31" s="57"/>
      <c r="Q31" s="57"/>
      <c r="R31" s="57"/>
      <c r="S31" s="57"/>
    </row>
    <row r="32" spans="1:19" ht="12.75">
      <c r="A32" s="62" t="s">
        <v>89</v>
      </c>
      <c r="B32" s="57"/>
      <c r="C32" s="57">
        <v>-0.124743963731</v>
      </c>
      <c r="D32" s="57">
        <v>0.395716288897</v>
      </c>
      <c r="E32" s="57">
        <v>0.063174148454</v>
      </c>
      <c r="F32" s="55"/>
      <c r="G32" s="62" t="s">
        <v>90</v>
      </c>
      <c r="H32" s="55"/>
      <c r="I32" s="57">
        <v>-0.18467228045</v>
      </c>
      <c r="J32" s="57">
        <v>0.488996280769</v>
      </c>
      <c r="K32" s="57">
        <v>1.396816197346</v>
      </c>
      <c r="M32" s="64"/>
      <c r="N32" s="65"/>
      <c r="O32" s="62"/>
      <c r="P32" s="57"/>
      <c r="Q32" s="57"/>
      <c r="R32" s="57"/>
      <c r="S32" s="57"/>
    </row>
    <row r="33" spans="1:19" ht="12.75">
      <c r="A33" s="62" t="s">
        <v>91</v>
      </c>
      <c r="B33" s="57"/>
      <c r="C33" s="57">
        <v>0</v>
      </c>
      <c r="D33" s="57">
        <v>0</v>
      </c>
      <c r="E33" s="57">
        <v>0</v>
      </c>
      <c r="F33" s="55"/>
      <c r="G33" s="62" t="s">
        <v>92</v>
      </c>
      <c r="I33" s="57">
        <v>0.553781234806</v>
      </c>
      <c r="J33" s="57">
        <v>1.390918968272</v>
      </c>
      <c r="K33" s="57">
        <v>1.274750294866</v>
      </c>
      <c r="M33" s="64"/>
      <c r="N33" s="65"/>
      <c r="O33" s="62"/>
      <c r="P33" s="57"/>
      <c r="Q33" s="57"/>
      <c r="R33" s="57"/>
      <c r="S33" s="57"/>
    </row>
    <row r="34" spans="1:19" ht="12.75">
      <c r="A34" s="62" t="s">
        <v>93</v>
      </c>
      <c r="B34" s="57"/>
      <c r="C34" s="57">
        <v>0</v>
      </c>
      <c r="D34" s="57">
        <v>0</v>
      </c>
      <c r="E34" s="57">
        <v>0</v>
      </c>
      <c r="F34" s="55"/>
      <c r="G34" s="62" t="s">
        <v>94</v>
      </c>
      <c r="I34" s="57">
        <v>0</v>
      </c>
      <c r="J34" s="57">
        <v>3.233256421092</v>
      </c>
      <c r="K34" s="57">
        <v>1.256874677153</v>
      </c>
      <c r="M34" s="64"/>
      <c r="N34" s="65"/>
      <c r="O34" s="62"/>
      <c r="P34" s="57"/>
      <c r="Q34" s="57"/>
      <c r="R34" s="57"/>
      <c r="S34" s="57"/>
    </row>
    <row r="35" spans="1:19" ht="12.75">
      <c r="A35" s="62" t="s">
        <v>95</v>
      </c>
      <c r="B35" s="57"/>
      <c r="C35" s="57">
        <v>0</v>
      </c>
      <c r="D35" s="57">
        <v>0</v>
      </c>
      <c r="E35" s="57">
        <v>0</v>
      </c>
      <c r="F35" s="55"/>
      <c r="G35" s="62" t="s">
        <v>96</v>
      </c>
      <c r="H35" s="55"/>
      <c r="I35" s="57">
        <v>0.038941222521</v>
      </c>
      <c r="J35" s="57">
        <v>0.889549448949</v>
      </c>
      <c r="K35" s="57">
        <v>1.069013622207</v>
      </c>
      <c r="M35" s="64"/>
      <c r="N35" s="65"/>
      <c r="O35" s="62"/>
      <c r="P35" s="57"/>
      <c r="Q35" s="57"/>
      <c r="R35" s="57"/>
      <c r="S35" s="57"/>
    </row>
    <row r="36" spans="1:19" ht="12.75">
      <c r="A36" s="62" t="s">
        <v>97</v>
      </c>
      <c r="B36" s="57"/>
      <c r="C36" s="57">
        <v>0</v>
      </c>
      <c r="D36" s="57">
        <v>0</v>
      </c>
      <c r="E36" s="57">
        <v>0</v>
      </c>
      <c r="F36" s="55"/>
      <c r="G36" s="62" t="s">
        <v>98</v>
      </c>
      <c r="I36" s="57">
        <v>0.142487168358</v>
      </c>
      <c r="J36" s="57">
        <v>1.476855354012</v>
      </c>
      <c r="K36" s="57">
        <v>1.036710900243</v>
      </c>
      <c r="M36" s="64"/>
      <c r="N36" s="65"/>
      <c r="O36" s="62"/>
      <c r="P36" s="57"/>
      <c r="Q36" s="57"/>
      <c r="R36" s="57"/>
      <c r="S36" s="57"/>
    </row>
    <row r="37" spans="1:19" ht="12.75">
      <c r="A37" s="62" t="s">
        <v>99</v>
      </c>
      <c r="B37" s="57"/>
      <c r="C37" s="57">
        <v>-0.045633721595</v>
      </c>
      <c r="D37" s="57">
        <v>0.081696539152</v>
      </c>
      <c r="E37" s="57">
        <v>-0.510106409194</v>
      </c>
      <c r="F37" s="55"/>
      <c r="G37" s="62" t="s">
        <v>100</v>
      </c>
      <c r="I37" s="57">
        <v>0.309429124126</v>
      </c>
      <c r="J37" s="57">
        <v>2.018122450077</v>
      </c>
      <c r="K37" s="57">
        <v>0.960452670121</v>
      </c>
      <c r="M37" s="64"/>
      <c r="N37" s="65"/>
      <c r="O37" s="62"/>
      <c r="P37" s="57"/>
      <c r="Q37" s="57"/>
      <c r="R37" s="57"/>
      <c r="S37" s="57"/>
    </row>
    <row r="38" spans="1:19" ht="12.75">
      <c r="A38" s="62" t="s">
        <v>101</v>
      </c>
      <c r="B38" s="57"/>
      <c r="C38" s="57">
        <v>0</v>
      </c>
      <c r="D38" s="57">
        <v>-0.838807998963</v>
      </c>
      <c r="E38" s="57">
        <v>-0.838807998963</v>
      </c>
      <c r="F38" s="55"/>
      <c r="G38" s="62" t="s">
        <v>102</v>
      </c>
      <c r="H38" s="55"/>
      <c r="I38" s="57">
        <v>-0.132901775723</v>
      </c>
      <c r="J38" s="57">
        <v>0.854333172555</v>
      </c>
      <c r="K38" s="57">
        <v>0.235341624063</v>
      </c>
      <c r="M38" s="64"/>
      <c r="N38" s="65"/>
      <c r="O38" s="62"/>
      <c r="P38" s="57"/>
      <c r="Q38" s="57"/>
      <c r="R38" s="57"/>
      <c r="S38" s="57"/>
    </row>
    <row r="39" spans="1:19" ht="12.75">
      <c r="A39" s="62" t="s">
        <v>103</v>
      </c>
      <c r="B39" s="57"/>
      <c r="C39" s="57">
        <v>-0.474508013002</v>
      </c>
      <c r="D39" s="57">
        <v>-1.390534331522</v>
      </c>
      <c r="E39" s="57">
        <v>-1.014863953396</v>
      </c>
      <c r="F39" s="55"/>
      <c r="G39" s="62" t="s">
        <v>104</v>
      </c>
      <c r="I39" s="57">
        <v>-0.174651264554</v>
      </c>
      <c r="J39" s="57">
        <v>1.277855843337</v>
      </c>
      <c r="K39" s="57">
        <v>0.187462819097</v>
      </c>
      <c r="M39" s="55"/>
      <c r="O39" s="62"/>
      <c r="P39" s="57"/>
      <c r="Q39" s="57"/>
      <c r="R39" s="57"/>
      <c r="S39" s="57"/>
    </row>
    <row r="40" spans="1:19" ht="12.75">
      <c r="A40" s="62" t="s">
        <v>105</v>
      </c>
      <c r="B40" s="57"/>
      <c r="C40" s="57">
        <v>-0.659995952146</v>
      </c>
      <c r="D40" s="57">
        <v>-0.470650609861</v>
      </c>
      <c r="E40" s="57">
        <v>-1.939111906506</v>
      </c>
      <c r="F40" s="55"/>
      <c r="G40" s="62" t="s">
        <v>106</v>
      </c>
      <c r="I40" s="57">
        <v>-0.050897003381</v>
      </c>
      <c r="J40" s="57">
        <v>-0.352323224778</v>
      </c>
      <c r="K40" s="57">
        <v>0.156888796428</v>
      </c>
      <c r="M40" s="55"/>
      <c r="O40" s="62"/>
      <c r="P40" s="57"/>
      <c r="Q40" s="57"/>
      <c r="R40" s="57"/>
      <c r="S40" s="57"/>
    </row>
    <row r="41" spans="1:19" ht="12.75">
      <c r="A41" s="62" t="s">
        <v>107</v>
      </c>
      <c r="B41" s="57"/>
      <c r="C41" s="57">
        <v>0</v>
      </c>
      <c r="D41" s="57">
        <v>-2.154752330793</v>
      </c>
      <c r="E41" s="57">
        <v>-2.145645311346</v>
      </c>
      <c r="F41" s="55"/>
      <c r="G41" s="62" t="s">
        <v>108</v>
      </c>
      <c r="I41" s="57">
        <v>0</v>
      </c>
      <c r="J41" s="57">
        <v>0</v>
      </c>
      <c r="K41" s="57">
        <v>0</v>
      </c>
      <c r="M41" s="55"/>
      <c r="O41" s="62"/>
      <c r="P41" s="57"/>
      <c r="Q41" s="57"/>
      <c r="R41" s="57"/>
      <c r="S41" s="57"/>
    </row>
    <row r="42" spans="1:19" ht="12.75">
      <c r="A42" s="54" t="s">
        <v>109</v>
      </c>
      <c r="B42" s="54"/>
      <c r="C42" s="56">
        <f>'[6]anexo5_pagina'!H35</f>
        <v>0.703549820496</v>
      </c>
      <c r="D42" s="56">
        <f>'[6]anexo5_pagina'!G35</f>
        <v>8.990198077792</v>
      </c>
      <c r="E42" s="56">
        <f>'[6]anexo5_pagina'!F35</f>
        <v>6.277747401546</v>
      </c>
      <c r="F42" s="55"/>
      <c r="G42" s="62" t="s">
        <v>110</v>
      </c>
      <c r="I42" s="57">
        <v>0</v>
      </c>
      <c r="J42" s="57">
        <v>-0.005517382581</v>
      </c>
      <c r="K42" s="57">
        <v>-0.005517382581</v>
      </c>
      <c r="M42" s="55"/>
      <c r="O42" s="62"/>
      <c r="P42" s="57"/>
      <c r="Q42" s="57"/>
      <c r="R42" s="57"/>
      <c r="S42" s="57"/>
    </row>
    <row r="43" spans="1:19" ht="12.75">
      <c r="A43" s="62" t="s">
        <v>111</v>
      </c>
      <c r="C43" s="57">
        <v>-14.653358029335</v>
      </c>
      <c r="D43" s="57">
        <v>1.340197565962</v>
      </c>
      <c r="E43" s="57">
        <v>21.996086023305</v>
      </c>
      <c r="F43" s="55"/>
      <c r="G43" s="62" t="s">
        <v>112</v>
      </c>
      <c r="I43" s="57">
        <v>0</v>
      </c>
      <c r="J43" s="57">
        <v>0.148720926932</v>
      </c>
      <c r="K43" s="57">
        <v>0.613145962122</v>
      </c>
      <c r="M43" s="55"/>
      <c r="O43" s="62"/>
      <c r="P43" s="57"/>
      <c r="Q43" s="57"/>
      <c r="R43" s="57"/>
      <c r="S43" s="57"/>
    </row>
    <row r="44" spans="1:19" ht="12.75">
      <c r="A44" s="62" t="s">
        <v>113</v>
      </c>
      <c r="B44" s="55"/>
      <c r="C44" s="57">
        <v>0.640809676395</v>
      </c>
      <c r="D44" s="57">
        <v>20.615273265378</v>
      </c>
      <c r="E44" s="57">
        <v>15.029585285893</v>
      </c>
      <c r="F44" s="55"/>
      <c r="G44" s="62" t="s">
        <v>114</v>
      </c>
      <c r="I44" s="57">
        <v>-0.229933988586</v>
      </c>
      <c r="J44" s="57">
        <v>0.277403284542</v>
      </c>
      <c r="K44" s="57">
        <v>-0.089518291365</v>
      </c>
      <c r="M44" s="55"/>
      <c r="O44" s="62"/>
      <c r="P44" s="57"/>
      <c r="Q44" s="57"/>
      <c r="R44" s="57"/>
      <c r="S44" s="57"/>
    </row>
    <row r="45" spans="1:19" ht="12.75">
      <c r="A45" s="62" t="s">
        <v>115</v>
      </c>
      <c r="C45" s="57">
        <v>0.941592221325</v>
      </c>
      <c r="D45" s="57">
        <v>20.160888869043</v>
      </c>
      <c r="E45" s="57">
        <v>13.256832104692</v>
      </c>
      <c r="F45" s="55"/>
      <c r="G45" s="62" t="s">
        <v>116</v>
      </c>
      <c r="H45" s="55"/>
      <c r="I45" s="57">
        <v>-0.291363108805</v>
      </c>
      <c r="J45" s="57">
        <v>0.095477961713</v>
      </c>
      <c r="K45" s="57">
        <v>-0.382885180821</v>
      </c>
      <c r="M45" s="55"/>
      <c r="O45" s="62"/>
      <c r="P45" s="57"/>
      <c r="Q45" s="57"/>
      <c r="R45" s="57"/>
      <c r="S45" s="57"/>
    </row>
    <row r="46" spans="1:19" ht="12.75">
      <c r="A46" s="62" t="s">
        <v>117</v>
      </c>
      <c r="C46" s="57">
        <v>1.15668049992</v>
      </c>
      <c r="D46" s="57">
        <v>23.905084969569</v>
      </c>
      <c r="E46" s="57">
        <v>12.546768353528</v>
      </c>
      <c r="F46" s="55"/>
      <c r="G46" s="62" t="s">
        <v>118</v>
      </c>
      <c r="H46" s="55"/>
      <c r="I46" s="57">
        <v>-0.673608287678</v>
      </c>
      <c r="J46" s="57">
        <v>-0.553356499864</v>
      </c>
      <c r="K46" s="57">
        <v>-0.612944702323</v>
      </c>
      <c r="M46" s="55"/>
      <c r="O46" s="62"/>
      <c r="P46" s="57"/>
      <c r="Q46" s="57"/>
      <c r="R46" s="57"/>
      <c r="S46" s="57"/>
    </row>
    <row r="47" spans="1:19" ht="12.75">
      <c r="A47" s="62" t="s">
        <v>119</v>
      </c>
      <c r="B47" s="55"/>
      <c r="C47" s="57">
        <v>10.541200200369</v>
      </c>
      <c r="D47" s="57">
        <v>11.785717383336</v>
      </c>
      <c r="E47" s="57">
        <v>11.792845554587</v>
      </c>
      <c r="F47" s="55"/>
      <c r="G47" s="62" t="s">
        <v>120</v>
      </c>
      <c r="I47" s="57">
        <v>-0.133370451544</v>
      </c>
      <c r="J47" s="57">
        <v>1.80471286073</v>
      </c>
      <c r="K47" s="57">
        <v>-0.850802186506</v>
      </c>
      <c r="M47" s="55"/>
      <c r="O47" s="62"/>
      <c r="P47" s="57"/>
      <c r="Q47" s="57"/>
      <c r="R47" s="57"/>
      <c r="S47" s="57"/>
    </row>
    <row r="48" spans="1:19" ht="12.75">
      <c r="A48" s="62" t="s">
        <v>121</v>
      </c>
      <c r="C48" s="57">
        <v>2.314356333132</v>
      </c>
      <c r="D48" s="57">
        <v>16.48473246351</v>
      </c>
      <c r="E48" s="57">
        <v>9.728453430142</v>
      </c>
      <c r="F48" s="55"/>
      <c r="G48" s="62" t="s">
        <v>122</v>
      </c>
      <c r="I48" s="57">
        <v>-0.115710648705</v>
      </c>
      <c r="J48" s="57">
        <v>-2.113151260172</v>
      </c>
      <c r="K48" s="57">
        <v>-2.238521178599</v>
      </c>
      <c r="M48" s="55"/>
      <c r="O48" s="62"/>
      <c r="P48" s="57"/>
      <c r="Q48" s="57"/>
      <c r="R48" s="57"/>
      <c r="S48" s="57"/>
    </row>
    <row r="49" spans="1:19" ht="12.75">
      <c r="A49" s="62" t="s">
        <v>123</v>
      </c>
      <c r="B49" s="55"/>
      <c r="C49" s="57">
        <v>3.444960726829</v>
      </c>
      <c r="D49" s="57">
        <v>5.913664170176</v>
      </c>
      <c r="E49" s="57">
        <v>9.535971091982</v>
      </c>
      <c r="F49" s="55"/>
      <c r="G49" s="62" t="s">
        <v>124</v>
      </c>
      <c r="I49" s="57">
        <v>-0.851939865104</v>
      </c>
      <c r="J49" s="57">
        <v>-1.904354014796</v>
      </c>
      <c r="K49" s="57">
        <v>-2.281847298068</v>
      </c>
      <c r="M49" s="55"/>
      <c r="O49" s="62"/>
      <c r="P49" s="57"/>
      <c r="Q49" s="57"/>
      <c r="R49" s="57"/>
      <c r="S49" s="57"/>
    </row>
    <row r="50" spans="1:19" ht="12.75">
      <c r="A50" s="62" t="s">
        <v>125</v>
      </c>
      <c r="C50" s="57">
        <v>0</v>
      </c>
      <c r="D50" s="57">
        <v>9.477352546581</v>
      </c>
      <c r="E50" s="57">
        <v>9.477352546581</v>
      </c>
      <c r="F50" s="55"/>
      <c r="G50" s="62" t="s">
        <v>126</v>
      </c>
      <c r="H50" s="55"/>
      <c r="I50" s="57">
        <v>-0.243230119987</v>
      </c>
      <c r="J50" s="57">
        <v>1.26874895997</v>
      </c>
      <c r="K50" s="57">
        <v>-4.010942347474</v>
      </c>
      <c r="M50" s="55"/>
      <c r="O50" s="62"/>
      <c r="P50" s="57"/>
      <c r="Q50" s="57"/>
      <c r="R50" s="57"/>
      <c r="S50" s="57"/>
    </row>
    <row r="51" spans="1:19" ht="12.75">
      <c r="A51" s="62" t="s">
        <v>127</v>
      </c>
      <c r="B51" s="55"/>
      <c r="C51" s="57">
        <v>-1.947674319059</v>
      </c>
      <c r="D51" s="57">
        <v>2.876799159935</v>
      </c>
      <c r="E51" s="57">
        <v>9.318670014792</v>
      </c>
      <c r="F51" s="55"/>
      <c r="G51" s="62" t="s">
        <v>128</v>
      </c>
      <c r="I51" s="57">
        <v>0</v>
      </c>
      <c r="J51" s="57">
        <v>-0.815660672158</v>
      </c>
      <c r="K51" s="57">
        <v>-5.059642038611</v>
      </c>
      <c r="M51" s="55"/>
      <c r="O51" s="62"/>
      <c r="P51" s="57"/>
      <c r="Q51" s="57"/>
      <c r="R51" s="57"/>
      <c r="S51" s="57"/>
    </row>
    <row r="52" spans="1:19" ht="12.75">
      <c r="A52" s="62" t="s">
        <v>129</v>
      </c>
      <c r="B52" s="55"/>
      <c r="C52" s="57">
        <v>7.820755801845</v>
      </c>
      <c r="D52" s="57">
        <v>9.083718038107</v>
      </c>
      <c r="E52" s="57">
        <v>9.083718038107</v>
      </c>
      <c r="F52" s="55"/>
      <c r="G52" s="54" t="s">
        <v>130</v>
      </c>
      <c r="H52" s="54"/>
      <c r="I52" s="56">
        <v>0.88</v>
      </c>
      <c r="J52" s="56">
        <v>2.88</v>
      </c>
      <c r="K52" s="56">
        <v>4.14</v>
      </c>
      <c r="M52" s="55"/>
      <c r="O52" s="62"/>
      <c r="P52" s="57"/>
      <c r="Q52" s="57"/>
      <c r="R52" s="57"/>
      <c r="S52" s="57"/>
    </row>
    <row r="53" spans="1:19" ht="12.75">
      <c r="A53" s="62" t="s">
        <v>131</v>
      </c>
      <c r="C53" s="57">
        <v>7.939610034581</v>
      </c>
      <c r="D53" s="57">
        <v>8.941475918727</v>
      </c>
      <c r="E53" s="57">
        <v>8.941475918727</v>
      </c>
      <c r="F53" s="55"/>
      <c r="G53" s="55" t="s">
        <v>130</v>
      </c>
      <c r="H53" s="55"/>
      <c r="I53" s="57">
        <v>0.88</v>
      </c>
      <c r="J53" s="57">
        <v>2.88</v>
      </c>
      <c r="K53" s="57">
        <v>4.14</v>
      </c>
      <c r="M53" s="55"/>
      <c r="O53" s="62"/>
      <c r="P53" s="57"/>
      <c r="Q53" s="57"/>
      <c r="R53" s="57"/>
      <c r="S53" s="57"/>
    </row>
    <row r="54" spans="1:19" ht="12.75">
      <c r="A54" s="62" t="s">
        <v>132</v>
      </c>
      <c r="C54" s="57">
        <v>-0.431623098003</v>
      </c>
      <c r="D54" s="57">
        <v>11.008159177361</v>
      </c>
      <c r="E54" s="57">
        <v>8.304258073255</v>
      </c>
      <c r="F54" s="55"/>
      <c r="G54" s="54" t="s">
        <v>133</v>
      </c>
      <c r="H54" s="54"/>
      <c r="I54" s="56">
        <v>0.1</v>
      </c>
      <c r="J54" s="56">
        <v>3.67</v>
      </c>
      <c r="K54" s="56">
        <v>3.88</v>
      </c>
      <c r="M54" s="55"/>
      <c r="O54" s="62"/>
      <c r="P54" s="57"/>
      <c r="Q54" s="57"/>
      <c r="R54" s="57"/>
      <c r="S54" s="57"/>
    </row>
    <row r="55" spans="1:19" ht="12.75">
      <c r="A55" s="62" t="s">
        <v>134</v>
      </c>
      <c r="C55" s="57">
        <v>0.525895993153</v>
      </c>
      <c r="D55" s="57">
        <v>10.80329025113</v>
      </c>
      <c r="E55" s="57">
        <v>8.030835390974</v>
      </c>
      <c r="F55" s="55"/>
      <c r="G55" s="62" t="s">
        <v>135</v>
      </c>
      <c r="I55" s="57">
        <v>0.107437701926</v>
      </c>
      <c r="J55" s="57">
        <v>3.82521956363</v>
      </c>
      <c r="K55" s="57">
        <v>4.132560273207</v>
      </c>
      <c r="M55" s="55"/>
      <c r="O55" s="62"/>
      <c r="P55" s="57"/>
      <c r="Q55" s="57"/>
      <c r="R55" s="57"/>
      <c r="S55" s="57"/>
    </row>
    <row r="56" spans="1:19" ht="12.75">
      <c r="A56" s="62" t="s">
        <v>136</v>
      </c>
      <c r="B56" s="55"/>
      <c r="C56" s="57">
        <v>0.465643260849</v>
      </c>
      <c r="D56" s="57">
        <v>12.901254903924</v>
      </c>
      <c r="E56" s="57">
        <v>7.722634746445</v>
      </c>
      <c r="F56" s="55"/>
      <c r="G56" s="62" t="s">
        <v>137</v>
      </c>
      <c r="H56" s="55"/>
      <c r="I56" s="57">
        <v>0.101019377806</v>
      </c>
      <c r="J56" s="57">
        <v>4.001324720619</v>
      </c>
      <c r="K56" s="57">
        <v>4.001324720619</v>
      </c>
      <c r="M56" s="55"/>
      <c r="O56" s="62"/>
      <c r="P56" s="57"/>
      <c r="Q56" s="57"/>
      <c r="R56" s="57"/>
      <c r="S56" s="57"/>
    </row>
    <row r="57" spans="1:19" ht="12.75">
      <c r="A57" s="62" t="s">
        <v>138</v>
      </c>
      <c r="C57" s="57">
        <v>0.686515701327</v>
      </c>
      <c r="D57" s="57">
        <v>12.879156573574</v>
      </c>
      <c r="E57" s="57">
        <v>6.938349439674</v>
      </c>
      <c r="F57" s="55"/>
      <c r="G57" s="62" t="s">
        <v>139</v>
      </c>
      <c r="I57" s="57">
        <v>0.065312296688</v>
      </c>
      <c r="J57" s="57">
        <v>3.33916024789</v>
      </c>
      <c r="K57" s="57">
        <v>3.41071586824</v>
      </c>
      <c r="M57" s="55"/>
      <c r="O57" s="62"/>
      <c r="P57" s="57"/>
      <c r="Q57" s="57"/>
      <c r="R57" s="57"/>
      <c r="S57" s="57"/>
    </row>
    <row r="58" spans="1:19" ht="12.75">
      <c r="A58" s="62" t="s">
        <v>140</v>
      </c>
      <c r="B58" s="55"/>
      <c r="C58" s="57">
        <v>0.647068660932</v>
      </c>
      <c r="D58" s="57">
        <v>4.198346303609</v>
      </c>
      <c r="E58" s="57">
        <v>6.034146267953</v>
      </c>
      <c r="F58" s="55"/>
      <c r="G58" s="62" t="s">
        <v>141</v>
      </c>
      <c r="I58" s="57">
        <v>0</v>
      </c>
      <c r="J58" s="57">
        <v>3.257561098201</v>
      </c>
      <c r="K58" s="57">
        <v>3.257561098201</v>
      </c>
      <c r="M58" s="55"/>
      <c r="O58" s="62"/>
      <c r="P58" s="57"/>
      <c r="Q58" s="57"/>
      <c r="R58" s="57"/>
      <c r="S58" s="57"/>
    </row>
    <row r="59" spans="1:19" ht="12.75">
      <c r="A59" s="62" t="s">
        <v>142</v>
      </c>
      <c r="B59" s="55"/>
      <c r="C59" s="57">
        <v>0.104351570414</v>
      </c>
      <c r="D59" s="57">
        <v>9.432709206496</v>
      </c>
      <c r="E59" s="57">
        <v>5.380926904711</v>
      </c>
      <c r="F59" s="55"/>
      <c r="G59" s="62" t="s">
        <v>143</v>
      </c>
      <c r="H59" s="55"/>
      <c r="I59" s="57">
        <v>0.338203133169</v>
      </c>
      <c r="J59" s="57">
        <v>2.969870749687</v>
      </c>
      <c r="K59" s="57">
        <v>2.969870749687</v>
      </c>
      <c r="M59" s="55"/>
      <c r="O59" s="62"/>
      <c r="P59" s="57"/>
      <c r="Q59" s="57"/>
      <c r="R59" s="57"/>
      <c r="S59" s="57"/>
    </row>
    <row r="60" spans="1:19" ht="12.75">
      <c r="A60" s="62" t="s">
        <v>144</v>
      </c>
      <c r="B60" s="55"/>
      <c r="C60" s="57">
        <v>0.432631600998</v>
      </c>
      <c r="D60" s="57">
        <v>5.666958561271</v>
      </c>
      <c r="E60" s="57">
        <v>5.314678021555</v>
      </c>
      <c r="F60" s="55"/>
      <c r="G60" s="62" t="s">
        <v>145</v>
      </c>
      <c r="I60" s="57">
        <v>0</v>
      </c>
      <c r="J60" s="57">
        <v>2.459482297656</v>
      </c>
      <c r="K60" s="57">
        <v>2.459482297656</v>
      </c>
      <c r="M60" s="55"/>
      <c r="O60" s="62"/>
      <c r="P60" s="57"/>
      <c r="Q60" s="57"/>
      <c r="R60" s="57"/>
      <c r="S60" s="57"/>
    </row>
    <row r="61" spans="1:19" ht="12.75">
      <c r="A61" s="62" t="s">
        <v>146</v>
      </c>
      <c r="C61" s="57">
        <v>0.168553531104</v>
      </c>
      <c r="D61" s="57">
        <v>4.321845400456</v>
      </c>
      <c r="E61" s="57">
        <v>5.206258473166</v>
      </c>
      <c r="F61" s="55"/>
      <c r="G61" s="54" t="s">
        <v>147</v>
      </c>
      <c r="H61" s="54"/>
      <c r="I61" s="56">
        <v>0.11</v>
      </c>
      <c r="J61" s="56">
        <v>3.78</v>
      </c>
      <c r="K61" s="56">
        <v>3.95</v>
      </c>
      <c r="M61" s="55"/>
      <c r="O61" s="62"/>
      <c r="P61" s="57"/>
      <c r="Q61" s="57"/>
      <c r="R61" s="57"/>
      <c r="S61" s="57"/>
    </row>
    <row r="62" spans="1:19" ht="12.75">
      <c r="A62" s="62" t="s">
        <v>148</v>
      </c>
      <c r="C62" s="57">
        <v>0.511342882021</v>
      </c>
      <c r="D62" s="57">
        <v>5.173948567573</v>
      </c>
      <c r="E62" s="57">
        <v>5.128264804744</v>
      </c>
      <c r="F62" s="55"/>
      <c r="G62" s="62" t="s">
        <v>149</v>
      </c>
      <c r="H62" s="55"/>
      <c r="I62" s="57">
        <v>0</v>
      </c>
      <c r="J62" s="57">
        <v>5.180716812908</v>
      </c>
      <c r="K62" s="57">
        <v>5.417409175646</v>
      </c>
      <c r="M62" s="55"/>
      <c r="O62" s="62"/>
      <c r="P62" s="57"/>
      <c r="Q62" s="57"/>
      <c r="R62" s="57"/>
      <c r="S62" s="57"/>
    </row>
    <row r="63" spans="1:19" ht="12.75">
      <c r="A63" s="62" t="s">
        <v>150</v>
      </c>
      <c r="B63" s="55"/>
      <c r="C63" s="57">
        <v>0</v>
      </c>
      <c r="D63" s="57">
        <v>3.321062420047</v>
      </c>
      <c r="E63" s="57">
        <v>5.116703861135</v>
      </c>
      <c r="F63" s="55"/>
      <c r="G63" s="62" t="s">
        <v>151</v>
      </c>
      <c r="H63" s="55"/>
      <c r="I63" s="57">
        <v>0.006650723527</v>
      </c>
      <c r="J63" s="57">
        <v>4.622128756732</v>
      </c>
      <c r="K63" s="57">
        <v>4.728034829132</v>
      </c>
      <c r="M63" s="55"/>
      <c r="O63" s="62"/>
      <c r="P63" s="57"/>
      <c r="Q63" s="57"/>
      <c r="R63" s="57"/>
      <c r="S63" s="57"/>
    </row>
    <row r="64" spans="1:19" ht="12.75">
      <c r="A64" s="62" t="s">
        <v>152</v>
      </c>
      <c r="B64" s="55"/>
      <c r="C64" s="57">
        <v>2.176340469865</v>
      </c>
      <c r="D64" s="57">
        <v>4.248372676613</v>
      </c>
      <c r="E64" s="57">
        <v>4.607047805893</v>
      </c>
      <c r="F64" s="55"/>
      <c r="G64" s="62" t="s">
        <v>153</v>
      </c>
      <c r="H64" s="55"/>
      <c r="I64" s="57">
        <v>0</v>
      </c>
      <c r="J64" s="57">
        <v>4.202886843739</v>
      </c>
      <c r="K64" s="57">
        <v>4.202886843739</v>
      </c>
      <c r="M64" s="55"/>
      <c r="O64" s="62"/>
      <c r="P64" s="57"/>
      <c r="Q64" s="57"/>
      <c r="R64" s="57"/>
      <c r="S64" s="57"/>
    </row>
    <row r="65" spans="1:19" ht="12.75">
      <c r="A65" s="62" t="s">
        <v>154</v>
      </c>
      <c r="C65" s="57">
        <v>-0.024636920774</v>
      </c>
      <c r="D65" s="57">
        <v>3.43711817593</v>
      </c>
      <c r="E65" s="57">
        <v>4.414272111839</v>
      </c>
      <c r="F65" s="55"/>
      <c r="G65" s="62" t="s">
        <v>155</v>
      </c>
      <c r="H65" s="55"/>
      <c r="I65" s="57">
        <v>0.276808366792</v>
      </c>
      <c r="J65" s="57">
        <v>4.000444384029</v>
      </c>
      <c r="K65" s="57">
        <v>4.155078383658</v>
      </c>
      <c r="M65" s="55"/>
      <c r="N65" s="55"/>
      <c r="O65" s="62"/>
      <c r="P65" s="57"/>
      <c r="Q65" s="57"/>
      <c r="R65" s="57"/>
      <c r="S65" s="57"/>
    </row>
    <row r="66" spans="1:19" ht="12.75">
      <c r="A66" s="62" t="s">
        <v>156</v>
      </c>
      <c r="B66" s="55"/>
      <c r="C66" s="57">
        <v>0.048882865071</v>
      </c>
      <c r="D66" s="57">
        <v>2.771346706526</v>
      </c>
      <c r="E66" s="57">
        <v>4.404531851462</v>
      </c>
      <c r="F66" s="55"/>
      <c r="G66" s="62" t="s">
        <v>157</v>
      </c>
      <c r="H66" s="55"/>
      <c r="I66" s="57">
        <v>-0.009162650987</v>
      </c>
      <c r="J66" s="57">
        <v>3.38422476971</v>
      </c>
      <c r="K66" s="57">
        <v>3.696046996622</v>
      </c>
      <c r="M66" s="55"/>
      <c r="O66" s="62"/>
      <c r="P66" s="57"/>
      <c r="Q66" s="57"/>
      <c r="R66" s="57"/>
      <c r="S66" s="57"/>
    </row>
    <row r="67" spans="1:19" ht="12.75">
      <c r="A67" s="62" t="s">
        <v>158</v>
      </c>
      <c r="B67" s="55"/>
      <c r="C67" s="57">
        <v>0.712240178261</v>
      </c>
      <c r="D67" s="57">
        <v>3.33907039231</v>
      </c>
      <c r="E67" s="57">
        <v>4.308509745723</v>
      </c>
      <c r="F67" s="55"/>
      <c r="G67" s="62" t="s">
        <v>159</v>
      </c>
      <c r="H67" s="55"/>
      <c r="I67" s="57">
        <v>0.233137165037</v>
      </c>
      <c r="J67" s="57">
        <v>3.602832956102</v>
      </c>
      <c r="K67" s="57">
        <v>3.652019963828</v>
      </c>
      <c r="M67" s="55"/>
      <c r="O67" s="62"/>
      <c r="P67" s="57"/>
      <c r="Q67" s="57"/>
      <c r="R67" s="57"/>
      <c r="S67" s="57"/>
    </row>
    <row r="68" spans="1:19" ht="12.75">
      <c r="A68" s="62" t="s">
        <v>160</v>
      </c>
      <c r="B68" s="55"/>
      <c r="C68" s="57">
        <v>-0.272142066438</v>
      </c>
      <c r="D68" s="57">
        <v>2.951558302714</v>
      </c>
      <c r="E68" s="57">
        <v>4.139370963587</v>
      </c>
      <c r="F68" s="55"/>
      <c r="G68" s="62" t="s">
        <v>161</v>
      </c>
      <c r="H68" s="55"/>
      <c r="I68" s="57">
        <v>0.07148331927</v>
      </c>
      <c r="J68" s="57">
        <v>3.615881063871</v>
      </c>
      <c r="K68" s="57">
        <v>3.615881063871</v>
      </c>
      <c r="M68" s="55"/>
      <c r="O68" s="62"/>
      <c r="P68" s="57"/>
      <c r="Q68" s="57"/>
      <c r="R68" s="57"/>
      <c r="S68" s="57"/>
    </row>
    <row r="69" spans="1:19" ht="12.75">
      <c r="A69" s="62" t="s">
        <v>162</v>
      </c>
      <c r="B69" s="55"/>
      <c r="C69" s="57">
        <v>0.074754242866</v>
      </c>
      <c r="D69" s="57">
        <v>3.17298677234</v>
      </c>
      <c r="E69" s="57">
        <v>4.132479521127</v>
      </c>
      <c r="F69" s="55"/>
      <c r="G69" s="62" t="s">
        <v>163</v>
      </c>
      <c r="H69" s="55"/>
      <c r="I69" s="57">
        <v>0</v>
      </c>
      <c r="J69" s="57">
        <v>2.970182005985</v>
      </c>
      <c r="K69" s="57">
        <v>2.970182005985</v>
      </c>
      <c r="M69" s="55"/>
      <c r="O69" s="62"/>
      <c r="P69" s="57"/>
      <c r="Q69" s="57"/>
      <c r="R69" s="57"/>
      <c r="S69" s="57"/>
    </row>
    <row r="70" spans="1:19" ht="12.75">
      <c r="A70" s="62" t="s">
        <v>164</v>
      </c>
      <c r="B70" s="55"/>
      <c r="C70" s="57">
        <v>0.386905032295</v>
      </c>
      <c r="D70" s="57">
        <v>5.52125651917</v>
      </c>
      <c r="E70" s="57">
        <v>4.037735408995</v>
      </c>
      <c r="F70" s="55"/>
      <c r="G70" s="62" t="s">
        <v>165</v>
      </c>
      <c r="H70" s="55"/>
      <c r="I70" s="57">
        <v>0.185348090895</v>
      </c>
      <c r="J70" s="57">
        <v>2.210077443566</v>
      </c>
      <c r="K70" s="57">
        <v>2.210077443566</v>
      </c>
      <c r="M70" s="55"/>
      <c r="O70" s="62"/>
      <c r="P70" s="57"/>
      <c r="Q70" s="57"/>
      <c r="R70" s="57"/>
      <c r="S70" s="57"/>
    </row>
    <row r="71" spans="1:19" ht="13.5" thickBot="1">
      <c r="A71" s="62" t="s">
        <v>166</v>
      </c>
      <c r="B71" s="55"/>
      <c r="C71" s="57">
        <v>-0.017952761522</v>
      </c>
      <c r="D71" s="57">
        <v>6.553933470978</v>
      </c>
      <c r="E71" s="57">
        <v>3.996899806961</v>
      </c>
      <c r="F71" s="53"/>
      <c r="G71" s="53"/>
      <c r="H71" s="53"/>
      <c r="I71" s="53"/>
      <c r="J71" s="66"/>
      <c r="K71" s="66"/>
      <c r="M71" s="55"/>
      <c r="O71" s="62"/>
      <c r="P71" s="57"/>
      <c r="Q71" s="57"/>
      <c r="R71" s="57"/>
      <c r="S71" s="57"/>
    </row>
    <row r="72" spans="1:19" ht="12.75">
      <c r="A72" s="58" t="str">
        <f>Anexo1!L59</f>
        <v>Fuente: DANE-ICCP</v>
      </c>
      <c r="B72" s="59"/>
      <c r="C72" s="60"/>
      <c r="D72" s="61"/>
      <c r="E72" s="61"/>
      <c r="F72" s="51"/>
      <c r="G72" s="51"/>
      <c r="H72" s="51"/>
      <c r="I72" s="51"/>
      <c r="J72" s="61"/>
      <c r="K72" s="61"/>
      <c r="M72" s="55"/>
      <c r="O72" s="62"/>
      <c r="P72" s="57"/>
      <c r="Q72" s="57"/>
      <c r="R72" s="57"/>
      <c r="S72" s="57"/>
    </row>
    <row r="73" spans="1:19" ht="11.25" customHeight="1" hidden="1">
      <c r="A73" s="88">
        <v>40161</v>
      </c>
      <c r="B73" s="89"/>
      <c r="C73" s="90"/>
      <c r="D73" s="52"/>
      <c r="E73" s="52"/>
      <c r="F73" s="52"/>
      <c r="G73" s="52"/>
      <c r="H73" s="52"/>
      <c r="I73" s="52"/>
      <c r="J73" s="52"/>
      <c r="K73" s="52"/>
      <c r="M73" s="55"/>
      <c r="O73" s="62"/>
      <c r="P73" s="57"/>
      <c r="Q73" s="57"/>
      <c r="R73" s="57"/>
      <c r="S73" s="57"/>
    </row>
    <row r="74" spans="3:19" ht="12.75">
      <c r="C74" s="39"/>
      <c r="M74" s="55"/>
      <c r="N74" s="55"/>
      <c r="O74" s="62"/>
      <c r="P74" s="57"/>
      <c r="Q74" s="57"/>
      <c r="R74" s="57"/>
      <c r="S74" s="57"/>
    </row>
    <row r="75" spans="3:19" ht="12.75">
      <c r="C75" s="39"/>
      <c r="M75" s="55"/>
      <c r="O75" s="62"/>
      <c r="P75" s="57"/>
      <c r="Q75" s="57"/>
      <c r="R75" s="57"/>
      <c r="S75" s="57"/>
    </row>
    <row r="76" spans="3:19" ht="12.75">
      <c r="C76" s="39"/>
      <c r="M76" s="55"/>
      <c r="O76" s="62"/>
      <c r="P76" s="57"/>
      <c r="Q76" s="57"/>
      <c r="R76" s="57"/>
      <c r="S76" s="57"/>
    </row>
    <row r="77" spans="3:19" ht="12.75">
      <c r="C77" s="39"/>
      <c r="M77" s="55"/>
      <c r="N77" s="55"/>
      <c r="O77" s="62"/>
      <c r="P77" s="57"/>
      <c r="Q77" s="57"/>
      <c r="R77" s="57"/>
      <c r="S77" s="57"/>
    </row>
    <row r="78" spans="3:19" ht="12.75">
      <c r="C78" s="39"/>
      <c r="M78" s="55"/>
      <c r="O78" s="62"/>
      <c r="P78" s="57"/>
      <c r="Q78" s="57"/>
      <c r="R78" s="57"/>
      <c r="S78" s="57"/>
    </row>
    <row r="79" spans="3:19" ht="12.75">
      <c r="C79" s="39"/>
      <c r="M79" s="55"/>
      <c r="N79" s="55"/>
      <c r="O79" s="62"/>
      <c r="P79" s="57"/>
      <c r="Q79" s="57"/>
      <c r="R79" s="57"/>
      <c r="S79" s="57"/>
    </row>
    <row r="80" spans="3:19" ht="12.75">
      <c r="C80" s="39"/>
      <c r="M80" s="55"/>
      <c r="O80" s="62"/>
      <c r="P80" s="57"/>
      <c r="Q80" s="57"/>
      <c r="R80" s="57"/>
      <c r="S80" s="57"/>
    </row>
    <row r="81" spans="3:19" ht="12.75">
      <c r="C81" s="39"/>
      <c r="M81" s="55"/>
      <c r="N81" s="55"/>
      <c r="O81" s="62"/>
      <c r="P81" s="57"/>
      <c r="Q81" s="57"/>
      <c r="R81" s="57"/>
      <c r="S81" s="57"/>
    </row>
    <row r="82" ht="12.75">
      <c r="C82" s="39"/>
    </row>
    <row r="83" ht="12.75">
      <c r="C83" s="39"/>
    </row>
    <row r="84" ht="12.75">
      <c r="C84" s="39"/>
    </row>
    <row r="85" ht="12.75">
      <c r="C85" s="39"/>
    </row>
    <row r="86" ht="12.75">
      <c r="C86" s="39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</sheetData>
  <sheetProtection/>
  <mergeCells count="11">
    <mergeCell ref="J7:J8"/>
    <mergeCell ref="K7:K8"/>
    <mergeCell ref="A73:C73"/>
    <mergeCell ref="A6:A8"/>
    <mergeCell ref="C6:E6"/>
    <mergeCell ref="G6:G8"/>
    <mergeCell ref="I6:K6"/>
    <mergeCell ref="C7:C8"/>
    <mergeCell ref="D7:D8"/>
    <mergeCell ref="E7:E8"/>
    <mergeCell ref="I7:I8"/>
  </mergeCells>
  <printOptions/>
  <pageMargins left="0.75" right="0.75" top="1" bottom="1" header="0" footer="0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showGridLines="0" tabSelected="1" zoomScalePageLayoutView="0" workbookViewId="0" topLeftCell="A1">
      <selection activeCell="R28" sqref="R28"/>
    </sheetView>
  </sheetViews>
  <sheetFormatPr defaultColWidth="11.421875" defaultRowHeight="12.75"/>
  <cols>
    <col min="2" max="5" width="5.7109375" style="0" customWidth="1"/>
    <col min="6" max="6" width="1.57421875" style="0" customWidth="1"/>
    <col min="7" max="9" width="5.7109375" style="0" customWidth="1"/>
    <col min="10" max="10" width="5.421875" style="0" customWidth="1"/>
    <col min="11" max="11" width="1.57421875" style="0" customWidth="1"/>
    <col min="12" max="15" width="5.71093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167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3" t="str">
        <f>'[7]anexo6_pagina'!$A$2&amp;" "&amp;"-"&amp;'[7]anexo6_pagina'!$A$38</f>
        <v>2008 -2011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thickBot="1">
      <c r="A5" s="67" t="s">
        <v>168</v>
      </c>
      <c r="B5" s="70" t="s">
        <v>3</v>
      </c>
      <c r="C5" s="70"/>
      <c r="D5" s="70"/>
      <c r="E5" s="70"/>
      <c r="F5" s="19"/>
      <c r="G5" s="83" t="s">
        <v>4</v>
      </c>
      <c r="H5" s="83"/>
      <c r="I5" s="83"/>
      <c r="J5" s="83"/>
      <c r="K5" s="19"/>
      <c r="L5" s="83" t="s">
        <v>5</v>
      </c>
      <c r="M5" s="83"/>
      <c r="N5" s="83"/>
      <c r="O5" s="83"/>
    </row>
    <row r="6" spans="1:15" ht="13.5" thickBot="1">
      <c r="A6" s="69"/>
      <c r="B6" s="13" t="str">
        <f>'[7]anexo6_pagina'!$A$2</f>
        <v>2008</v>
      </c>
      <c r="C6" s="13" t="str">
        <f>'[7]anexo6_pagina'!$A$14</f>
        <v>2009</v>
      </c>
      <c r="D6" s="13" t="str">
        <f>'[7]anexo6_pagina'!$A$26</f>
        <v>2010</v>
      </c>
      <c r="E6" s="13" t="str">
        <f>'[7]anexo6_pagina'!$A$38</f>
        <v>2011</v>
      </c>
      <c r="F6" s="4"/>
      <c r="G6" s="13" t="str">
        <f>+B6</f>
        <v>2008</v>
      </c>
      <c r="H6" s="13" t="str">
        <f>+C6</f>
        <v>2009</v>
      </c>
      <c r="I6" s="13" t="str">
        <f>+D6</f>
        <v>2010</v>
      </c>
      <c r="J6" s="13" t="str">
        <f>+E6</f>
        <v>2011</v>
      </c>
      <c r="K6" s="4"/>
      <c r="L6" s="13" t="str">
        <f>+B6</f>
        <v>2008</v>
      </c>
      <c r="M6" s="13" t="str">
        <f>+C6</f>
        <v>2009</v>
      </c>
      <c r="N6" s="13" t="str">
        <f>+D6</f>
        <v>2010</v>
      </c>
      <c r="O6" s="13" t="str">
        <f>+E6</f>
        <v>2011</v>
      </c>
    </row>
    <row r="7" spans="1:15" ht="12.75">
      <c r="A7" s="1" t="str">
        <f>PROPER('[7]anexo6_pagina'!C2)</f>
        <v>Enero</v>
      </c>
      <c r="B7" s="11">
        <f>IF('[7]anexo6_pagina'!F2=0," ",'[7]anexo6_pagina'!F2)</f>
        <v>2.753941842804</v>
      </c>
      <c r="C7" s="11">
        <f>IF('[7]anexo6_pagina'!F14=0," ",'[7]anexo6_pagina'!F14)</f>
        <v>0.824559512045</v>
      </c>
      <c r="D7" s="11">
        <f>IF('[7]anexo6_pagina'!F26=0," ",'[7]anexo6_pagina'!F26)</f>
        <v>0.681046406936</v>
      </c>
      <c r="E7" s="11">
        <f>IF('[7]anexo6_pagina'!F38=0," ",'[7]anexo6_pagina'!F38)</f>
        <v>1.157455616471</v>
      </c>
      <c r="F7" s="1"/>
      <c r="G7" s="11">
        <f>IF('[7]anexo6_pagina'!G2=0," ",'[7]anexo6_pagina'!G2)</f>
        <v>2.753941842804</v>
      </c>
      <c r="H7" s="11">
        <f>IF('[7]anexo6_pagina'!G14=0," ",'[7]anexo6_pagina'!G14)</f>
        <v>0.824559512045</v>
      </c>
      <c r="I7" s="11">
        <f>IF('[7]anexo6_pagina'!G26=0," ",'[7]anexo6_pagina'!G26)</f>
        <v>0.681046406936</v>
      </c>
      <c r="J7" s="11">
        <f>IF('[7]anexo6_pagina'!G38=0," ",'[7]anexo6_pagina'!G38)</f>
        <v>1.157455616471</v>
      </c>
      <c r="K7" s="1"/>
      <c r="L7" s="11">
        <f>IF('[7]anexo6_pagina'!H2=0," ",'[7]anexo6_pagina'!H2)</f>
        <v>5.857589108302</v>
      </c>
      <c r="M7" s="11">
        <f>IF('[7]anexo6_pagina'!H14=0," ",'[7]anexo6_pagina'!H14)</f>
        <v>6.69803288744</v>
      </c>
      <c r="N7" s="11">
        <f>IF('[7]anexo6_pagina'!H26=0," ",'[7]anexo6_pagina'!H26)</f>
        <v>-2.503668814458</v>
      </c>
      <c r="O7" s="11">
        <f>IF('[7]anexo6_pagina'!H38=0," ",'[7]anexo6_pagina'!H38)</f>
        <v>2.047432686044</v>
      </c>
    </row>
    <row r="8" spans="1:15" ht="12.75">
      <c r="A8" s="1" t="str">
        <f>PROPER('[7]anexo6_pagina'!C3)</f>
        <v>Febrero</v>
      </c>
      <c r="B8" s="17">
        <f>IF('[7]anexo6_pagina'!F3=0," ",'[7]anexo6_pagina'!F3)</f>
        <v>1.793898678761</v>
      </c>
      <c r="C8" s="17">
        <f>IF('[7]anexo6_pagina'!F15=0," ",'[7]anexo6_pagina'!F15)</f>
        <v>-0.161815578061</v>
      </c>
      <c r="D8" s="17">
        <f>IF('[7]anexo6_pagina'!F27=0," ",'[7]anexo6_pagina'!F27)</f>
        <v>0.87052591277</v>
      </c>
      <c r="E8" s="17">
        <f>IF('[7]anexo6_pagina'!F39=0," ",'[7]anexo6_pagina'!F39)</f>
        <v>2.077363831604</v>
      </c>
      <c r="F8" s="19"/>
      <c r="G8" s="17">
        <f>IF('[7]anexo6_pagina'!G3=0," ",'[7]anexo6_pagina'!G3)</f>
        <v>4.597243447897</v>
      </c>
      <c r="H8" s="17">
        <f>IF('[7]anexo6_pagina'!G15=0," ",'[7]anexo6_pagina'!G15)</f>
        <v>0.661409668242</v>
      </c>
      <c r="I8" s="17">
        <f>IF('[7]anexo6_pagina'!G27=0," ",'[7]anexo6_pagina'!G27)</f>
        <v>1.557501005156</v>
      </c>
      <c r="J8" s="17">
        <f>IF('[7]anexo6_pagina'!G39=0," ",'[7]anexo6_pagina'!G39)</f>
        <v>3.258864012418</v>
      </c>
      <c r="K8" s="40"/>
      <c r="L8" s="17">
        <f>IF('[7]anexo6_pagina'!H3=0," ",'[7]anexo6_pagina'!H3)</f>
        <v>7.408008013415</v>
      </c>
      <c r="M8" s="17">
        <f>IF('[7]anexo6_pagina'!H15=0," ",'[7]anexo6_pagina'!H15)</f>
        <v>4.648098001349</v>
      </c>
      <c r="N8" s="17">
        <f>IF('[7]anexo6_pagina'!H27=0," ",'[7]anexo6_pagina'!H27)</f>
        <v>-1.495542430054</v>
      </c>
      <c r="O8" s="17">
        <f>IF('[7]anexo6_pagina'!H39=0," ",'[7]anexo6_pagina'!H39)</f>
        <v>3.268351385246</v>
      </c>
    </row>
    <row r="9" spans="1:15" ht="12.75">
      <c r="A9" s="1" t="str">
        <f>PROPER('[7]anexo6_pagina'!C4)</f>
        <v>Marzo</v>
      </c>
      <c r="B9" s="17">
        <f>IF('[7]anexo6_pagina'!F4=0," ",'[7]anexo6_pagina'!F4)</f>
        <v>0.767679029369</v>
      </c>
      <c r="C9" s="17">
        <f>IF('[7]anexo6_pagina'!F16=0," ",'[7]anexo6_pagina'!F16)</f>
        <v>-0.212035963834</v>
      </c>
      <c r="D9" s="17">
        <f>IF('[7]anexo6_pagina'!F28=0," ",'[7]anexo6_pagina'!F28)</f>
        <v>0.428298467102</v>
      </c>
      <c r="E9" s="17">
        <f>IF('[7]anexo6_pagina'!F40=0," ",'[7]anexo6_pagina'!F40)</f>
        <v>0.939921547872</v>
      </c>
      <c r="F9" s="19"/>
      <c r="G9" s="17">
        <f>IF('[7]anexo6_pagina'!G4=0," ",'[7]anexo6_pagina'!G4)</f>
        <v>5.400214551144</v>
      </c>
      <c r="H9" s="17">
        <f>IF('[7]anexo6_pagina'!G16=0," ",'[7]anexo6_pagina'!G16)</f>
        <v>0.447971278043</v>
      </c>
      <c r="I9" s="17">
        <f>IF('[7]anexo6_pagina'!G28=0," ",'[7]anexo6_pagina'!G28)</f>
        <v>1.992470225188</v>
      </c>
      <c r="J9" s="17">
        <f>IF('[7]anexo6_pagina'!G40=0," ",'[7]anexo6_pagina'!G40)</f>
        <v>4.229416325359</v>
      </c>
      <c r="K9" s="19"/>
      <c r="L9" s="17">
        <f>IF('[7]anexo6_pagina'!H4=0," ",'[7]anexo6_pagina'!H4)</f>
        <v>7.143106105886</v>
      </c>
      <c r="M9" s="17">
        <f>IF('[7]anexo6_pagina'!H16=0," ",'[7]anexo6_pagina'!H16)</f>
        <v>3.630655587178</v>
      </c>
      <c r="N9" s="17">
        <f>IF('[7]anexo6_pagina'!H28=0," ",'[7]anexo6_pagina'!H28)</f>
        <v>-0.863444196646</v>
      </c>
      <c r="O9" s="17">
        <f>IF('[7]anexo6_pagina'!H40=0," ",'[7]anexo6_pagina'!H40)</f>
        <v>3.794442864324</v>
      </c>
    </row>
    <row r="10" spans="1:15" ht="12.75">
      <c r="A10" s="1" t="str">
        <f>PROPER('[7]anexo6_pagina'!C5)</f>
        <v>Abril</v>
      </c>
      <c r="B10" s="17">
        <f>IF('[7]anexo6_pagina'!F5=0," ",'[7]anexo6_pagina'!F5)</f>
        <v>0.613436516601</v>
      </c>
      <c r="C10" s="17">
        <f>IF('[7]anexo6_pagina'!F17=0," ",'[7]anexo6_pagina'!F17)</f>
        <v>-0.167859569369</v>
      </c>
      <c r="D10" s="17">
        <f>IF('[7]anexo6_pagina'!F29=0," ",'[7]anexo6_pagina'!F29)</f>
        <v>0.204569012348</v>
      </c>
      <c r="E10" s="17">
        <f>IF('[7]anexo6_pagina'!F41=0," ",'[7]anexo6_pagina'!F41)</f>
        <v>0.481893919483</v>
      </c>
      <c r="F10" s="19"/>
      <c r="G10" s="17">
        <f>IF('[7]anexo6_pagina'!G5=0," ",'[7]anexo6_pagina'!G5)</f>
        <v>6.046777955777</v>
      </c>
      <c r="H10" s="17">
        <f>IF('[7]anexo6_pagina'!G17=0," ",'[7]anexo6_pagina'!G17)</f>
        <v>0.279359746016</v>
      </c>
      <c r="I10" s="17">
        <f>IF('[7]anexo6_pagina'!G29=0," ",'[7]anexo6_pagina'!G29)</f>
        <v>2.201115214198</v>
      </c>
      <c r="J10" s="17">
        <f>IF('[7]anexo6_pagina'!G41=0," ",'[7]anexo6_pagina'!G41)</f>
        <v>4.731691544944</v>
      </c>
      <c r="K10" s="19"/>
      <c r="L10" s="17">
        <f>IF('[7]anexo6_pagina'!H5=0," ",'[7]anexo6_pagina'!H5)</f>
        <v>7.186157463877</v>
      </c>
      <c r="M10" s="17">
        <f>IF('[7]anexo6_pagina'!H17=0," ",'[7]anexo6_pagina'!H17)</f>
        <v>2.825929812967</v>
      </c>
      <c r="N10" s="17">
        <f>IF('[7]anexo6_pagina'!H29=0," ",'[7]anexo6_pagina'!H29)</f>
        <v>-0.493610526698</v>
      </c>
      <c r="O10" s="17">
        <f>IF('[7]anexo6_pagina'!H41=0," ",'[7]anexo6_pagina'!H41)</f>
        <v>4.08170306126</v>
      </c>
    </row>
    <row r="11" spans="1:15" s="43" customFormat="1" ht="12.75">
      <c r="A11" s="1" t="str">
        <f>PROPER('[7]anexo6_pagina'!C6)</f>
        <v>Mayo</v>
      </c>
      <c r="B11" s="17">
        <f>IF('[7]anexo6_pagina'!F6=0," ",'[7]anexo6_pagina'!F6)</f>
        <v>0.582754750207</v>
      </c>
      <c r="C11" s="17">
        <f>IF('[7]anexo6_pagina'!F18=0," ",'[7]anexo6_pagina'!F18)</f>
        <v>-0.344306439706</v>
      </c>
      <c r="D11" s="17">
        <f>IF('[7]anexo6_pagina'!F30=0," ",'[7]anexo6_pagina'!F30)</f>
        <v>0.568673185711</v>
      </c>
      <c r="E11" s="17">
        <f>IF('[7]anexo6_pagina'!F42=0," ",'[7]anexo6_pagina'!F42)</f>
        <v>0.673376842394</v>
      </c>
      <c r="F11" s="19"/>
      <c r="G11" s="17">
        <f>IF('[7]anexo6_pagina'!G6=0," ",'[7]anexo6_pagina'!G6)</f>
        <v>6.664770591755</v>
      </c>
      <c r="H11" s="17">
        <f>IF('[7]anexo6_pagina'!G18=0," ",'[7]anexo6_pagina'!G18)</f>
        <v>-0.065908547286</v>
      </c>
      <c r="I11" s="17">
        <f>IF('[7]anexo6_pagina'!G30=0," ",'[7]anexo6_pagina'!G30)</f>
        <v>2.782305551918</v>
      </c>
      <c r="J11" s="17">
        <f>IF('[7]anexo6_pagina'!G42=0," ",'[7]anexo6_pagina'!G42)</f>
        <v>5.436930502455</v>
      </c>
      <c r="K11" s="19"/>
      <c r="L11" s="17">
        <f>IF('[7]anexo6_pagina'!H6=0," ",'[7]anexo6_pagina'!H6)</f>
        <v>7.269449986784</v>
      </c>
      <c r="M11" s="17">
        <f>IF('[7]anexo6_pagina'!H18=0," ",'[7]anexo6_pagina'!H18)</f>
        <v>1.87819350287</v>
      </c>
      <c r="N11" s="17">
        <f>IF('[7]anexo6_pagina'!H30=0," ",'[7]anexo6_pagina'!H30)</f>
        <v>0.418001273314</v>
      </c>
      <c r="O11" s="17">
        <f>IF('[7]anexo6_pagina'!H42=0," ",'[7]anexo6_pagina'!H42)</f>
        <v>4.190064189623</v>
      </c>
    </row>
    <row r="12" spans="1:15" ht="12.75">
      <c r="A12" s="1" t="str">
        <f>PROPER('[7]anexo6_pagina'!C7)</f>
        <v>Junio</v>
      </c>
      <c r="B12" s="17">
        <f>IF('[7]anexo6_pagina'!F7=0," ",'[7]anexo6_pagina'!F7)</f>
        <v>1.650751985632</v>
      </c>
      <c r="C12" s="17">
        <f>IF('[7]anexo6_pagina'!F19=0," ",'[7]anexo6_pagina'!F19)</f>
        <v>-0.422920132463</v>
      </c>
      <c r="D12" s="17">
        <f>IF('[7]anexo6_pagina'!F31=0," ",'[7]anexo6_pagina'!F31)</f>
        <v>0.209621877509</v>
      </c>
      <c r="E12" s="17">
        <f>IF('[7]anexo6_pagina'!F43=0," ",'[7]anexo6_pagina'!F43)</f>
        <v>0.356078330257</v>
      </c>
      <c r="F12" s="19"/>
      <c r="G12" s="17">
        <f>IF('[7]anexo6_pagina'!G7=0," ",'[7]anexo6_pagina'!G7)</f>
        <v>8.425541410269</v>
      </c>
      <c r="H12" s="17">
        <f>IF('[7]anexo6_pagina'!G19=0," ",'[7]anexo6_pagina'!G19)</f>
        <v>-0.488549939233</v>
      </c>
      <c r="I12" s="17">
        <f>IF('[7]anexo6_pagina'!G31=0," ",'[7]anexo6_pagina'!G31)</f>
        <v>2.997759750562</v>
      </c>
      <c r="J12" s="17">
        <f>IF('[7]anexo6_pagina'!G43=0," ",'[7]anexo6_pagina'!G43)</f>
        <v>5.812368564062</v>
      </c>
      <c r="K12" s="19"/>
      <c r="L12" s="17">
        <f>IF('[7]anexo6_pagina'!H7=0," ",'[7]anexo6_pagina'!H7)</f>
        <v>9.505367200693</v>
      </c>
      <c r="M12" s="17">
        <f>IF('[7]anexo6_pagina'!H19=0," ",'[7]anexo6_pagina'!H19)</f>
        <v>-0.200118414967</v>
      </c>
      <c r="N12" s="17">
        <f>IF('[7]anexo6_pagina'!H31=0," ",'[7]anexo6_pagina'!H31)</f>
        <v>1.05588505588</v>
      </c>
      <c r="O12" s="17">
        <f>IF('[7]anexo6_pagina'!H43=0," ",'[7]anexo6_pagina'!H43)</f>
        <v>4.3423380624</v>
      </c>
    </row>
    <row r="13" spans="1:15" ht="12.75">
      <c r="A13" s="1" t="str">
        <f>PROPER('[7]anexo6_pagina'!C8)</f>
        <v>Julio</v>
      </c>
      <c r="B13" s="17">
        <f>IF('[7]anexo6_pagina'!F8=0," ",'[7]anexo6_pagina'!F8)</f>
        <v>0.555316516103</v>
      </c>
      <c r="C13" s="17">
        <f>IF('[7]anexo6_pagina'!F20=0," ",'[7]anexo6_pagina'!F20)</f>
        <v>-0.155738317587</v>
      </c>
      <c r="D13" s="17">
        <f>IF('[7]anexo6_pagina'!F32=0," ",'[7]anexo6_pagina'!F32)</f>
        <v>-0.039630117131</v>
      </c>
      <c r="E13" s="21">
        <f>IF('[7]anexo6_pagina'!F44=0," ",'[7]anexo6_pagina'!F44)</f>
        <v>0.469955122832</v>
      </c>
      <c r="F13" s="19"/>
      <c r="G13" s="17">
        <f>IF('[7]anexo6_pagina'!G8=0," ",'[7]anexo6_pagina'!G8)</f>
        <v>9.027646349395</v>
      </c>
      <c r="H13" s="17">
        <f>IF('[7]anexo6_pagina'!G20=0," ",'[7]anexo6_pagina'!G20)</f>
        <v>-0.643527397364</v>
      </c>
      <c r="I13" s="17">
        <f>IF('[7]anexo6_pagina'!G32=0," ",'[7]anexo6_pagina'!G32)</f>
        <v>2.956941617731</v>
      </c>
      <c r="J13" s="21">
        <f>IF('[7]anexo6_pagina'!G44=0," ",'[7]anexo6_pagina'!G44)</f>
        <v>6.309639210718</v>
      </c>
      <c r="K13" s="19"/>
      <c r="L13" s="17">
        <f>IF('[7]anexo6_pagina'!H8=0," ",'[7]anexo6_pagina'!H8)</f>
        <v>10.39907271532</v>
      </c>
      <c r="M13" s="17">
        <f>IF('[7]anexo6_pagina'!H20=0," ",'[7]anexo6_pagina'!H20)</f>
        <v>-0.905831356474</v>
      </c>
      <c r="N13" s="17">
        <f>IF('[7]anexo6_pagina'!H32=0," ",'[7]anexo6_pagina'!H32)</f>
        <v>1.173402244766</v>
      </c>
      <c r="O13" s="21">
        <f>IF('[7]anexo6_pagina'!H44=0," ",'[7]anexo6_pagina'!H44)</f>
        <v>4.874262018284</v>
      </c>
    </row>
    <row r="14" spans="1:15" ht="12.75">
      <c r="A14" s="1" t="str">
        <f>PROPER('[7]anexo6_pagina'!C9)</f>
        <v>Agosto</v>
      </c>
      <c r="B14" s="17">
        <f>IF('[7]anexo6_pagina'!F9=0," ",'[7]anexo6_pagina'!F9)</f>
        <v>0.575788320107</v>
      </c>
      <c r="C14" s="17">
        <f>IF('[7]anexo6_pagina'!F21=0," ",'[7]anexo6_pagina'!F21)</f>
        <v>-0.353975631751</v>
      </c>
      <c r="D14" s="17">
        <f>IF('[7]anexo6_pagina'!F33=0," ",'[7]anexo6_pagina'!F33)</f>
        <v>-0.807878361583</v>
      </c>
      <c r="E14" s="17" t="str">
        <f>IF('[7]anexo6_pagina'!F45=0," ",'[7]anexo6_pagina'!F45)</f>
        <v> </v>
      </c>
      <c r="F14" s="19"/>
      <c r="G14" s="17">
        <f>IF('[7]anexo6_pagina'!G9=0," ",'[7]anexo6_pagina'!G9)</f>
        <v>9.655414802762</v>
      </c>
      <c r="H14" s="17">
        <f>IF('[7]anexo6_pagina'!G21=0," ",'[7]anexo6_pagina'!G21)</f>
        <v>-0.995225098945</v>
      </c>
      <c r="I14" s="17">
        <f>IF('[7]anexo6_pagina'!G33=0," ",'[7]anexo6_pagina'!G33)</f>
        <v>2.125174764654</v>
      </c>
      <c r="J14" s="17" t="str">
        <f>IF('[7]anexo6_pagina'!G45=0," ",'[7]anexo6_pagina'!G45)</f>
        <v> </v>
      </c>
      <c r="K14" s="19"/>
      <c r="L14" s="17">
        <f>IF('[7]anexo6_pagina'!H9=0," ",'[7]anexo6_pagina'!H9)</f>
        <v>11.032860959991</v>
      </c>
      <c r="M14" s="17">
        <f>IF('[7]anexo6_pagina'!H21=0," ",'[7]anexo6_pagina'!H21)</f>
        <v>-1.821898606683</v>
      </c>
      <c r="N14" s="17">
        <f>IF('[7]anexo6_pagina'!H33=0," ",'[7]anexo6_pagina'!H33)</f>
        <v>0.712542077424</v>
      </c>
      <c r="O14" s="17" t="str">
        <f>IF('[7]anexo6_pagina'!H45=0," ",'[7]anexo6_pagina'!H45)</f>
        <v> </v>
      </c>
    </row>
    <row r="15" spans="1:15" ht="12.75">
      <c r="A15" s="1" t="str">
        <f>PROPER('[7]anexo6_pagina'!C10)</f>
        <v>Septiembre</v>
      </c>
      <c r="B15" s="17">
        <f>IF('[7]anexo6_pagina'!F10=0," ",'[7]anexo6_pagina'!F10)</f>
        <v>0.305048865787</v>
      </c>
      <c r="C15" s="17">
        <f>IF('[7]anexo6_pagina'!F22=0," ",'[7]anexo6_pagina'!F22)</f>
        <v>-0.05045488134</v>
      </c>
      <c r="D15" s="17">
        <f>IF('[7]anexo6_pagina'!F34=0," ",'[7]anexo6_pagina'!F34)</f>
        <v>-0.510590496418</v>
      </c>
      <c r="E15" s="17" t="str">
        <f>IF('[7]anexo6_pagina'!F46=0," ",'[7]anexo6_pagina'!F46)</f>
        <v> </v>
      </c>
      <c r="F15" s="19"/>
      <c r="G15" s="17">
        <f>IF('[7]anexo6_pagina'!G10=0," ",'[7]anexo6_pagina'!G10)</f>
        <v>9.989917401892</v>
      </c>
      <c r="H15" s="17">
        <f>IF('[7]anexo6_pagina'!G22=0," ",'[7]anexo6_pagina'!G22)</f>
        <v>-1.045177840642</v>
      </c>
      <c r="I15" s="17">
        <f>IF('[7]anexo6_pagina'!G34=0," ",'[7]anexo6_pagina'!G34)</f>
        <v>1.603733327855</v>
      </c>
      <c r="J15" s="17" t="str">
        <f>IF('[7]anexo6_pagina'!G46=0," ",'[7]anexo6_pagina'!G46)</f>
        <v> </v>
      </c>
      <c r="K15" s="19"/>
      <c r="L15" s="17">
        <f>IF('[7]anexo6_pagina'!H10=0," ",'[7]anexo6_pagina'!H10)</f>
        <v>11.140037964296</v>
      </c>
      <c r="M15" s="17">
        <f>IF('[7]anexo6_pagina'!H22=0," ",'[7]anexo6_pagina'!H22)</f>
        <v>-2.169863971595</v>
      </c>
      <c r="N15" s="17">
        <f>IF('[7]anexo6_pagina'!H34=0," ",'[7]anexo6_pagina'!H34)</f>
        <v>0.248893869322</v>
      </c>
      <c r="O15" s="17" t="str">
        <f>IF('[7]anexo6_pagina'!H46=0," ",'[7]anexo6_pagina'!H46)</f>
        <v> </v>
      </c>
    </row>
    <row r="16" spans="1:15" ht="12.75">
      <c r="A16" s="1" t="str">
        <f>PROPER('[7]anexo6_pagina'!C11)</f>
        <v>Octubre</v>
      </c>
      <c r="B16" s="17">
        <f>IF('[7]anexo6_pagina'!F11=0," ",'[7]anexo6_pagina'!F11)</f>
        <v>-0.413818271494</v>
      </c>
      <c r="C16" s="17">
        <f>IF('[7]anexo6_pagina'!F23=0," ",'[7]anexo6_pagina'!F23)</f>
        <v>-0.368818177409</v>
      </c>
      <c r="D16" s="17">
        <f>IF('[7]anexo6_pagina'!F35=0," ",'[7]anexo6_pagina'!F35)</f>
        <v>-0.099933682741</v>
      </c>
      <c r="E16" s="21" t="str">
        <f>IF('[7]anexo6_pagina'!F47=0," ",'[7]anexo6_pagina'!F47)</f>
        <v> </v>
      </c>
      <c r="F16" s="19"/>
      <c r="G16" s="17">
        <f>IF('[7]anexo6_pagina'!G11=0," ",'[7]anexo6_pagina'!G11)</f>
        <v>9.534759026882</v>
      </c>
      <c r="H16" s="17">
        <f>IF('[7]anexo6_pagina'!G23=0," ",'[7]anexo6_pagina'!G23)</f>
        <v>-1.410141212188</v>
      </c>
      <c r="I16" s="17">
        <f>IF('[7]anexo6_pagina'!G35=0," ",'[7]anexo6_pagina'!G35)</f>
        <v>1.502196975339</v>
      </c>
      <c r="J16" s="21" t="str">
        <f>IF('[7]anexo6_pagina'!G47=0," ",'[7]anexo6_pagina'!G47)</f>
        <v> </v>
      </c>
      <c r="K16" s="19"/>
      <c r="L16" s="17">
        <f>IF('[7]anexo6_pagina'!H11=0," ",'[7]anexo6_pagina'!H11)</f>
        <v>10.302866436646</v>
      </c>
      <c r="M16" s="17">
        <f>IF('[7]anexo6_pagina'!H23=0," ",'[7]anexo6_pagina'!H23)</f>
        <v>-2.1256573834</v>
      </c>
      <c r="N16" s="17">
        <f>IF('[7]anexo6_pagina'!H35=0," ",'[7]anexo6_pagina'!H35)</f>
        <v>0.519445444401</v>
      </c>
      <c r="O16" s="21" t="str">
        <f>IF('[7]anexo6_pagina'!H47=0," ",'[7]anexo6_pagina'!H47)</f>
        <v> </v>
      </c>
    </row>
    <row r="17" spans="1:15" ht="12.75">
      <c r="A17" s="1" t="str">
        <f>PROPER('[7]anexo6_pagina'!C12)</f>
        <v>Noviembre</v>
      </c>
      <c r="B17" s="17">
        <f>IF('[7]anexo6_pagina'!F12=0," ",'[7]anexo6_pagina'!F12)</f>
        <v>-0.433415763711</v>
      </c>
      <c r="C17" s="17">
        <f>IF('[7]anexo6_pagina'!F24=0," ",'[7]anexo6_pagina'!F24)</f>
        <v>-0.62218729762</v>
      </c>
      <c r="D17" s="17">
        <f>IF('[7]anexo6_pagina'!F36=0," ",'[7]anexo6_pagina'!F36)</f>
        <v>-0.173094962145</v>
      </c>
      <c r="E17" s="17" t="str">
        <f>IF('[7]anexo6_pagina'!F48=0," ",'[7]anexo6_pagina'!F48)</f>
        <v> </v>
      </c>
      <c r="F17" s="19"/>
      <c r="G17" s="17">
        <f>IF('[7]anexo6_pagina'!G12=0," ",'[7]anexo6_pagina'!G12)</f>
        <v>9.060018114517</v>
      </c>
      <c r="H17" s="17">
        <f>IF('[7]anexo6_pagina'!G24=0," ",'[7]anexo6_pagina'!G24)</f>
        <v>-2.023554790307</v>
      </c>
      <c r="I17" s="17">
        <f>IF('[7]anexo6_pagina'!G36=0," ",'[7]anexo6_pagina'!G36)</f>
        <v>1.326501785908</v>
      </c>
      <c r="J17" s="17" t="str">
        <f>IF('[7]anexo6_pagina'!G48=0," ",'[7]anexo6_pagina'!G48)</f>
        <v> </v>
      </c>
      <c r="K17" s="19"/>
      <c r="L17" s="17">
        <f>IF('[7]anexo6_pagina'!H12=0," ",'[7]anexo6_pagina'!H12)</f>
        <v>9.661649774733</v>
      </c>
      <c r="M17" s="17">
        <f>IF('[7]anexo6_pagina'!H24=0," ",'[7]anexo6_pagina'!H24)</f>
        <v>-2.311220541239</v>
      </c>
      <c r="N17" s="17">
        <f>IF('[7]anexo6_pagina'!H36=0," ",'[7]anexo6_pagina'!H36)</f>
        <v>0.973696864187</v>
      </c>
      <c r="O17" s="17" t="str">
        <f>IF('[7]anexo6_pagina'!H48=0," ",'[7]anexo6_pagina'!H48)</f>
        <v> </v>
      </c>
    </row>
    <row r="18" spans="1:15" ht="13.5" thickBot="1">
      <c r="A18" s="4" t="str">
        <f>PROPER('[7]anexo6_pagina'!C13)</f>
        <v>Diciembre</v>
      </c>
      <c r="B18" s="14">
        <f>IF('[7]anexo6_pagina'!F13=0," ",'[7]anexo6_pagina'!F13)</f>
        <v>-0.293607050466</v>
      </c>
      <c r="C18" s="14">
        <f>IF('[7]anexo6_pagina'!F25=0," ",'[7]anexo6_pagina'!F25)</f>
        <v>-0.348186225225</v>
      </c>
      <c r="D18" s="14">
        <f>IF('[7]anexo6_pagina'!F37=0," ",'[7]anexo6_pagina'!F37)</f>
        <v>0.237184021412</v>
      </c>
      <c r="E18" s="16" t="str">
        <f>IF('[7]anexo6_pagina'!F49=0," ",'[7]anexo6_pagina'!F49)</f>
        <v> </v>
      </c>
      <c r="F18" s="4"/>
      <c r="G18" s="14">
        <f>IF('[7]anexo6_pagina'!G13=0," ",'[7]anexo6_pagina'!G13)</f>
        <v>8.739810212094</v>
      </c>
      <c r="H18" s="14">
        <f>IF('[7]anexo6_pagina'!G25=0," ",'[7]anexo6_pagina'!G25)</f>
        <v>-2.364695276493</v>
      </c>
      <c r="I18" s="14">
        <f>IF('[7]anexo6_pagina'!G37=0," ",'[7]anexo6_pagina'!G37)</f>
        <v>1.566832057601</v>
      </c>
      <c r="J18" s="16" t="str">
        <f>IF('[7]anexo6_pagina'!G49=0," ",'[7]anexo6_pagina'!G49)</f>
        <v> </v>
      </c>
      <c r="K18" s="4"/>
      <c r="L18" s="14">
        <f>IF('[7]anexo6_pagina'!H13=0," ",'[7]anexo6_pagina'!H13)</f>
        <v>8.739810212094</v>
      </c>
      <c r="M18" s="14">
        <f>IF('[7]anexo6_pagina'!H25=0," ",'[7]anexo6_pagina'!H25)</f>
        <v>-2.364695276493</v>
      </c>
      <c r="N18" s="14">
        <f>IF('[7]anexo6_pagina'!H37=0," ",'[7]anexo6_pagina'!H37)</f>
        <v>1.566832057601</v>
      </c>
      <c r="O18" s="16" t="str">
        <f>IF('[7]anexo6_pagina'!H49=0," ",'[7]anexo6_pagina'!H49)</f>
        <v> </v>
      </c>
    </row>
    <row r="19" spans="1:15" ht="12.75">
      <c r="A19" s="1" t="str">
        <f>Anexo1!L27</f>
        <v>Fuente: DANE-ICCP</v>
      </c>
      <c r="B19" s="17"/>
      <c r="C19" s="17"/>
      <c r="D19" s="17"/>
      <c r="E19" s="21"/>
      <c r="F19" s="19"/>
      <c r="G19" s="17"/>
      <c r="H19" s="17"/>
      <c r="I19" s="17"/>
      <c r="J19" s="21"/>
      <c r="K19" s="19"/>
      <c r="L19" s="17"/>
      <c r="M19" s="17"/>
      <c r="N19" s="17"/>
      <c r="O19" s="21"/>
    </row>
    <row r="20" spans="1:15" ht="12.75" hidden="1">
      <c r="A20" s="73">
        <v>40161</v>
      </c>
      <c r="B20" s="7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sheetProtection/>
  <mergeCells count="5">
    <mergeCell ref="A5:A6"/>
    <mergeCell ref="B5:E5"/>
    <mergeCell ref="G5:J5"/>
    <mergeCell ref="L5:O5"/>
    <mergeCell ref="A20:B20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OANeiraB</dc:creator>
  <cp:keywords/>
  <dc:description/>
  <cp:lastModifiedBy>OANeiraB</cp:lastModifiedBy>
  <dcterms:created xsi:type="dcterms:W3CDTF">2011-08-09T20:13:06Z</dcterms:created>
  <dcterms:modified xsi:type="dcterms:W3CDTF">2011-08-16T21:09:05Z</dcterms:modified>
  <cp:category/>
  <cp:version/>
  <cp:contentType/>
  <cp:contentStatus/>
</cp:coreProperties>
</file>