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isco D\DumarRubiano\Metodologias\Miscelaneos\"/>
    </mc:Choice>
  </mc:AlternateContent>
  <xr:revisionPtr revIDLastSave="0" documentId="13_ncr:1_{BB2329EA-F6CB-421E-9AEB-6507256AEBE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Índice" sheetId="15" r:id="rId1"/>
    <sheet name="A. Resultado Global" sheetId="6" r:id="rId2"/>
    <sheet name="B. Resultado por Dimensiones" sheetId="12" r:id="rId3"/>
    <sheet name="C. Entorno institucional" sheetId="1" r:id="rId4"/>
    <sheet name="D. Infraestructura" sheetId="7" r:id="rId5"/>
    <sheet name="E. Metodología Estadística" sheetId="8" r:id="rId6"/>
    <sheet name="F. Accesibilidad y Uso" sheetId="9" r:id="rId7"/>
    <sheet name="Nombres" sheetId="14" state="hidden" r:id="rId8"/>
  </sheets>
  <definedNames>
    <definedName name="Código">Nombres!$B$2:$C$37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2" l="1"/>
  <c r="D9" i="6" l="1"/>
  <c r="E26" i="9" l="1"/>
  <c r="E7" i="9"/>
  <c r="E7" i="1"/>
  <c r="E8" i="1"/>
  <c r="E9" i="1"/>
  <c r="E10" i="1"/>
  <c r="E11" i="1"/>
  <c r="E12" i="1"/>
  <c r="E13" i="1"/>
  <c r="E14" i="1"/>
  <c r="E15" i="1"/>
  <c r="E16" i="1"/>
  <c r="E19" i="9"/>
  <c r="E9" i="9"/>
  <c r="E8" i="9"/>
  <c r="E16" i="7"/>
  <c r="E14" i="7"/>
  <c r="E15" i="7"/>
  <c r="E17" i="7" s="1"/>
  <c r="E11" i="12"/>
  <c r="E13" i="9"/>
  <c r="E14" i="9"/>
  <c r="E15" i="9"/>
  <c r="E21" i="9" s="1"/>
  <c r="E16" i="9"/>
  <c r="E17" i="9"/>
  <c r="E20" i="9"/>
  <c r="C6" i="6"/>
  <c r="E10" i="8"/>
  <c r="E7" i="8"/>
  <c r="E8" i="8"/>
  <c r="E9" i="8"/>
  <c r="E17" i="8"/>
  <c r="E18" i="8"/>
  <c r="E14" i="8"/>
  <c r="E19" i="8" s="1"/>
  <c r="E15" i="8"/>
  <c r="E16" i="8"/>
  <c r="E24" i="8"/>
  <c r="E22" i="8"/>
  <c r="E23" i="8"/>
  <c r="E18" i="9"/>
  <c r="E25" i="9"/>
  <c r="E24" i="9"/>
  <c r="E27" i="9"/>
  <c r="E9" i="7"/>
  <c r="E7" i="7"/>
  <c r="E8" i="7"/>
  <c r="E10" i="7"/>
  <c r="E24" i="12"/>
  <c r="E23" i="12"/>
  <c r="E22" i="12"/>
  <c r="E20" i="1"/>
  <c r="E17" i="12"/>
  <c r="E16" i="12"/>
  <c r="E15" i="12"/>
  <c r="E10" i="12"/>
  <c r="E6" i="12"/>
  <c r="E5" i="12"/>
  <c r="D10" i="6"/>
  <c r="D11" i="6"/>
  <c r="D12" i="6"/>
  <c r="E7" i="12"/>
  <c r="E18" i="12"/>
  <c r="E12" i="12"/>
  <c r="E10" i="9"/>
  <c r="E25" i="8"/>
  <c r="E11" i="8"/>
  <c r="E11" i="7"/>
  <c r="E23" i="1"/>
  <c r="E21" i="1"/>
  <c r="E22" i="1"/>
  <c r="E24" i="1"/>
  <c r="E17" i="1" l="1"/>
  <c r="D13" i="6"/>
  <c r="E27" i="8" l="1"/>
  <c r="E26" i="1"/>
  <c r="E19" i="7"/>
  <c r="E29" i="9" l="1"/>
</calcChain>
</file>

<file path=xl/sharedStrings.xml><?xml version="1.0" encoding="utf-8"?>
<sst xmlns="http://schemas.openxmlformats.org/spreadsheetml/2006/main" count="287" uniqueCount="151">
  <si>
    <t>Resultado global del Índice de Capacidad Estadística Territorial</t>
  </si>
  <si>
    <t>Entidad Territorial</t>
  </si>
  <si>
    <t>Dimensión</t>
  </si>
  <si>
    <t>N°</t>
  </si>
  <si>
    <t>Ponderación</t>
  </si>
  <si>
    <t>Resultado obtenido</t>
  </si>
  <si>
    <t>Resultado Ponderado</t>
  </si>
  <si>
    <t>Entorno Institucional</t>
  </si>
  <si>
    <t>Infraestructura</t>
  </si>
  <si>
    <t>Metodología Estadística</t>
  </si>
  <si>
    <t>Accesibilidad y Uso</t>
  </si>
  <si>
    <t>RI</t>
  </si>
  <si>
    <t>Subdimensión</t>
  </si>
  <si>
    <t>RDI</t>
  </si>
  <si>
    <t>Accesibilidad, Uso y difusión</t>
  </si>
  <si>
    <t>Uso</t>
  </si>
  <si>
    <t>Indicadores / Variables</t>
  </si>
  <si>
    <t>Resultado del Indicador</t>
  </si>
  <si>
    <t>Resultado de la subdimensión</t>
  </si>
  <si>
    <t>Instancias de coordinación interinstitucional implementadas en la entidad territorial</t>
  </si>
  <si>
    <t>Resultado de la Dimensión</t>
  </si>
  <si>
    <t>Campos necesarios para la comprensión del indicador incluidos en las hojas de vida o ficha metodológica de los indicadores diseñados por la entidad territorial</t>
  </si>
  <si>
    <t>Documentos metodológicos que hacen parte del registro administrativo</t>
  </si>
  <si>
    <t>Elementos incluidos en el documento metodológico y/o ficha metodológica de las operaciones estadísticas</t>
  </si>
  <si>
    <t>Proporción de indicadores de la batería básica incorporados en el Plan de Desarrollo Territorial- PDT</t>
  </si>
  <si>
    <t>Marco institucional</t>
  </si>
  <si>
    <t>Gestión del conocimiento</t>
  </si>
  <si>
    <t xml:space="preserve"> </t>
  </si>
  <si>
    <t>Aprovechamiento de registros administrativos</t>
  </si>
  <si>
    <t>Formulación de indicadores</t>
  </si>
  <si>
    <t>Operaciones estadísticas</t>
  </si>
  <si>
    <t>Disponibilidad</t>
  </si>
  <si>
    <t>Accesibilidad</t>
  </si>
  <si>
    <t>Resultado Dimensión Entorno Institucional</t>
  </si>
  <si>
    <t>Resultado Dimensión Infraestructura</t>
  </si>
  <si>
    <t>Resultado Dimensión Metodología Estadística</t>
  </si>
  <si>
    <t>Resultado Dimensión Accesibilidad, Uso y Difusión</t>
  </si>
  <si>
    <t>Procedimientos de seguridad y privacidad de la información implementados</t>
  </si>
  <si>
    <t>Actividades de gestión de información desarrolladas por la entidad territorial</t>
  </si>
  <si>
    <t>Existencia de una dependencia y/o grupo de definidas en la normatividad de la entidad territorial</t>
  </si>
  <si>
    <t>Cargos cuyas funciones están relacionadas a la actividad estadística incluidas en el manual de funciones de la entidad territorial</t>
  </si>
  <si>
    <t>Inventarios identificados en la entidad territorial</t>
  </si>
  <si>
    <t>ODS alineados a la planeación institucional</t>
  </si>
  <si>
    <t>Capacitaciones asociadas a la generación, procesamiento, reporte o difusión de información estadística y seguridad de la información</t>
  </si>
  <si>
    <t>Desarrollo de actividades de enseñanza y aprendizaje</t>
  </si>
  <si>
    <t>Participación en redes de conocimiento</t>
  </si>
  <si>
    <t>Actividades de transferencia de conocimiento en seguridad digital realizadas por la entidad territorial</t>
  </si>
  <si>
    <t>Percepción suficiencia del recurso humano para la generación, procesamiento, análisis y difusión de información estadística</t>
  </si>
  <si>
    <t>Percepción suficiencia del Hardware y Software para la generación, procesamiento, análisis y difusión de información estadística</t>
  </si>
  <si>
    <t>Percepción suficiencia en la asignación de recursos financieros para la generación, procesamiento, análisis y difusión de información estadística</t>
  </si>
  <si>
    <t>Percepción suficiencia del Espacio físico para para la generación, procesamiento, análisis y difusión de información estadística</t>
  </si>
  <si>
    <t xml:space="preserve">Uso de tableros de control para el seguimiento plan de desarrollo territorial </t>
  </si>
  <si>
    <t xml:space="preserve">Herramientas de procesamiento de datos estadísticos </t>
  </si>
  <si>
    <t>Indicadores de gestión y desempeño institucional diseñados</t>
  </si>
  <si>
    <t>Acciones desarrolladas con los indicadores de la entidad territorial para seguimiento y evaluación</t>
  </si>
  <si>
    <t>Indicadores de Política Pública documentados</t>
  </si>
  <si>
    <t>Registros administrativos diseñados para la generación de información</t>
  </si>
  <si>
    <t>Registros administrativos de otras entidades con diagnóstico y uso</t>
  </si>
  <si>
    <t>Lineamientos metodológicos implementados en la entidad territorial para los registros administrativos</t>
  </si>
  <si>
    <t>Acciones de fortalecimiento de registros administrativos realizadas por la entidad territorial</t>
  </si>
  <si>
    <t>Lineamientos, normas y estándares para producción de estadísticas implementadas en las operaciones estadísticas diseñadas por la entidad territorial</t>
  </si>
  <si>
    <t>Proporción de Indicadores de la batería disponibles en la página web de las entidades territoriales.</t>
  </si>
  <si>
    <t>Medio de visualización utilizado para la difusión de indicadores de la Batería Base</t>
  </si>
  <si>
    <t>Proporción de Indicadores con series de tiempo accesible/disponible vía web.</t>
  </si>
  <si>
    <t xml:space="preserve">Accesibilidad </t>
  </si>
  <si>
    <t>Mecanismos tecnológicos utilizados para la difusión</t>
  </si>
  <si>
    <t>Empoderamiento de los ciudadanos mediante un Estado abierto</t>
  </si>
  <si>
    <t>Tipo de Información asociada a indicadores (metadatos) y operaciones estadísticas difundida a través página web para los grupos de interés de la entidad territorial</t>
  </si>
  <si>
    <t>Información publicada a los grupos de valor de la entidad territorial</t>
  </si>
  <si>
    <t>Nivel de satisfacción frente a la accesibilidad de la información estadística difundida por la entidad territorial</t>
  </si>
  <si>
    <t>Nivel de satisfacción frente a la oportunidad y puntualidad de la información difundida por la entidad territorial</t>
  </si>
  <si>
    <t>Entidad territorial</t>
  </si>
  <si>
    <t>Código Divipola</t>
  </si>
  <si>
    <t>Antioquia</t>
  </si>
  <si>
    <t>Valle del Cauca</t>
  </si>
  <si>
    <t>Armenia</t>
  </si>
  <si>
    <t>Barranquilla</t>
  </si>
  <si>
    <t>Bogotá</t>
  </si>
  <si>
    <t>Bucaramanga</t>
  </si>
  <si>
    <t>Cali</t>
  </si>
  <si>
    <t>Cartagena de Indias</t>
  </si>
  <si>
    <t>Cúcuta</t>
  </si>
  <si>
    <t>Florencia</t>
  </si>
  <si>
    <t>Ibagué</t>
  </si>
  <si>
    <t>Inírida</t>
  </si>
  <si>
    <t>Leticia</t>
  </si>
  <si>
    <t>Manizales</t>
  </si>
  <si>
    <t>Medellín</t>
  </si>
  <si>
    <t>Mitú</t>
  </si>
  <si>
    <t>Mocoa</t>
  </si>
  <si>
    <t>Montería</t>
  </si>
  <si>
    <t>Neiva</t>
  </si>
  <si>
    <t>Pasto</t>
  </si>
  <si>
    <t>Pereira</t>
  </si>
  <si>
    <t>Popayán</t>
  </si>
  <si>
    <t>Puerto Carreño</t>
  </si>
  <si>
    <t>Quibdó</t>
  </si>
  <si>
    <t>Riohacha</t>
  </si>
  <si>
    <t>San José del Guaviare</t>
  </si>
  <si>
    <t>Santa Marta</t>
  </si>
  <si>
    <t>Sincelejo</t>
  </si>
  <si>
    <t>Tunja</t>
  </si>
  <si>
    <t>Valledupar</t>
  </si>
  <si>
    <t>Villavicencio</t>
  </si>
  <si>
    <t>Yopal</t>
  </si>
  <si>
    <t>Cundinamarca</t>
  </si>
  <si>
    <t>Arauca</t>
  </si>
  <si>
    <t>¿ Qué mide?
Esta dimensión indaga sobre los principales elementos que constituyen la estructura y funcionamiento de las entidades territoriales, con relación a la generación, procesamiento, uso y difusión de información estadística</t>
  </si>
  <si>
    <t>¿ Qué mide?
Esta dimensión indaga sobre la percepción de las entidades territoriales frente a la suficiencia y disponibilidad de recursos humanos, tecnológicos, físicos y financieros para la generación, procesamiento, análisis, y difusión de información estadística. De igual forma, mide el uso de las herramientas de procesamiento de datos para la producción y gestión de información estadística por parte de las entidades</t>
  </si>
  <si>
    <t>Recursos humanos, tecnológicos, financieros y físicos</t>
  </si>
  <si>
    <t>Uso de herramientas de gestión y procesamiento de datos</t>
  </si>
  <si>
    <t>¿ Qué mide?
Esta dimensión analiza la capacidad que tienen las entidades territoriales para producir información estadística implementando los lineamientos, normas y estándares estadísticos para la producción y difusión de información estadística</t>
  </si>
  <si>
    <t xml:space="preserve">¿ Qué mide?
Esta dimensión indaga sobre la capacidad de las entidades territoriales (alcaldías y gobernaciones) para dar a los usuarios acceso a la información estadística, también  analiza el uso de la información estadística por parte de los actores del ecosistema de datos,  para llevar a cabo ejercicios de control social, político, fiscal y administrativo. </t>
  </si>
  <si>
    <t>A.</t>
  </si>
  <si>
    <t>B.</t>
  </si>
  <si>
    <t xml:space="preserve">C. </t>
  </si>
  <si>
    <t>D.</t>
  </si>
  <si>
    <t>E.</t>
  </si>
  <si>
    <t>F.</t>
  </si>
  <si>
    <t>Resultado Global</t>
  </si>
  <si>
    <t>Resultado por dimensiones</t>
  </si>
  <si>
    <t>Resultado de la entidad territorial desagregado por dimensiones</t>
  </si>
  <si>
    <t>Resultado de la dimensión Entorno Institucional, desagregado por subdimensión y por resultado de los indicadores</t>
  </si>
  <si>
    <t>Resultado de la dimensión Infraestructura, desagregado por subdimensión y por resultado de los indicadores</t>
  </si>
  <si>
    <t>Resultado de la dimensión Metodología Estadística, desagregado por subdimensión y por resultado de los indicadores</t>
  </si>
  <si>
    <t xml:space="preserve">Resultados de las dimensiones, desagregado por subdimensiones </t>
  </si>
  <si>
    <t>Resultado de la dimensión Accesibilidad y uso, desagregado por subdimensión y por resultado de los indicadores</t>
  </si>
  <si>
    <t>Resultado del Índice</t>
  </si>
  <si>
    <t>Nivel de satisfacción, o percepción frente a la relevancia de la información difundida por la entidad territorial</t>
  </si>
  <si>
    <t>Proporción de indicadores de la batería base utilizados para rendición de cuentas o informes de Gestión</t>
  </si>
  <si>
    <t>Promedio de uso de los indicadores de la batería base por las entidades usuarias</t>
  </si>
  <si>
    <t>Consulta sobre satisfacción de usuarios respecto a la información disponible en sus plataformas o canales de difusión</t>
  </si>
  <si>
    <t>05</t>
  </si>
  <si>
    <t>08001</t>
  </si>
  <si>
    <t>05001</t>
  </si>
  <si>
    <t>Resultado por Dimensiones</t>
  </si>
  <si>
    <t>ÍNDICE DE CAPACIDAD ESTADÍSTICA TERITORIAL - 2019</t>
  </si>
  <si>
    <t>ÍNDICE DE CAPACIDAD ESTADÍSTICA TERRITORIAL - 2019</t>
  </si>
  <si>
    <t>Producción de información estadística incluida en el direccionamiento estratégico de la entidad territorial</t>
  </si>
  <si>
    <t>Procesos y procedimientos documentados en el sistema integrado de gestión de la entidad territorial</t>
  </si>
  <si>
    <t xml:space="preserve">Aspectos incluidos en los  proceso o procedimientos para el procesamiento y análisis de la información </t>
  </si>
  <si>
    <t>Uso de gestores de bases de datos en la entidad territorial para  registros administrativos</t>
  </si>
  <si>
    <t xml:space="preserve">Acciones desarrolladas por la entidad territorial para garantizar la calidad de la información  y  mejorar  su  gestión 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</si>
  <si>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 DIRPEN</t>
    </r>
  </si>
  <si>
    <r>
      <rPr>
        <b/>
        <sz val="9"/>
        <rFont val="Segoe UI"/>
        <family val="2"/>
      </rPr>
      <t>Nota:</t>
    </r>
    <r>
      <rPr>
        <sz val="9"/>
        <rFont val="Segoe UI"/>
        <family val="2"/>
      </rPr>
      <t xml:space="preserve"> el resultado del índice se presenta como un promedio simple y ponderado de las dimensiones. </t>
    </r>
  </si>
  <si>
    <r>
      <rPr>
        <b/>
        <sz val="9"/>
        <rFont val="Segoe UI"/>
        <family val="2"/>
      </rPr>
      <t>Nota:</t>
    </r>
    <r>
      <rPr>
        <sz val="9"/>
        <rFont val="Segoe UI"/>
        <family val="2"/>
      </rPr>
      <t xml:space="preserve"> Los resultados del índice a nivel de dimensiones y subdimensiones pueden variar año a año en función del reporte que realicen las entidades al FURAG. 
 </t>
    </r>
  </si>
  <si>
    <t>Actualizado el 28 de mayo de 2021</t>
  </si>
  <si>
    <r>
      <rPr>
        <b/>
        <sz val="9"/>
        <rFont val="Segoe UI"/>
        <family val="2"/>
      </rPr>
      <t>Nota:</t>
    </r>
    <r>
      <rPr>
        <sz val="9"/>
        <rFont val="Segoe UI"/>
        <family val="2"/>
      </rPr>
      <t xml:space="preserve"> </t>
    </r>
    <r>
      <rPr>
        <i/>
        <sz val="9"/>
        <rFont val="Segoe UI"/>
        <family val="2"/>
      </rPr>
      <t xml:space="preserve">Resultado del indicador </t>
    </r>
    <r>
      <rPr>
        <sz val="9"/>
        <rFont val="Segoe UI"/>
        <family val="2"/>
      </rPr>
      <t xml:space="preserve">se obtiene de las valoraciones de los ítems asociados a cada indicador. Los Ítems provienen de las fuentes descritas en la metodología (FURAG, Indagación Web y Cuestionario a usuarios); </t>
    </r>
    <r>
      <rPr>
        <i/>
        <sz val="9"/>
        <rFont val="Segoe UI"/>
        <family val="2"/>
      </rPr>
      <t xml:space="preserve">Resultado Ponderado </t>
    </r>
    <r>
      <rPr>
        <sz val="9"/>
        <rFont val="Segoe UI"/>
        <family val="2"/>
      </rPr>
      <t xml:space="preserve">se obtiene del resultado del indicador por la ponderación del indicador. El </t>
    </r>
    <r>
      <rPr>
        <i/>
        <sz val="9"/>
        <rFont val="Segoe UI"/>
        <family val="2"/>
      </rPr>
      <t xml:space="preserve">Resultado de la Subdimensión </t>
    </r>
    <r>
      <rPr>
        <sz val="9"/>
        <rFont val="Segoe UI"/>
        <family val="2"/>
      </rPr>
      <t>es un promedio simple o ponderado  de los resultados de los indicadores</t>
    </r>
  </si>
  <si>
    <r>
      <rPr>
        <b/>
        <sz val="9"/>
        <rFont val="Segoe UI"/>
        <family val="2"/>
      </rPr>
      <t xml:space="preserve">Nota: </t>
    </r>
    <r>
      <rPr>
        <sz val="9"/>
        <rFont val="Segoe UI"/>
        <family val="2"/>
      </rPr>
      <t xml:space="preserve">El resultado por dimensión se obtiene como un promedio simple o ponderado de las subdimensiones. </t>
    </r>
    <r>
      <rPr>
        <i/>
        <sz val="9"/>
        <rFont val="Segoe UI"/>
        <family val="2"/>
      </rPr>
      <t xml:space="preserve">Resultado Obtenido </t>
    </r>
    <r>
      <rPr>
        <sz val="9"/>
        <rFont val="Segoe UI"/>
        <family val="2"/>
      </rPr>
      <t xml:space="preserve">es un promedio simple de la subdimensiones del Índice; </t>
    </r>
    <r>
      <rPr>
        <i/>
        <sz val="9"/>
        <rFont val="Segoe UI"/>
        <family val="2"/>
      </rPr>
      <t xml:space="preserve">Resultado Ponderado </t>
    </r>
    <r>
      <rPr>
        <sz val="9"/>
        <rFont val="Segoe UI"/>
        <family val="2"/>
      </rPr>
      <t>se obtiene del resultado obtenido por la ponderación del la subdimensión.</t>
    </r>
  </si>
  <si>
    <t>Archipiélago de San Andrés y Providencia</t>
  </si>
  <si>
    <t>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</si>
</sst>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>
    <font>
      <sz val="11"/>
      <color theme="1"/>
      <name val="Calibri"/>
      <family val="2"/>
      <scheme val="minor"/>
    </font>
    <font>
      <sz val="12"/>
      <color theme="1"/>
      <name val="Segoe eu"/>
    </font>
    <font>
      <sz val="12"/>
      <name val="Segoe eu"/>
    </font>
    <font>
      <sz val="10"/>
      <color theme="1"/>
      <name val="Segoe eu"/>
    </font>
    <font>
      <b/>
      <sz val="12"/>
      <color theme="1"/>
      <name val="Segoe eu"/>
    </font>
    <font>
      <sz val="14"/>
      <color theme="1"/>
      <name val="Segoe"/>
    </font>
    <font>
      <b/>
      <sz val="12"/>
      <color theme="1"/>
      <name val="Segoe"/>
    </font>
    <font>
      <sz val="11"/>
      <color theme="1"/>
      <name val="Segoe"/>
    </font>
    <font>
      <b/>
      <sz val="11"/>
      <color theme="1"/>
      <name val="Segoe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4" tint="-0.249977111117893"/>
      <name val="Segoe UI"/>
      <family val="2"/>
      <charset val="204"/>
    </font>
    <font>
      <sz val="10"/>
      <name val="Segoe UI"/>
      <family val="2"/>
    </font>
    <font>
      <b/>
      <sz val="10"/>
      <color rgb="FFB6004B"/>
      <name val="Segoe UI"/>
      <family val="2"/>
      <charset val="204"/>
    </font>
    <font>
      <sz val="10"/>
      <name val="Segoe UI"/>
      <family val="2"/>
      <charset val="204"/>
    </font>
    <font>
      <b/>
      <sz val="11"/>
      <color theme="0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0"/>
      <color rgb="FFB6004B"/>
      <name val="Segoe UI"/>
      <family val="2"/>
    </font>
    <font>
      <b/>
      <sz val="12"/>
      <name val="Segoe UI"/>
      <family val="2"/>
    </font>
    <font>
      <sz val="14"/>
      <color theme="1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i/>
      <sz val="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3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4" fontId="0" fillId="0" borderId="0" xfId="0" applyNumberFormat="1"/>
    <xf numFmtId="0" fontId="3" fillId="0" borderId="12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9" fillId="2" borderId="0" xfId="0" applyFont="1" applyFill="1"/>
    <xf numFmtId="0" fontId="7" fillId="2" borderId="2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2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 wrapText="1"/>
    </xf>
    <xf numFmtId="9" fontId="7" fillId="2" borderId="24" xfId="1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2" fontId="0" fillId="2" borderId="0" xfId="0" applyNumberFormat="1" applyFill="1"/>
    <xf numFmtId="9" fontId="7" fillId="0" borderId="24" xfId="1" applyFont="1" applyBorder="1" applyAlignment="1">
      <alignment horizontal="center" vertical="center"/>
    </xf>
    <xf numFmtId="9" fontId="7" fillId="0" borderId="1" xfId="1" applyFont="1" applyBorder="1" applyAlignment="1">
      <alignment horizontal="center" vertical="center"/>
    </xf>
    <xf numFmtId="9" fontId="8" fillId="0" borderId="9" xfId="1" applyFont="1" applyBorder="1" applyAlignment="1">
      <alignment horizontal="center" vertical="center"/>
    </xf>
    <xf numFmtId="9" fontId="7" fillId="0" borderId="7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9" fontId="6" fillId="2" borderId="8" xfId="1" applyFont="1" applyFill="1" applyBorder="1" applyAlignment="1">
      <alignment horizontal="center" vertical="center"/>
    </xf>
    <xf numFmtId="1" fontId="7" fillId="0" borderId="24" xfId="1" applyNumberFormat="1" applyFont="1" applyBorder="1" applyAlignment="1">
      <alignment horizontal="center" vertical="center"/>
    </xf>
    <xf numFmtId="1" fontId="7" fillId="0" borderId="25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1" fontId="7" fillId="0" borderId="26" xfId="1" applyNumberFormat="1" applyFont="1" applyBorder="1" applyAlignment="1">
      <alignment horizontal="center" vertical="center"/>
    </xf>
    <xf numFmtId="1" fontId="8" fillId="0" borderId="9" xfId="1" applyNumberFormat="1" applyFont="1" applyBorder="1" applyAlignment="1">
      <alignment horizontal="center" vertical="center"/>
    </xf>
    <xf numFmtId="1" fontId="8" fillId="0" borderId="10" xfId="1" applyNumberFormat="1" applyFont="1" applyBorder="1" applyAlignment="1">
      <alignment horizontal="center" vertical="center"/>
    </xf>
    <xf numFmtId="1" fontId="7" fillId="0" borderId="7" xfId="1" applyNumberFormat="1" applyFont="1" applyBorder="1" applyAlignment="1">
      <alignment horizontal="center" vertical="center"/>
    </xf>
    <xf numFmtId="1" fontId="7" fillId="0" borderId="28" xfId="1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0" fillId="2" borderId="0" xfId="0" applyNumberFormat="1" applyFill="1"/>
    <xf numFmtId="0" fontId="4" fillId="2" borderId="0" xfId="0" applyFont="1" applyFill="1" applyBorder="1" applyAlignment="1">
      <alignment horizontal="left" vertical="center" wrapText="1"/>
    </xf>
    <xf numFmtId="9" fontId="6" fillId="2" borderId="0" xfId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1" fontId="7" fillId="2" borderId="24" xfId="0" applyNumberFormat="1" applyFont="1" applyFill="1" applyBorder="1" applyAlignment="1">
      <alignment horizontal="center" vertical="center" wrapText="1"/>
    </xf>
    <xf numFmtId="1" fontId="7" fillId="2" borderId="25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6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/>
    <xf numFmtId="1" fontId="0" fillId="0" borderId="7" xfId="0" applyNumberFormat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right" vertical="center"/>
    </xf>
    <xf numFmtId="0" fontId="0" fillId="2" borderId="0" xfId="0" applyFill="1" applyBorder="1"/>
    <xf numFmtId="0" fontId="14" fillId="2" borderId="33" xfId="0" applyFont="1" applyFill="1" applyBorder="1" applyAlignment="1">
      <alignment horizontal="right" vertical="center"/>
    </xf>
    <xf numFmtId="49" fontId="0" fillId="0" borderId="0" xfId="0" applyNumberFormat="1"/>
    <xf numFmtId="0" fontId="13" fillId="2" borderId="0" xfId="0" applyFont="1" applyFill="1"/>
    <xf numFmtId="0" fontId="17" fillId="2" borderId="32" xfId="0" applyFont="1" applyFill="1" applyBorder="1"/>
    <xf numFmtId="0" fontId="19" fillId="3" borderId="3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vertical="center" wrapText="1"/>
    </xf>
    <xf numFmtId="0" fontId="21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9" fontId="8" fillId="2" borderId="7" xfId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1" fontId="8" fillId="2" borderId="28" xfId="0" applyNumberFormat="1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22" fillId="2" borderId="36" xfId="0" applyFont="1" applyFill="1" applyBorder="1"/>
    <xf numFmtId="0" fontId="24" fillId="2" borderId="37" xfId="0" applyFont="1" applyFill="1" applyBorder="1"/>
    <xf numFmtId="0" fontId="24" fillId="2" borderId="16" xfId="0" applyFont="1" applyFill="1" applyBorder="1"/>
    <xf numFmtId="0" fontId="24" fillId="2" borderId="30" xfId="0" applyFont="1" applyFill="1" applyBorder="1" applyAlignment="1">
      <alignment vertical="center"/>
    </xf>
    <xf numFmtId="0" fontId="24" fillId="2" borderId="0" xfId="0" applyFont="1" applyFill="1" applyAlignment="1">
      <alignment vertical="center" wrapText="1"/>
    </xf>
    <xf numFmtId="0" fontId="24" fillId="2" borderId="31" xfId="0" applyFont="1" applyFill="1" applyBorder="1" applyAlignment="1">
      <alignment vertical="center" wrapText="1"/>
    </xf>
    <xf numFmtId="0" fontId="25" fillId="2" borderId="33" xfId="0" applyFont="1" applyFill="1" applyBorder="1"/>
    <xf numFmtId="0" fontId="24" fillId="2" borderId="32" xfId="0" applyFont="1" applyFill="1" applyBorder="1" applyAlignment="1">
      <alignment vertical="center"/>
    </xf>
    <xf numFmtId="0" fontId="24" fillId="2" borderId="32" xfId="0" applyFont="1" applyFill="1" applyBorder="1"/>
    <xf numFmtId="0" fontId="24" fillId="2" borderId="12" xfId="0" applyFont="1" applyFill="1" applyBorder="1"/>
    <xf numFmtId="0" fontId="19" fillId="3" borderId="0" xfId="2" applyFont="1" applyFill="1" applyAlignment="1">
      <alignment horizontal="left" vertical="center"/>
    </xf>
    <xf numFmtId="0" fontId="19" fillId="3" borderId="31" xfId="2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15" fillId="2" borderId="31" xfId="0" applyFont="1" applyFill="1" applyBorder="1" applyAlignment="1">
      <alignment horizontal="left" vertical="center" wrapText="1"/>
    </xf>
    <xf numFmtId="0" fontId="15" fillId="2" borderId="32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13" fillId="2" borderId="3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/>
    </xf>
    <xf numFmtId="0" fontId="18" fillId="4" borderId="30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31" xfId="0" applyFont="1" applyFill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egoe UI"/>
        <family val="2"/>
        <scheme val="none"/>
      </font>
      <fill>
        <patternFill patternType="solid">
          <fgColor indexed="64"/>
          <bgColor rgb="FFB6004B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B6004B"/>
      <color rgb="FF005393"/>
      <color rgb="FF1878AB"/>
      <color rgb="FF175DAC"/>
      <color rgb="FF1E4DA1"/>
      <color rgb="FFC91E5B"/>
      <color rgb="FF1FB1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Resultado ICET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Resultado Obtenido</c:v>
          </c:tx>
          <c:spPr>
            <a:ln w="25400" cap="rnd">
              <a:solidFill>
                <a:srgbClr val="B6004B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1.6163067335881166E-2"/>
                  <c:y val="4.0419513215203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640025990903187E-2"/>
                      <c:h val="5.07393646166565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FC4-4ABB-8F4E-80DA326571DE}"/>
                </c:ext>
              </c:extLst>
            </c:dLbl>
            <c:dLbl>
              <c:idx val="1"/>
              <c:layout>
                <c:manualLayout>
                  <c:x val="-3.378817413905133E-2"/>
                  <c:y val="-3.6281173955945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298245614035089E-2"/>
                      <c:h val="5.07393646166565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B67-46B5-AD4C-9F6F4CB1F0CF}"/>
                </c:ext>
              </c:extLst>
            </c:dLbl>
            <c:dLbl>
              <c:idx val="2"/>
              <c:layout>
                <c:manualLayout>
                  <c:x val="2.5990903183885639E-3"/>
                  <c:y val="-5.6582919051844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298245614035089E-2"/>
                      <c:h val="5.07393646166565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B67-46B5-AD4C-9F6F4CB1F0CF}"/>
                </c:ext>
              </c:extLst>
            </c:dLbl>
            <c:dLbl>
              <c:idx val="3"/>
              <c:layout>
                <c:manualLayout>
                  <c:x val="3.1189083820662766E-2"/>
                  <c:y val="-6.65147172022100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298245614035089E-2"/>
                      <c:h val="5.07393646166565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B67-46B5-AD4C-9F6F4CB1F0CF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'A. Resultado Global'!$B$9:$B$12</c:f>
              <c:strCache>
                <c:ptCount val="4"/>
                <c:pt idx="0">
                  <c:v>Entorno Institucional</c:v>
                </c:pt>
                <c:pt idx="1">
                  <c:v>Infraestructura</c:v>
                </c:pt>
                <c:pt idx="2">
                  <c:v>Metodología Estadística</c:v>
                </c:pt>
                <c:pt idx="3">
                  <c:v>Accesibilidad y Uso</c:v>
                </c:pt>
              </c:strCache>
            </c:strRef>
          </c:cat>
          <c:val>
            <c:numRef>
              <c:f>'A. Resultado Global'!$E$9:$E$12</c:f>
              <c:numCache>
                <c:formatCode>0</c:formatCode>
                <c:ptCount val="4"/>
                <c:pt idx="0">
                  <c:v>53.286249999999995</c:v>
                </c:pt>
                <c:pt idx="1">
                  <c:v>50</c:v>
                </c:pt>
                <c:pt idx="2">
                  <c:v>37.661111111111111</c:v>
                </c:pt>
                <c:pt idx="3">
                  <c:v>29.936744139437934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C4-4ABB-8F4E-80DA32657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535688"/>
        <c:axId val="867533064"/>
      </c:radarChart>
      <c:catAx>
        <c:axId val="867535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7533064"/>
        <c:crosses val="autoZero"/>
        <c:auto val="1"/>
        <c:lblAlgn val="ctr"/>
        <c:lblOffset val="100"/>
        <c:noMultiLvlLbl val="0"/>
      </c:catAx>
      <c:valAx>
        <c:axId val="8675330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\-0\ " sourceLinked="0"/>
        <c:majorTickMark val="none"/>
        <c:minorTickMark val="none"/>
        <c:tickLblPos val="nextTo"/>
        <c:crossAx val="867535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v>Indicadores</c:v>
          </c:tx>
          <c:spPr>
            <a:ln>
              <a:solidFill>
                <a:srgbClr val="B6004B"/>
              </a:solidFill>
            </a:ln>
          </c:spPr>
          <c:marker>
            <c:symbol val="none"/>
          </c:marker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'E. Metodología Estadística'!$D$7:$D$10</c:f>
              <c:strCache>
                <c:ptCount val="4"/>
                <c:pt idx="0">
                  <c:v>Indicadores de gestión y desempeño institucional diseñados</c:v>
                </c:pt>
                <c:pt idx="1">
                  <c:v>Acciones desarrolladas con los indicadores de la entidad territorial para seguimiento y evaluación</c:v>
                </c:pt>
                <c:pt idx="2">
                  <c:v>Indicadores de Política Pública documentados</c:v>
                </c:pt>
                <c:pt idx="3">
                  <c:v>Campos necesarios para la comprensión del indicador incluidos en las hojas de vida o ficha metodológica de los indicadores diseñados por la entidad territorial</c:v>
                </c:pt>
              </c:strCache>
            </c:strRef>
          </c:cat>
          <c:val>
            <c:numRef>
              <c:f>'E. Metodología Estadística'!$F$7:$F$10</c:f>
              <c:numCache>
                <c:formatCode>0</c:formatCode>
                <c:ptCount val="4"/>
                <c:pt idx="0">
                  <c:v>100</c:v>
                </c:pt>
                <c:pt idx="1">
                  <c:v>75</c:v>
                </c:pt>
                <c:pt idx="2">
                  <c:v>50</c:v>
                </c:pt>
                <c:pt idx="3">
                  <c:v>66.680000000000007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BA-44E2-8A75-D8D2DE289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04448"/>
        <c:axId val="72505984"/>
      </c:radarChart>
      <c:catAx>
        <c:axId val="725044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72505984"/>
        <c:crosses val="autoZero"/>
        <c:auto val="1"/>
        <c:lblAlgn val="ctr"/>
        <c:lblOffset val="100"/>
        <c:noMultiLvlLbl val="0"/>
      </c:catAx>
      <c:valAx>
        <c:axId val="7250598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72504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v>Registros</c:v>
          </c:tx>
          <c:spPr>
            <a:ln>
              <a:solidFill>
                <a:srgbClr val="B6004B"/>
              </a:solidFill>
            </a:ln>
          </c:spPr>
          <c:marker>
            <c:symbol val="none"/>
          </c:marker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'E. Metodología Estadística'!$D$14:$D$18</c:f>
              <c:strCache>
                <c:ptCount val="5"/>
                <c:pt idx="0">
                  <c:v>Registros administrativos diseñados para la generación de información</c:v>
                </c:pt>
                <c:pt idx="1">
                  <c:v>Registros administrativos de otras entidades con diagnóstico y uso</c:v>
                </c:pt>
                <c:pt idx="2">
                  <c:v>Documentos metodológicos que hacen parte del registro administrativo</c:v>
                </c:pt>
                <c:pt idx="3">
                  <c:v>Lineamientos metodológicos implementados en la entidad territorial para los registros administrativos</c:v>
                </c:pt>
                <c:pt idx="4">
                  <c:v>Acciones de fortalecimiento de registros administrativos realizadas por la entidad territorial</c:v>
                </c:pt>
              </c:strCache>
            </c:strRef>
          </c:cat>
          <c:val>
            <c:numRef>
              <c:f>'E. Metodología Estadística'!$F$14:$F$18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0-4833-A8B8-24D4DE305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41696"/>
        <c:axId val="72543232"/>
      </c:radarChart>
      <c:catAx>
        <c:axId val="72541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72543232"/>
        <c:crosses val="autoZero"/>
        <c:auto val="1"/>
        <c:lblAlgn val="ctr"/>
        <c:lblOffset val="100"/>
        <c:noMultiLvlLbl val="0"/>
      </c:catAx>
      <c:valAx>
        <c:axId val="7254323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72541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v>Opreaciones</c:v>
          </c:tx>
          <c:spPr>
            <a:ln>
              <a:solidFill>
                <a:srgbClr val="B6004B"/>
              </a:solidFill>
            </a:ln>
          </c:spPr>
          <c:marker>
            <c:symbol val="none"/>
          </c:marker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'E. Metodología Estadística'!$D$22:$D$24</c:f>
              <c:strCache>
                <c:ptCount val="3"/>
                <c:pt idx="0">
                  <c:v>Elementos incluidos en el documento metodológico y/o ficha metodológica de las operaciones estadísticas</c:v>
                </c:pt>
                <c:pt idx="1">
                  <c:v>Lineamientos, normas y estándares para producción de estadísticas implementadas en las operaciones estadísticas diseñadas por la entidad territorial</c:v>
                </c:pt>
                <c:pt idx="2">
                  <c:v>Acciones desarrolladas por la entidad territorial para garantizar la calidad de la información  y  mejorar  su  gestión </c:v>
                </c:pt>
              </c:strCache>
            </c:strRef>
          </c:cat>
          <c:val>
            <c:numRef>
              <c:f>'E. Metodología Estadística'!$F$22:$F$24</c:f>
              <c:numCache>
                <c:formatCode>0</c:formatCode>
                <c:ptCount val="3"/>
                <c:pt idx="0">
                  <c:v>62.5</c:v>
                </c:pt>
                <c:pt idx="1">
                  <c:v>7.69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85-4682-91DE-7AAA1D257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01248"/>
        <c:axId val="73702784"/>
      </c:radarChart>
      <c:catAx>
        <c:axId val="737012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73702784"/>
        <c:crosses val="autoZero"/>
        <c:auto val="1"/>
        <c:lblAlgn val="ctr"/>
        <c:lblOffset val="100"/>
        <c:noMultiLvlLbl val="0"/>
      </c:catAx>
      <c:valAx>
        <c:axId val="7370278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73701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v>Disponibilidad</c:v>
          </c:tx>
          <c:spPr>
            <a:ln>
              <a:solidFill>
                <a:srgbClr val="B6004B"/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9.1199270405838088E-3"/>
                  <c:y val="-7.573491586770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21-4019-9839-997E3357A17F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'F. Accesibilidad y Uso'!$D$7:$D$9</c:f>
              <c:strCache>
                <c:ptCount val="3"/>
                <c:pt idx="0">
                  <c:v>Proporción de Indicadores de la batería disponibles en la página web de las entidades territoriales.</c:v>
                </c:pt>
                <c:pt idx="1">
                  <c:v>Medio de visualización utilizado para la difusión de indicadores de la Batería Base</c:v>
                </c:pt>
                <c:pt idx="2">
                  <c:v>Proporción de Indicadores con series de tiempo accesible/disponible vía web.</c:v>
                </c:pt>
              </c:strCache>
            </c:strRef>
          </c:cat>
          <c:val>
            <c:numRef>
              <c:f>'F. Accesibilidad y Uso'!$F$7:$F$9</c:f>
              <c:numCache>
                <c:formatCode>0</c:formatCode>
                <c:ptCount val="3"/>
                <c:pt idx="0">
                  <c:v>11.688311688311687</c:v>
                </c:pt>
                <c:pt idx="1">
                  <c:v>8.33</c:v>
                </c:pt>
                <c:pt idx="2">
                  <c:v>2.5974025974025974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7-45B5-B8E6-4F6A57009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78240"/>
        <c:axId val="73979776"/>
      </c:radarChart>
      <c:catAx>
        <c:axId val="739782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73979776"/>
        <c:crosses val="autoZero"/>
        <c:auto val="1"/>
        <c:lblAlgn val="ctr"/>
        <c:lblOffset val="100"/>
        <c:noMultiLvlLbl val="0"/>
      </c:catAx>
      <c:valAx>
        <c:axId val="7397977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73978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v>Accesibilidad</c:v>
          </c:tx>
          <c:spPr>
            <a:ln>
              <a:solidFill>
                <a:srgbClr val="B6004B"/>
              </a:solidFill>
            </a:ln>
          </c:spPr>
          <c:marker>
            <c:symbol val="none"/>
          </c:marker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'F. Accesibilidad y Uso'!$D$13:$D$20</c:f>
              <c:strCache>
                <c:ptCount val="8"/>
                <c:pt idx="0">
                  <c:v>Mecanismos tecnológicos utilizados para la difusión</c:v>
                </c:pt>
                <c:pt idx="1">
                  <c:v>Empoderamiento de los ciudadanos mediante un Estado abierto</c:v>
                </c:pt>
                <c:pt idx="2">
                  <c:v>Tipo de Información asociada a indicadores (metadatos) y operaciones estadísticas difundida a través página web para los grupos de interés de la entidad territorial</c:v>
                </c:pt>
                <c:pt idx="3">
                  <c:v>Información publicada a los grupos de valor de la entidad territorial</c:v>
                </c:pt>
                <c:pt idx="4">
                  <c:v>Consulta sobre satisfacción de usuarios respecto a la información disponible en sus plataformas o canales de difusión</c:v>
                </c:pt>
                <c:pt idx="5">
                  <c:v>Nivel de satisfacción frente a la accesibilidad de la información estadística difundida por la entidad territorial</c:v>
                </c:pt>
                <c:pt idx="6">
                  <c:v>Nivel de satisfacción frente a la oportunidad y puntualidad de la información difundida por la entidad territorial</c:v>
                </c:pt>
                <c:pt idx="7">
                  <c:v>Nivel de satisfacción, o percepción frente a la relevancia de la información difundida por la entidad territorial</c:v>
                </c:pt>
              </c:strCache>
            </c:strRef>
          </c:cat>
          <c:val>
            <c:numRef>
              <c:f>'F. Accesibilidad y Uso'!$F$13:$F$20</c:f>
              <c:numCache>
                <c:formatCode>0</c:formatCode>
                <c:ptCount val="8"/>
                <c:pt idx="0">
                  <c:v>50</c:v>
                </c:pt>
                <c:pt idx="1">
                  <c:v>96.747631352282497</c:v>
                </c:pt>
                <c:pt idx="2">
                  <c:v>11.11</c:v>
                </c:pt>
                <c:pt idx="3">
                  <c:v>100</c:v>
                </c:pt>
                <c:pt idx="4">
                  <c:v>100</c:v>
                </c:pt>
                <c:pt idx="5">
                  <c:v>63.75</c:v>
                </c:pt>
                <c:pt idx="6">
                  <c:v>31.111111111111111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8-401B-B82D-46C4B03A7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48160"/>
        <c:axId val="82749696"/>
      </c:radarChart>
      <c:catAx>
        <c:axId val="827481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82749696"/>
        <c:crosses val="autoZero"/>
        <c:auto val="1"/>
        <c:lblAlgn val="ctr"/>
        <c:lblOffset val="100"/>
        <c:noMultiLvlLbl val="0"/>
      </c:catAx>
      <c:valAx>
        <c:axId val="8274969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8274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v>Uso</c:v>
          </c:tx>
          <c:spPr>
            <a:ln>
              <a:solidFill>
                <a:srgbClr val="B6004B"/>
              </a:solidFill>
            </a:ln>
          </c:spPr>
          <c:marker>
            <c:symbol val="none"/>
          </c:marker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'F. Accesibilidad y Uso'!$D$24:$D$26</c:f>
              <c:strCache>
                <c:ptCount val="3"/>
                <c:pt idx="0">
                  <c:v>Proporción de indicadores de la batería básica incorporados en el Plan de Desarrollo Territorial- PDT</c:v>
                </c:pt>
                <c:pt idx="1">
                  <c:v>Proporción de indicadores de la batería base utilizados para rendición de cuentas o informes de Gestión</c:v>
                </c:pt>
                <c:pt idx="2">
                  <c:v>Promedio de uso de los indicadores de la batería base por las entidades usuarias</c:v>
                </c:pt>
              </c:strCache>
            </c:strRef>
          </c:cat>
          <c:val>
            <c:numRef>
              <c:f>'F. Accesibilidad y Uso'!$F$24:$F$26</c:f>
              <c:numCache>
                <c:formatCode>0</c:formatCode>
                <c:ptCount val="3"/>
                <c:pt idx="0">
                  <c:v>40.259740259740262</c:v>
                </c:pt>
                <c:pt idx="1">
                  <c:v>11.688311688311687</c:v>
                </c:pt>
                <c:pt idx="2">
                  <c:v>2.5974025974025974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F9-4D3B-95A5-0C6C5CC4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48160"/>
        <c:axId val="82749696"/>
      </c:radarChart>
      <c:catAx>
        <c:axId val="827481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82749696"/>
        <c:crosses val="autoZero"/>
        <c:auto val="1"/>
        <c:lblAlgn val="ctr"/>
        <c:lblOffset val="100"/>
        <c:noMultiLvlLbl val="0"/>
      </c:catAx>
      <c:valAx>
        <c:axId val="8274969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8274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B6004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'B. Resultado por Dimensiones'!$D$5:$D$7</c:f>
              <c:strCache>
                <c:ptCount val="3"/>
                <c:pt idx="0">
                  <c:v>Marco institucional</c:v>
                </c:pt>
                <c:pt idx="1">
                  <c:v>Gestión del conocimiento</c:v>
                </c:pt>
                <c:pt idx="2">
                  <c:v>Resultado Dimensión Entorno Institucional</c:v>
                </c:pt>
              </c:strCache>
            </c:strRef>
          </c:cat>
          <c:val>
            <c:numRef>
              <c:f>'B. Resultado por Dimensiones'!$F$5:$F$7</c:f>
              <c:numCache>
                <c:formatCode>0</c:formatCode>
                <c:ptCount val="3"/>
                <c:pt idx="0">
                  <c:v>63</c:v>
                </c:pt>
                <c:pt idx="1">
                  <c:v>43.572499999999998</c:v>
                </c:pt>
                <c:pt idx="2">
                  <c:v>53.286249999999995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0-4D43-99BD-9B5AF1C88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97056"/>
        <c:axId val="95253248"/>
      </c:barChart>
      <c:catAx>
        <c:axId val="9519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253248"/>
        <c:crosses val="autoZero"/>
        <c:auto val="1"/>
        <c:lblAlgn val="ctr"/>
        <c:lblOffset val="100"/>
        <c:noMultiLvlLbl val="0"/>
      </c:catAx>
      <c:valAx>
        <c:axId val="9525324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95197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Infraestructura</c:v>
          </c:tx>
          <c:spPr>
            <a:solidFill>
              <a:srgbClr val="B6004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'B. Resultado por Dimensiones'!$D$10:$D$12</c:f>
              <c:strCache>
                <c:ptCount val="3"/>
                <c:pt idx="0">
                  <c:v>Recursos humanos, tecnológicos, financieros y físicos</c:v>
                </c:pt>
                <c:pt idx="1">
                  <c:v>Uso de herramientas de gestión y procesamiento de datos</c:v>
                </c:pt>
                <c:pt idx="2">
                  <c:v>Resultado Dimensión Infraestructura</c:v>
                </c:pt>
              </c:strCache>
            </c:strRef>
          </c:cat>
          <c:val>
            <c:numRef>
              <c:f>'B. Resultado por Dimensiones'!$F$10:$F$12</c:f>
              <c:numCache>
                <c:formatCode>0</c:formatCode>
                <c:ptCount val="3"/>
                <c:pt idx="0">
                  <c:v>50</c:v>
                </c:pt>
                <c:pt idx="1">
                  <c:v>49.999999999999993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A7-45F4-A5E0-DCE32E969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75296"/>
        <c:axId val="145177216"/>
      </c:barChart>
      <c:catAx>
        <c:axId val="14517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177216"/>
        <c:crosses val="autoZero"/>
        <c:auto val="1"/>
        <c:lblAlgn val="ctr"/>
        <c:lblOffset val="100"/>
        <c:noMultiLvlLbl val="0"/>
      </c:catAx>
      <c:valAx>
        <c:axId val="14517721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145175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Metodología estadística</c:v>
          </c:tx>
          <c:spPr>
            <a:solidFill>
              <a:srgbClr val="B6004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'B. Resultado por Dimensiones'!$D$15:$D$18</c:f>
              <c:strCache>
                <c:ptCount val="4"/>
                <c:pt idx="0">
                  <c:v>Formulación de indicadores</c:v>
                </c:pt>
                <c:pt idx="1">
                  <c:v>Aprovechamiento de registros administrativos</c:v>
                </c:pt>
                <c:pt idx="2">
                  <c:v>Operaciones estadísticas</c:v>
                </c:pt>
                <c:pt idx="3">
                  <c:v>Resultado Dimensión Metodología Estadística</c:v>
                </c:pt>
              </c:strCache>
            </c:strRef>
          </c:cat>
          <c:val>
            <c:numRef>
              <c:f>'B. Resultado por Dimensiones'!$F$15:$F$18</c:f>
              <c:numCache>
                <c:formatCode>0</c:formatCode>
                <c:ptCount val="4"/>
                <c:pt idx="0">
                  <c:v>72.92</c:v>
                </c:pt>
                <c:pt idx="1">
                  <c:v>0</c:v>
                </c:pt>
                <c:pt idx="2">
                  <c:v>40.063333333333333</c:v>
                </c:pt>
                <c:pt idx="3">
                  <c:v>37.661111111111111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A-410C-89E6-843346DA7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494464"/>
        <c:axId val="70508544"/>
      </c:barChart>
      <c:catAx>
        <c:axId val="7049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508544"/>
        <c:crosses val="autoZero"/>
        <c:auto val="1"/>
        <c:lblAlgn val="ctr"/>
        <c:lblOffset val="100"/>
        <c:noMultiLvlLbl val="0"/>
      </c:catAx>
      <c:valAx>
        <c:axId val="7050854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7049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Accesibilidad, Uso y Difusión</c:v>
          </c:tx>
          <c:spPr>
            <a:solidFill>
              <a:srgbClr val="B6004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'B. Resultado por Dimensiones'!$D$22:$D$25</c:f>
              <c:strCache>
                <c:ptCount val="4"/>
                <c:pt idx="0">
                  <c:v>Disponibilidad</c:v>
                </c:pt>
                <c:pt idx="1">
                  <c:v>Accesibilidad</c:v>
                </c:pt>
                <c:pt idx="2">
                  <c:v>Uso</c:v>
                </c:pt>
                <c:pt idx="3">
                  <c:v>Resultado Dimensión Accesibilidad, Uso y Difusión</c:v>
                </c:pt>
              </c:strCache>
            </c:strRef>
          </c:cat>
          <c:val>
            <c:numRef>
              <c:f>'B. Resultado por Dimensiones'!$F$22:$F$25</c:f>
              <c:numCache>
                <c:formatCode>0</c:formatCode>
                <c:ptCount val="4"/>
                <c:pt idx="0">
                  <c:v>7.5385714285714283</c:v>
                </c:pt>
                <c:pt idx="1">
                  <c:v>64.0898428079242</c:v>
                </c:pt>
                <c:pt idx="2">
                  <c:v>18.18181818181818</c:v>
                </c:pt>
                <c:pt idx="3">
                  <c:v>29.936744139437934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5-4A81-B0CB-7F287F220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93152"/>
        <c:axId val="70594944"/>
      </c:barChart>
      <c:catAx>
        <c:axId val="7059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594944"/>
        <c:crosses val="autoZero"/>
        <c:auto val="1"/>
        <c:lblAlgn val="ctr"/>
        <c:lblOffset val="100"/>
        <c:noMultiLvlLbl val="0"/>
      </c:catAx>
      <c:valAx>
        <c:axId val="7059494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7059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440927009572044"/>
          <c:y val="0.20784805379347254"/>
          <c:w val="0.51716427470882309"/>
          <c:h val="0.56551540770391484"/>
        </c:manualLayout>
      </c:layout>
      <c:radarChart>
        <c:radarStyle val="marker"/>
        <c:varyColors val="0"/>
        <c:ser>
          <c:idx val="0"/>
          <c:order val="0"/>
          <c:tx>
            <c:v>Marco institucional</c:v>
          </c:tx>
          <c:spPr>
            <a:ln>
              <a:solidFill>
                <a:srgbClr val="B6004B"/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5.4719554384631839E-3"/>
                  <c:y val="-7.67938506870555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28-4AA7-88EC-572D47FA59EF}"/>
                </c:ext>
              </c:extLst>
            </c:dLbl>
            <c:dLbl>
              <c:idx val="2"/>
              <c:layout>
                <c:manualLayout>
                  <c:x val="-1.6415866315389282E-2"/>
                  <c:y val="-1.5358770137411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28-4AA7-88EC-572D47FA59EF}"/>
                </c:ext>
              </c:extLst>
            </c:dLbl>
            <c:dLbl>
              <c:idx val="3"/>
              <c:layout>
                <c:manualLayout>
                  <c:x val="-9.1199257307717496E-3"/>
                  <c:y val="-5.183584921376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28-4AA7-88EC-572D47FA59EF}"/>
                </c:ext>
              </c:extLst>
            </c:dLbl>
            <c:dLbl>
              <c:idx val="5"/>
              <c:layout>
                <c:manualLayout>
                  <c:x val="2.3711806900006481E-2"/>
                  <c:y val="-6.335492681682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28-4AA7-88EC-572D47FA59EF}"/>
                </c:ext>
              </c:extLst>
            </c:dLbl>
            <c:dLbl>
              <c:idx val="6"/>
              <c:layout>
                <c:manualLayout>
                  <c:x val="-1.8239851461543565E-2"/>
                  <c:y val="-7.6793850687056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28-4AA7-88EC-572D47FA59EF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b" anchorCtr="1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'C. Entorno institucional'!$D$7:$D$16</c:f>
              <c:strCache>
                <c:ptCount val="10"/>
                <c:pt idx="0">
                  <c:v>Procesos y procedimientos documentados en el sistema integrado de gestión de la entidad territorial</c:v>
                </c:pt>
                <c:pt idx="1">
                  <c:v>Procedimientos de seguridad y privacidad de la información implementados</c:v>
                </c:pt>
                <c:pt idx="2">
                  <c:v>Aspectos incluidos en los  proceso o procedimientos para el procesamiento y análisis de la información </c:v>
                </c:pt>
                <c:pt idx="3">
                  <c:v>Actividades de gestión de información desarrolladas por la entidad territorial</c:v>
                </c:pt>
                <c:pt idx="4">
                  <c:v>Existencia de una dependencia y/o grupo de definidas en la normatividad de la entidad territorial</c:v>
                </c:pt>
                <c:pt idx="5">
                  <c:v>Cargos cuyas funciones están relacionadas a la actividad estadística incluidas en el manual de funciones de la entidad territorial</c:v>
                </c:pt>
                <c:pt idx="6">
                  <c:v>Producción de información estadística incluida en el direccionamiento estratégico de la entidad territorial</c:v>
                </c:pt>
                <c:pt idx="7">
                  <c:v>Inventarios identificados en la entidad territorial</c:v>
                </c:pt>
                <c:pt idx="8">
                  <c:v>ODS alineados a la planeación institucional</c:v>
                </c:pt>
                <c:pt idx="9">
                  <c:v>Instancias de coordinación interinstitucional implementadas en la entidad territorial</c:v>
                </c:pt>
              </c:strCache>
            </c:strRef>
          </c:cat>
          <c:val>
            <c:numRef>
              <c:f>'C. Entorno institucional'!$F$7:$F$16</c:f>
              <c:numCache>
                <c:formatCode>0</c:formatCode>
                <c:ptCount val="10"/>
                <c:pt idx="0">
                  <c:v>100</c:v>
                </c:pt>
                <c:pt idx="1">
                  <c:v>25</c:v>
                </c:pt>
                <c:pt idx="2">
                  <c:v>0</c:v>
                </c:pt>
                <c:pt idx="3">
                  <c:v>25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80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E-49B1-8D17-CEC983283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13344"/>
        <c:axId val="70714880"/>
      </c:radarChart>
      <c:catAx>
        <c:axId val="707133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anchor="t" anchorCtr="0"/>
          <a:lstStyle/>
          <a:p>
            <a:pPr>
              <a:defRPr sz="700"/>
            </a:pPr>
            <a:endParaRPr lang="es-CO"/>
          </a:p>
        </c:txPr>
        <c:crossAx val="70714880"/>
        <c:crosses val="autoZero"/>
        <c:auto val="1"/>
        <c:lblAlgn val="ctr"/>
        <c:lblOffset val="100"/>
        <c:noMultiLvlLbl val="0"/>
      </c:catAx>
      <c:valAx>
        <c:axId val="70714880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70713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536247254807432"/>
          <c:y val="0.16543454192119791"/>
          <c:w val="0.32007541914403559"/>
          <c:h val="0.69396882911759927"/>
        </c:manualLayout>
      </c:layout>
      <c:radarChart>
        <c:radarStyle val="marker"/>
        <c:varyColors val="0"/>
        <c:ser>
          <c:idx val="0"/>
          <c:order val="0"/>
          <c:spPr>
            <a:ln>
              <a:solidFill>
                <a:srgbClr val="B6004B"/>
              </a:solidFill>
            </a:ln>
          </c:spPr>
          <c:marker>
            <c:symbol val="none"/>
          </c:marker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'C. Entorno institucional'!$D$20:$D$23</c:f>
              <c:strCache>
                <c:ptCount val="4"/>
                <c:pt idx="0">
                  <c:v>Capacitaciones asociadas a la generación, procesamiento, reporte o difusión de información estadística y seguridad de la información</c:v>
                </c:pt>
                <c:pt idx="1">
                  <c:v>Desarrollo de actividades de enseñanza y aprendizaje</c:v>
                </c:pt>
                <c:pt idx="2">
                  <c:v>Participación en redes de conocimiento</c:v>
                </c:pt>
                <c:pt idx="3">
                  <c:v>Actividades de transferencia de conocimiento en seguridad digital realizadas por la entidad territorial</c:v>
                </c:pt>
              </c:strCache>
            </c:strRef>
          </c:cat>
          <c:val>
            <c:numRef>
              <c:f>'C. Entorno institucional'!$F$20:$F$23</c:f>
              <c:numCache>
                <c:formatCode>0</c:formatCode>
                <c:ptCount val="4"/>
                <c:pt idx="0">
                  <c:v>50</c:v>
                </c:pt>
                <c:pt idx="1">
                  <c:v>14.29</c:v>
                </c:pt>
                <c:pt idx="2">
                  <c:v>60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4-4A0E-AE72-09B8EB3B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6496"/>
        <c:axId val="70748032"/>
      </c:radarChart>
      <c:catAx>
        <c:axId val="707464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70748032"/>
        <c:crosses val="autoZero"/>
        <c:auto val="1"/>
        <c:lblAlgn val="ctr"/>
        <c:lblOffset val="100"/>
        <c:noMultiLvlLbl val="0"/>
      </c:catAx>
      <c:valAx>
        <c:axId val="7074803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7074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Percepción suficiencia de recursos</c:v>
          </c:tx>
          <c:spPr>
            <a:ln>
              <a:solidFill>
                <a:srgbClr val="B6004B"/>
              </a:solidFill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1D-487C-9C11-97D74B1C38A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1D-487C-9C11-97D74B1C38A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D-487C-9C11-97D74B1C38A7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1D-487C-9C11-97D74B1C38A7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'D. Infraestructura'!$D$7:$D$10</c:f>
              <c:strCache>
                <c:ptCount val="4"/>
                <c:pt idx="0">
                  <c:v>Percepción suficiencia del recurso humano para la generación, procesamiento, análisis y difusión de información estadística</c:v>
                </c:pt>
                <c:pt idx="1">
                  <c:v>Percepción suficiencia del Hardware y Software para la generación, procesamiento, análisis y difusión de información estadística</c:v>
                </c:pt>
                <c:pt idx="2">
                  <c:v>Percepción suficiencia en la asignación de recursos financieros para la generación, procesamiento, análisis y difusión de información estadística</c:v>
                </c:pt>
                <c:pt idx="3">
                  <c:v>Percepción suficiencia del Espacio físico para para la generación, procesamiento, análisis y difusión de información estadística</c:v>
                </c:pt>
              </c:strCache>
            </c:strRef>
          </c:cat>
          <c:val>
            <c:numRef>
              <c:f>'D. Infraestructura'!$F$7:$F$10</c:f>
              <c:numCache>
                <c:formatCode>0</c:formatCode>
                <c:ptCount val="4"/>
                <c:pt idx="0">
                  <c:v>100</c:v>
                </c:pt>
                <c:pt idx="1">
                  <c:v>25</c:v>
                </c:pt>
                <c:pt idx="2">
                  <c:v>25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D-487C-9C11-97D74B1C3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68032"/>
        <c:axId val="72273920"/>
      </c:radarChart>
      <c:catAx>
        <c:axId val="72268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72273920"/>
        <c:crosses val="autoZero"/>
        <c:auto val="1"/>
        <c:lblAlgn val="ctr"/>
        <c:lblOffset val="100"/>
        <c:noMultiLvlLbl val="0"/>
      </c:catAx>
      <c:valAx>
        <c:axId val="72273920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7226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v>Uso de herramientas de procesamiento</c:v>
          </c:tx>
          <c:spPr>
            <a:ln>
              <a:solidFill>
                <a:srgbClr val="B6004B"/>
              </a:solidFill>
            </a:ln>
          </c:spPr>
          <c:marker>
            <c:symbol val="none"/>
          </c:marker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'D. Infraestructura'!$D$14:$D$16</c:f>
              <c:strCache>
                <c:ptCount val="3"/>
                <c:pt idx="0">
                  <c:v>Uso de gestores de bases de datos en la entidad territorial para  registros administrativos</c:v>
                </c:pt>
                <c:pt idx="1">
                  <c:v>Uso de tableros de control para el seguimiento plan de desarrollo territorial </c:v>
                </c:pt>
                <c:pt idx="2">
                  <c:v>Herramientas de procesamiento de datos estadísticos </c:v>
                </c:pt>
              </c:strCache>
            </c:strRef>
          </c:cat>
          <c:val>
            <c:numRef>
              <c:f>'D. Infraestructura'!$F$14:$F$16</c:f>
              <c:numCache>
                <c:formatCode>0</c:formatCode>
                <c:ptCount val="3"/>
                <c:pt idx="0">
                  <c:v>0</c:v>
                </c:pt>
                <c:pt idx="1">
                  <c:v>100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90-4C2A-9413-1FFC05B85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52736"/>
        <c:axId val="72454528"/>
      </c:radarChart>
      <c:catAx>
        <c:axId val="724527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72454528"/>
        <c:crosses val="autoZero"/>
        <c:auto val="1"/>
        <c:lblAlgn val="ctr"/>
        <c:lblOffset val="100"/>
        <c:noMultiLvlLbl val="0"/>
      </c:catAx>
      <c:valAx>
        <c:axId val="7245452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CO"/>
          </a:p>
        </c:txPr>
        <c:crossAx val="72452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image" Target="../media/image3.png"/><Relationship Id="rId5" Type="http://schemas.openxmlformats.org/officeDocument/2006/relationships/image" Target="../media/image4.png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66674</xdr:rowOff>
    </xdr:from>
    <xdr:to>
      <xdr:col>9</xdr:col>
      <xdr:colOff>0</xdr:colOff>
      <xdr:row>1</xdr:row>
      <xdr:rowOff>144161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6E96FAC7-2B24-42D8-8A6E-B33B98B06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828674"/>
          <a:ext cx="8601076" cy="7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438149</xdr:colOff>
      <xdr:row>0</xdr:row>
      <xdr:rowOff>219075</xdr:rowOff>
    </xdr:from>
    <xdr:to>
      <xdr:col>1</xdr:col>
      <xdr:colOff>758345</xdr:colOff>
      <xdr:row>0</xdr:row>
      <xdr:rowOff>611475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9E77772B-DBF7-42F8-B24A-17A28CB0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219075"/>
          <a:ext cx="948846" cy="39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247650</xdr:colOff>
      <xdr:row>0</xdr:row>
      <xdr:rowOff>200025</xdr:rowOff>
    </xdr:from>
    <xdr:to>
      <xdr:col>8</xdr:col>
      <xdr:colOff>1419225</xdr:colOff>
      <xdr:row>0</xdr:row>
      <xdr:rowOff>619125</xdr:rowOff>
    </xdr:to>
    <xdr:pic>
      <xdr:nvPicPr>
        <xdr:cNvPr id="7" name="Imagen 4">
          <a:extLst>
            <a:ext uri="{FF2B5EF4-FFF2-40B4-BE49-F238E27FC236}">
              <a16:creationId xmlns:a16="http://schemas.microsoft.com/office/drawing/2014/main" id="{EC24BE58-31B1-4667-8F39-81DD25DAA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200025"/>
          <a:ext cx="1933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</xdr:colOff>
      <xdr:row>4</xdr:row>
      <xdr:rowOff>14287</xdr:rowOff>
    </xdr:from>
    <xdr:to>
      <xdr:col>14</xdr:col>
      <xdr:colOff>66674</xdr:colOff>
      <xdr:row>14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55084B-40C4-4593-9A44-2402444FFB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161925</xdr:rowOff>
    </xdr:from>
    <xdr:to>
      <xdr:col>1</xdr:col>
      <xdr:colOff>1213757</xdr:colOff>
      <xdr:row>0</xdr:row>
      <xdr:rowOff>638175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7A2E4943-6858-41F2-9ED6-3BBCF3A06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61925"/>
          <a:ext cx="1147082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80282</xdr:colOff>
      <xdr:row>0</xdr:row>
      <xdr:rowOff>142875</xdr:rowOff>
    </xdr:from>
    <xdr:to>
      <xdr:col>7</xdr:col>
      <xdr:colOff>672193</xdr:colOff>
      <xdr:row>0</xdr:row>
      <xdr:rowOff>657225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9302C8DB-CAB1-4E30-89A3-5F272946F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4332" y="142875"/>
          <a:ext cx="2334986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28574</xdr:colOff>
      <xdr:row>0</xdr:row>
      <xdr:rowOff>752475</xdr:rowOff>
    </xdr:from>
    <xdr:to>
      <xdr:col>8</xdr:col>
      <xdr:colOff>9525</xdr:colOff>
      <xdr:row>0</xdr:row>
      <xdr:rowOff>848665</xdr:rowOff>
    </xdr:to>
    <xdr:pic>
      <xdr:nvPicPr>
        <xdr:cNvPr id="9" name="Imagen 3" descr="linea">
          <a:extLst>
            <a:ext uri="{FF2B5EF4-FFF2-40B4-BE49-F238E27FC236}">
              <a16:creationId xmlns:a16="http://schemas.microsoft.com/office/drawing/2014/main" id="{4751C0FF-406A-4B29-B75E-64EF354C2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752475"/>
          <a:ext cx="8220076" cy="96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1</xdr:rowOff>
    </xdr:from>
    <xdr:to>
      <xdr:col>14</xdr:col>
      <xdr:colOff>0</xdr:colOff>
      <xdr:row>6</xdr:row>
      <xdr:rowOff>485776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8</xdr:row>
      <xdr:rowOff>1</xdr:rowOff>
    </xdr:from>
    <xdr:to>
      <xdr:col>14</xdr:col>
      <xdr:colOff>0</xdr:colOff>
      <xdr:row>11</xdr:row>
      <xdr:rowOff>485776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13</xdr:row>
      <xdr:rowOff>1</xdr:rowOff>
    </xdr:from>
    <xdr:to>
      <xdr:col>14</xdr:col>
      <xdr:colOff>0</xdr:colOff>
      <xdr:row>17</xdr:row>
      <xdr:rowOff>485776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20</xdr:row>
      <xdr:rowOff>1</xdr:rowOff>
    </xdr:from>
    <xdr:to>
      <xdr:col>14</xdr:col>
      <xdr:colOff>0</xdr:colOff>
      <xdr:row>24</xdr:row>
      <xdr:rowOff>485776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66675</xdr:colOff>
      <xdr:row>0</xdr:row>
      <xdr:rowOff>161925</xdr:rowOff>
    </xdr:from>
    <xdr:to>
      <xdr:col>1</xdr:col>
      <xdr:colOff>1213757</xdr:colOff>
      <xdr:row>0</xdr:row>
      <xdr:rowOff>638175</xdr:rowOff>
    </xdr:to>
    <xdr:pic>
      <xdr:nvPicPr>
        <xdr:cNvPr id="11" name="Imagen 7">
          <a:extLst>
            <a:ext uri="{FF2B5EF4-FFF2-40B4-BE49-F238E27FC236}">
              <a16:creationId xmlns:a16="http://schemas.microsoft.com/office/drawing/2014/main" id="{BFAF8B6F-D72F-4AF0-A4AA-22F408F4F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61925"/>
          <a:ext cx="1147082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80282</xdr:colOff>
      <xdr:row>0</xdr:row>
      <xdr:rowOff>142875</xdr:rowOff>
    </xdr:from>
    <xdr:to>
      <xdr:col>7</xdr:col>
      <xdr:colOff>110218</xdr:colOff>
      <xdr:row>0</xdr:row>
      <xdr:rowOff>657225</xdr:rowOff>
    </xdr:to>
    <xdr:pic>
      <xdr:nvPicPr>
        <xdr:cNvPr id="12" name="Imagen 2">
          <a:extLst>
            <a:ext uri="{FF2B5EF4-FFF2-40B4-BE49-F238E27FC236}">
              <a16:creationId xmlns:a16="http://schemas.microsoft.com/office/drawing/2014/main" id="{994C82AF-ED21-4589-A530-3B74773B4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8157" y="142875"/>
          <a:ext cx="2334986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28574</xdr:colOff>
      <xdr:row>0</xdr:row>
      <xdr:rowOff>752475</xdr:rowOff>
    </xdr:from>
    <xdr:to>
      <xdr:col>8</xdr:col>
      <xdr:colOff>9525</xdr:colOff>
      <xdr:row>0</xdr:row>
      <xdr:rowOff>848665</xdr:rowOff>
    </xdr:to>
    <xdr:pic>
      <xdr:nvPicPr>
        <xdr:cNvPr id="13" name="Imagen 3" descr="linea">
          <a:extLst>
            <a:ext uri="{FF2B5EF4-FFF2-40B4-BE49-F238E27FC236}">
              <a16:creationId xmlns:a16="http://schemas.microsoft.com/office/drawing/2014/main" id="{99DF9C86-30A9-4965-AAFF-F08A7E07D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752475"/>
          <a:ext cx="8343901" cy="96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5</xdr:row>
      <xdr:rowOff>33336</xdr:rowOff>
    </xdr:from>
    <xdr:to>
      <xdr:col>16</xdr:col>
      <xdr:colOff>771525</xdr:colOff>
      <xdr:row>16</xdr:row>
      <xdr:rowOff>266699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361949</xdr:colOff>
      <xdr:row>17</xdr:row>
      <xdr:rowOff>76199</xdr:rowOff>
    </xdr:from>
    <xdr:to>
      <xdr:col>17</xdr:col>
      <xdr:colOff>9524</xdr:colOff>
      <xdr:row>23</xdr:row>
      <xdr:rowOff>257174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0</xdr:row>
      <xdr:rowOff>161925</xdr:rowOff>
    </xdr:from>
    <xdr:to>
      <xdr:col>1</xdr:col>
      <xdr:colOff>1213757</xdr:colOff>
      <xdr:row>0</xdr:row>
      <xdr:rowOff>638175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F54A6C-ADD7-468C-98C7-E99D79BAE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61925"/>
          <a:ext cx="1147082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80282</xdr:colOff>
      <xdr:row>0</xdr:row>
      <xdr:rowOff>142875</xdr:rowOff>
    </xdr:from>
    <xdr:to>
      <xdr:col>7</xdr:col>
      <xdr:colOff>205468</xdr:colOff>
      <xdr:row>0</xdr:row>
      <xdr:rowOff>657225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2EAD759D-A4AF-4F78-B5B0-8271A3244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6782" y="142875"/>
          <a:ext cx="2334986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28574</xdr:colOff>
      <xdr:row>0</xdr:row>
      <xdr:rowOff>752475</xdr:rowOff>
    </xdr:from>
    <xdr:to>
      <xdr:col>8</xdr:col>
      <xdr:colOff>9525</xdr:colOff>
      <xdr:row>0</xdr:row>
      <xdr:rowOff>848665</xdr:rowOff>
    </xdr:to>
    <xdr:pic>
      <xdr:nvPicPr>
        <xdr:cNvPr id="10" name="Imagen 3" descr="linea">
          <a:extLst>
            <a:ext uri="{FF2B5EF4-FFF2-40B4-BE49-F238E27FC236}">
              <a16:creationId xmlns:a16="http://schemas.microsoft.com/office/drawing/2014/main" id="{704A80B8-E54F-4AF2-B45B-276CF4B35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752475"/>
          <a:ext cx="8934451" cy="96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5</xdr:row>
      <xdr:rowOff>33337</xdr:rowOff>
    </xdr:from>
    <xdr:to>
      <xdr:col>17</xdr:col>
      <xdr:colOff>28574</xdr:colOff>
      <xdr:row>11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12</xdr:row>
      <xdr:rowOff>0</xdr:rowOff>
    </xdr:from>
    <xdr:to>
      <xdr:col>17</xdr:col>
      <xdr:colOff>0</xdr:colOff>
      <xdr:row>16</xdr:row>
      <xdr:rowOff>266700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0</xdr:row>
      <xdr:rowOff>161925</xdr:rowOff>
    </xdr:from>
    <xdr:to>
      <xdr:col>1</xdr:col>
      <xdr:colOff>1213757</xdr:colOff>
      <xdr:row>0</xdr:row>
      <xdr:rowOff>638175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1E1175E-01DB-47B1-9DB1-749B6110C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61925"/>
          <a:ext cx="1147082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80282</xdr:colOff>
      <xdr:row>0</xdr:row>
      <xdr:rowOff>142875</xdr:rowOff>
    </xdr:from>
    <xdr:to>
      <xdr:col>7</xdr:col>
      <xdr:colOff>205468</xdr:colOff>
      <xdr:row>0</xdr:row>
      <xdr:rowOff>657225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FF5A5252-61B3-4D33-906C-4AED26386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4107" y="142875"/>
          <a:ext cx="2334986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28574</xdr:colOff>
      <xdr:row>0</xdr:row>
      <xdr:rowOff>752475</xdr:rowOff>
    </xdr:from>
    <xdr:to>
      <xdr:col>8</xdr:col>
      <xdr:colOff>9525</xdr:colOff>
      <xdr:row>0</xdr:row>
      <xdr:rowOff>848665</xdr:rowOff>
    </xdr:to>
    <xdr:pic>
      <xdr:nvPicPr>
        <xdr:cNvPr id="10" name="Imagen 3" descr="linea">
          <a:extLst>
            <a:ext uri="{FF2B5EF4-FFF2-40B4-BE49-F238E27FC236}">
              <a16:creationId xmlns:a16="http://schemas.microsoft.com/office/drawing/2014/main" id="{D80DEAF0-EE43-4027-9E15-459764B4D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752475"/>
          <a:ext cx="10296526" cy="96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5</xdr:row>
      <xdr:rowOff>33337</xdr:rowOff>
    </xdr:from>
    <xdr:to>
      <xdr:col>16</xdr:col>
      <xdr:colOff>752474</xdr:colOff>
      <xdr:row>10</xdr:row>
      <xdr:rowOff>266700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11</xdr:row>
      <xdr:rowOff>95249</xdr:rowOff>
    </xdr:from>
    <xdr:to>
      <xdr:col>17</xdr:col>
      <xdr:colOff>0</xdr:colOff>
      <xdr:row>18</xdr:row>
      <xdr:rowOff>219074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361949</xdr:colOff>
      <xdr:row>19</xdr:row>
      <xdr:rowOff>104774</xdr:rowOff>
    </xdr:from>
    <xdr:to>
      <xdr:col>16</xdr:col>
      <xdr:colOff>752474</xdr:colOff>
      <xdr:row>24</xdr:row>
      <xdr:rowOff>219074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161925</xdr:rowOff>
    </xdr:from>
    <xdr:to>
      <xdr:col>1</xdr:col>
      <xdr:colOff>1213757</xdr:colOff>
      <xdr:row>0</xdr:row>
      <xdr:rowOff>638175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74FAA87-DBDE-4741-9FCD-5C31423D9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61925"/>
          <a:ext cx="1147082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80282</xdr:colOff>
      <xdr:row>0</xdr:row>
      <xdr:rowOff>142875</xdr:rowOff>
    </xdr:from>
    <xdr:to>
      <xdr:col>7</xdr:col>
      <xdr:colOff>205468</xdr:colOff>
      <xdr:row>0</xdr:row>
      <xdr:rowOff>657225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FD915084-BADD-47C4-BA2C-6E5F8742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4107" y="142875"/>
          <a:ext cx="2334986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28574</xdr:colOff>
      <xdr:row>0</xdr:row>
      <xdr:rowOff>752475</xdr:rowOff>
    </xdr:from>
    <xdr:to>
      <xdr:col>8</xdr:col>
      <xdr:colOff>9525</xdr:colOff>
      <xdr:row>0</xdr:row>
      <xdr:rowOff>848665</xdr:rowOff>
    </xdr:to>
    <xdr:pic>
      <xdr:nvPicPr>
        <xdr:cNvPr id="11" name="Imagen 3" descr="linea">
          <a:extLst>
            <a:ext uri="{FF2B5EF4-FFF2-40B4-BE49-F238E27FC236}">
              <a16:creationId xmlns:a16="http://schemas.microsoft.com/office/drawing/2014/main" id="{5DFA5BBE-476E-4FEF-93FD-0EE9D9520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752475"/>
          <a:ext cx="10296526" cy="96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5</xdr:row>
      <xdr:rowOff>33337</xdr:rowOff>
    </xdr:from>
    <xdr:to>
      <xdr:col>17</xdr:col>
      <xdr:colOff>9524</xdr:colOff>
      <xdr:row>9</xdr:row>
      <xdr:rowOff>266700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361949</xdr:colOff>
      <xdr:row>10</xdr:row>
      <xdr:rowOff>95249</xdr:rowOff>
    </xdr:from>
    <xdr:to>
      <xdr:col>16</xdr:col>
      <xdr:colOff>752474</xdr:colOff>
      <xdr:row>20</xdr:row>
      <xdr:rowOff>238124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361949</xdr:colOff>
      <xdr:row>21</xdr:row>
      <xdr:rowOff>285749</xdr:rowOff>
    </xdr:from>
    <xdr:to>
      <xdr:col>17</xdr:col>
      <xdr:colOff>28574</xdr:colOff>
      <xdr:row>26</xdr:row>
      <xdr:rowOff>276224</xdr:rowOff>
    </xdr:to>
    <xdr:graphicFrame macro="">
      <xdr:nvGraphicFramePr>
        <xdr:cNvPr id="6" name="3 Gráfico">
          <a:extLst>
            <a:ext uri="{FF2B5EF4-FFF2-40B4-BE49-F238E27FC236}">
              <a16:creationId xmlns:a16="http://schemas.microsoft.com/office/drawing/2014/main" id="{F570F6E4-A5CD-42A7-85A6-733439F7EA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161925</xdr:rowOff>
    </xdr:from>
    <xdr:to>
      <xdr:col>1</xdr:col>
      <xdr:colOff>1213757</xdr:colOff>
      <xdr:row>0</xdr:row>
      <xdr:rowOff>638175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75785E6-6F20-4DE4-8332-272CC8307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61925"/>
          <a:ext cx="1147082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80282</xdr:colOff>
      <xdr:row>0</xdr:row>
      <xdr:rowOff>142875</xdr:rowOff>
    </xdr:from>
    <xdr:to>
      <xdr:col>7</xdr:col>
      <xdr:colOff>205468</xdr:colOff>
      <xdr:row>0</xdr:row>
      <xdr:rowOff>657225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3F190EE4-497A-471C-889C-7D6447B49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4107" y="142875"/>
          <a:ext cx="2334986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28574</xdr:colOff>
      <xdr:row>0</xdr:row>
      <xdr:rowOff>752475</xdr:rowOff>
    </xdr:from>
    <xdr:to>
      <xdr:col>8</xdr:col>
      <xdr:colOff>9525</xdr:colOff>
      <xdr:row>0</xdr:row>
      <xdr:rowOff>848665</xdr:rowOff>
    </xdr:to>
    <xdr:pic>
      <xdr:nvPicPr>
        <xdr:cNvPr id="11" name="Imagen 3" descr="linea">
          <a:extLst>
            <a:ext uri="{FF2B5EF4-FFF2-40B4-BE49-F238E27FC236}">
              <a16:creationId xmlns:a16="http://schemas.microsoft.com/office/drawing/2014/main" id="{F1CD7717-55C0-4DD1-BE7B-7C5A20A89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752475"/>
          <a:ext cx="10296526" cy="96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3A26BF-40FF-4AAD-8A2B-DDBB36A6D130}" name="Tabla1" displayName="Tabla1" ref="B8:F13" totalsRowShown="0" headerRowDxfId="7" headerRowBorderDxfId="6" tableBorderDxfId="5">
  <autoFilter ref="B8:F13" xr:uid="{0B62184C-2768-469B-BFBF-6FF87015AF9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3FE0A23-C41C-4CAF-8704-D140D5820098}" name="Dimensión" dataDxfId="4"/>
    <tableColumn id="2" xr3:uid="{597CA4A5-FB89-49DC-8FFD-2B71A8F670A4}" name="N°" dataDxfId="3"/>
    <tableColumn id="3" xr3:uid="{B0F4E7DF-ED4A-4813-B416-740DE1233FC6}" name="Ponderación" dataDxfId="2" dataCellStyle="Porcentaje"/>
    <tableColumn id="4" xr3:uid="{61798867-A5BF-4244-8B35-BA59E9532A0F}" name="Resultado obtenido" dataDxfId="1"/>
    <tableColumn id="5" xr3:uid="{61E2C020-704E-4798-BF8B-8EAD702A9974}" name="Resultado Ponderado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BDB9-8D63-4846-8794-BC3D6AADFC24}">
  <sheetPr>
    <tabColor rgb="FFB6004B"/>
  </sheetPr>
  <dimension ref="A1:L19"/>
  <sheetViews>
    <sheetView tabSelected="1" workbookViewId="0">
      <selection sqref="A1:G1"/>
    </sheetView>
  </sheetViews>
  <sheetFormatPr baseColWidth="10" defaultColWidth="0" defaultRowHeight="15" zeroHeight="1"/>
  <cols>
    <col min="1" max="1" width="9.42578125" style="13" customWidth="1"/>
    <col min="2" max="2" width="29" style="13" customWidth="1"/>
    <col min="3" max="8" width="11.42578125" style="13" customWidth="1"/>
    <col min="9" max="9" width="22.5703125" style="13" customWidth="1"/>
    <col min="10" max="10" width="11.42578125" style="13" customWidth="1"/>
    <col min="11" max="12" width="0" style="13" hidden="1" customWidth="1"/>
    <col min="13" max="16384" width="11.42578125" style="13" hidden="1"/>
  </cols>
  <sheetData>
    <row r="1" spans="1:9" s="80" customFormat="1" ht="60" customHeight="1">
      <c r="A1" s="116"/>
      <c r="B1" s="116"/>
      <c r="C1" s="116"/>
      <c r="D1" s="116"/>
      <c r="E1" s="116"/>
      <c r="F1" s="116"/>
      <c r="G1" s="116"/>
    </row>
    <row r="2" spans="1:9" s="80" customFormat="1" ht="15" customHeight="1">
      <c r="A2" s="81"/>
      <c r="B2" s="81"/>
      <c r="C2" s="81"/>
      <c r="D2" s="81"/>
      <c r="E2" s="81"/>
      <c r="F2" s="81"/>
      <c r="G2" s="81"/>
    </row>
    <row r="3" spans="1:9" s="80" customFormat="1" ht="21.75" customHeight="1">
      <c r="A3" s="117" t="s">
        <v>136</v>
      </c>
      <c r="B3" s="118"/>
      <c r="C3" s="118"/>
      <c r="D3" s="118"/>
      <c r="E3" s="118"/>
      <c r="F3" s="118"/>
      <c r="G3" s="118"/>
      <c r="H3" s="118"/>
      <c r="I3" s="118"/>
    </row>
    <row r="4" spans="1:9" s="80" customFormat="1" ht="12" customHeight="1">
      <c r="A4" s="117"/>
      <c r="B4" s="118"/>
      <c r="C4" s="118"/>
      <c r="D4" s="118"/>
      <c r="E4" s="118"/>
      <c r="F4" s="118"/>
      <c r="G4" s="118"/>
      <c r="H4" s="118"/>
      <c r="I4" s="118"/>
    </row>
    <row r="5" spans="1:9" ht="19.5" customHeight="1">
      <c r="A5" s="113"/>
      <c r="B5" s="114"/>
      <c r="C5" s="114"/>
      <c r="D5" s="114"/>
      <c r="E5" s="114"/>
      <c r="F5" s="114"/>
      <c r="G5" s="114"/>
      <c r="H5" s="114"/>
      <c r="I5" s="115"/>
    </row>
    <row r="6" spans="1:9" ht="20.25" customHeight="1">
      <c r="A6" s="82" t="s">
        <v>113</v>
      </c>
      <c r="B6" s="107" t="s">
        <v>119</v>
      </c>
      <c r="C6" s="107"/>
      <c r="D6" s="107"/>
      <c r="E6" s="107"/>
      <c r="F6" s="107"/>
      <c r="G6" s="107"/>
      <c r="H6" s="107"/>
      <c r="I6" s="108"/>
    </row>
    <row r="7" spans="1:9" ht="31.5" customHeight="1">
      <c r="A7" s="76"/>
      <c r="B7" s="109" t="s">
        <v>121</v>
      </c>
      <c r="C7" s="109"/>
      <c r="D7" s="109"/>
      <c r="E7" s="109"/>
      <c r="F7" s="109"/>
      <c r="G7" s="109"/>
      <c r="H7" s="109"/>
      <c r="I7" s="110"/>
    </row>
    <row r="8" spans="1:9">
      <c r="A8" s="82" t="s">
        <v>114</v>
      </c>
      <c r="B8" s="107" t="s">
        <v>120</v>
      </c>
      <c r="C8" s="107"/>
      <c r="D8" s="107"/>
      <c r="E8" s="107"/>
      <c r="F8" s="107"/>
      <c r="G8" s="107"/>
      <c r="H8" s="107"/>
      <c r="I8" s="108"/>
    </row>
    <row r="9" spans="1:9" ht="31.5" customHeight="1">
      <c r="A9" s="76"/>
      <c r="B9" s="109" t="s">
        <v>125</v>
      </c>
      <c r="C9" s="109"/>
      <c r="D9" s="109"/>
      <c r="E9" s="109"/>
      <c r="F9" s="109"/>
      <c r="G9" s="109"/>
      <c r="H9" s="109"/>
      <c r="I9" s="110"/>
    </row>
    <row r="10" spans="1:9">
      <c r="A10" s="82" t="s">
        <v>115</v>
      </c>
      <c r="B10" s="107" t="s">
        <v>7</v>
      </c>
      <c r="C10" s="107"/>
      <c r="D10" s="107"/>
      <c r="E10" s="107"/>
      <c r="F10" s="107"/>
      <c r="G10" s="107"/>
      <c r="H10" s="107"/>
      <c r="I10" s="108"/>
    </row>
    <row r="11" spans="1:9" ht="31.5" customHeight="1">
      <c r="A11" s="76"/>
      <c r="B11" s="109" t="s">
        <v>122</v>
      </c>
      <c r="C11" s="109"/>
      <c r="D11" s="109"/>
      <c r="E11" s="109"/>
      <c r="F11" s="109"/>
      <c r="G11" s="109"/>
      <c r="H11" s="109"/>
      <c r="I11" s="110"/>
    </row>
    <row r="12" spans="1:9">
      <c r="A12" s="82" t="s">
        <v>116</v>
      </c>
      <c r="B12" s="107" t="s">
        <v>8</v>
      </c>
      <c r="C12" s="107"/>
      <c r="D12" s="107"/>
      <c r="E12" s="107"/>
      <c r="F12" s="107"/>
      <c r="G12" s="107"/>
      <c r="H12" s="107"/>
      <c r="I12" s="108"/>
    </row>
    <row r="13" spans="1:9" ht="31.5" customHeight="1">
      <c r="A13" s="76"/>
      <c r="B13" s="109" t="s">
        <v>123</v>
      </c>
      <c r="C13" s="109"/>
      <c r="D13" s="109"/>
      <c r="E13" s="109"/>
      <c r="F13" s="109"/>
      <c r="G13" s="109"/>
      <c r="H13" s="109"/>
      <c r="I13" s="110"/>
    </row>
    <row r="14" spans="1:9">
      <c r="A14" s="82" t="s">
        <v>117</v>
      </c>
      <c r="B14" s="107" t="s">
        <v>9</v>
      </c>
      <c r="C14" s="107"/>
      <c r="D14" s="107"/>
      <c r="E14" s="107"/>
      <c r="F14" s="107"/>
      <c r="G14" s="107"/>
      <c r="H14" s="107"/>
      <c r="I14" s="108"/>
    </row>
    <row r="15" spans="1:9" ht="31.5" customHeight="1">
      <c r="A15" s="76"/>
      <c r="B15" s="109" t="s">
        <v>124</v>
      </c>
      <c r="C15" s="109"/>
      <c r="D15" s="109"/>
      <c r="E15" s="109"/>
      <c r="F15" s="109"/>
      <c r="G15" s="109"/>
      <c r="H15" s="109"/>
      <c r="I15" s="110"/>
    </row>
    <row r="16" spans="1:9" ht="15.75" customHeight="1">
      <c r="A16" s="82" t="s">
        <v>118</v>
      </c>
      <c r="B16" s="107" t="s">
        <v>10</v>
      </c>
      <c r="C16" s="107"/>
      <c r="D16" s="107"/>
      <c r="E16" s="107"/>
      <c r="F16" s="107"/>
      <c r="G16" s="107"/>
      <c r="H16" s="107"/>
      <c r="I16" s="108"/>
    </row>
    <row r="17" spans="1:9" ht="31.5" customHeight="1">
      <c r="A17" s="78"/>
      <c r="B17" s="111" t="s">
        <v>126</v>
      </c>
      <c r="C17" s="111"/>
      <c r="D17" s="111"/>
      <c r="E17" s="111"/>
      <c r="F17" s="111"/>
      <c r="G17" s="111"/>
      <c r="H17" s="111"/>
      <c r="I17" s="112"/>
    </row>
    <row r="18" spans="1:9"/>
    <row r="19" spans="1:9"/>
  </sheetData>
  <mergeCells count="15">
    <mergeCell ref="B7:I7"/>
    <mergeCell ref="B6:I6"/>
    <mergeCell ref="A5:I5"/>
    <mergeCell ref="A1:G1"/>
    <mergeCell ref="A3:I4"/>
    <mergeCell ref="B14:I14"/>
    <mergeCell ref="B15:I15"/>
    <mergeCell ref="B16:I16"/>
    <mergeCell ref="B17:I17"/>
    <mergeCell ref="B8:I8"/>
    <mergeCell ref="B9:I9"/>
    <mergeCell ref="B10:I10"/>
    <mergeCell ref="B11:I11"/>
    <mergeCell ref="B12:I12"/>
    <mergeCell ref="B13:I13"/>
  </mergeCells>
  <hyperlinks>
    <hyperlink ref="B6" location="'Ficha técnica'!A1" display="Ficha técnica" xr:uid="{D4499610-6049-4446-8AD9-EE54AE23D055}"/>
    <hyperlink ref="B6:H6" location="'A. Resultado Global'!A1" display="Resultado Global" xr:uid="{E9E226E8-3DDB-49E2-8917-B49E2DB0D966}"/>
    <hyperlink ref="B8:H8" location="'B. Resultado por Dimensiones'!A1" display="Resultado por dimensiones" xr:uid="{3C8D5F56-E4DB-4D21-A7DE-B98B083E0188}"/>
    <hyperlink ref="B10:H10" location="'C. Entorno institucional'!A1" display="Entorno Institucional" xr:uid="{DF924461-E262-49D4-AFC4-F791129B299E}"/>
    <hyperlink ref="B12:H12" location="'D. Infraestructura'!A1" display="Infraestructura" xr:uid="{AA86CDEB-A2D0-46B7-8B85-A248BCD386E0}"/>
    <hyperlink ref="B14:H14" location="'E. Metodología Estadística'!A1" display="Metodología Estadística" xr:uid="{414CCE7A-1D51-4A89-A563-EC2C9B2BA7C6}"/>
    <hyperlink ref="B16:H16" location="'F. Accesibilidad y Uso'!A1" display="Accesibilidad y Uso" xr:uid="{F2FABB4F-5E90-4D21-9224-C9E9DE2661D2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/>
  <dimension ref="A1:T20"/>
  <sheetViews>
    <sheetView workbookViewId="0"/>
  </sheetViews>
  <sheetFormatPr baseColWidth="10" defaultColWidth="0" defaultRowHeight="15" zeroHeight="1"/>
  <cols>
    <col min="1" max="1" width="5.5703125" style="13" customWidth="1"/>
    <col min="2" max="2" width="29.5703125" style="13" customWidth="1"/>
    <col min="3" max="3" width="9.140625" style="13" customWidth="1"/>
    <col min="4" max="4" width="20.85546875" style="13" customWidth="1"/>
    <col min="5" max="5" width="22.7109375" style="13" customWidth="1"/>
    <col min="6" max="6" width="20.85546875" style="13" customWidth="1"/>
    <col min="7" max="7" width="5.28515625" style="13" customWidth="1"/>
    <col min="8" max="13" width="11.42578125" style="13" customWidth="1"/>
    <col min="14" max="14" width="4.140625" style="13" customWidth="1"/>
    <col min="15" max="15" width="11.42578125" style="13" customWidth="1"/>
    <col min="16" max="21" width="11.42578125" style="13" hidden="1" customWidth="1"/>
    <col min="22" max="16384" width="11.42578125" style="13" hidden="1"/>
  </cols>
  <sheetData>
    <row r="1" spans="1:20" ht="68.2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7"/>
      <c r="M1" s="77"/>
      <c r="N1" s="77"/>
      <c r="O1" s="77"/>
    </row>
    <row r="2" spans="1:20" ht="26.25" customHeight="1">
      <c r="A2" s="119" t="s">
        <v>137</v>
      </c>
      <c r="B2" s="119"/>
      <c r="C2" s="119"/>
      <c r="D2" s="119"/>
      <c r="E2" s="119"/>
      <c r="F2" s="119"/>
      <c r="G2" s="119"/>
      <c r="H2" s="119"/>
    </row>
    <row r="3" spans="1:20" ht="26.25" customHeight="1">
      <c r="A3" s="120" t="s">
        <v>0</v>
      </c>
      <c r="B3" s="120"/>
      <c r="C3" s="120"/>
      <c r="D3" s="120"/>
      <c r="E3" s="120"/>
      <c r="F3" s="120"/>
      <c r="G3" s="120"/>
      <c r="H3" s="120"/>
    </row>
    <row r="4" spans="1:20"/>
    <row r="5" spans="1:20" s="23" customFormat="1" ht="34.5" customHeight="1">
      <c r="B5" s="84" t="s">
        <v>1</v>
      </c>
      <c r="C5" s="85" t="s">
        <v>149</v>
      </c>
      <c r="D5" s="71"/>
      <c r="E5" s="37"/>
      <c r="F5" s="37"/>
    </row>
    <row r="6" spans="1:20" s="23" customFormat="1" ht="34.5" customHeight="1">
      <c r="B6" s="86" t="s">
        <v>72</v>
      </c>
      <c r="C6" s="85" t="str">
        <f>VLOOKUP($C$5,Código,2,0)</f>
        <v>88</v>
      </c>
      <c r="D6" s="71"/>
      <c r="E6" s="37"/>
      <c r="F6" s="37"/>
    </row>
    <row r="7" spans="1:20"/>
    <row r="8" spans="1:20" customFormat="1" ht="43.5" customHeight="1" thickBot="1">
      <c r="A8" s="13"/>
      <c r="B8" s="94" t="s">
        <v>2</v>
      </c>
      <c r="C8" s="95" t="s">
        <v>3</v>
      </c>
      <c r="D8" s="95" t="s">
        <v>4</v>
      </c>
      <c r="E8" s="95" t="s">
        <v>5</v>
      </c>
      <c r="F8" s="95" t="s">
        <v>6</v>
      </c>
      <c r="G8" s="13"/>
      <c r="N8" s="13"/>
      <c r="P8" s="23"/>
      <c r="Q8" s="23"/>
      <c r="R8" s="23"/>
      <c r="S8" s="23"/>
      <c r="T8" s="23"/>
    </row>
    <row r="9" spans="1:20" ht="25.5" customHeight="1" thickBot="1">
      <c r="B9" s="87" t="s">
        <v>7</v>
      </c>
      <c r="C9" s="24">
        <v>1</v>
      </c>
      <c r="D9" s="38">
        <f>1/COUNTA($B$9:$B$12)</f>
        <v>0.25</v>
      </c>
      <c r="E9" s="67">
        <v>53.286249999999995</v>
      </c>
      <c r="F9" s="68">
        <v>13.321562499999999</v>
      </c>
      <c r="J9" s="40"/>
    </row>
    <row r="10" spans="1:20" ht="25.5" customHeight="1">
      <c r="B10" s="87" t="s">
        <v>8</v>
      </c>
      <c r="C10" s="24">
        <v>2</v>
      </c>
      <c r="D10" s="38">
        <f>1/COUNTA($B$9:$B$12)</f>
        <v>0.25</v>
      </c>
      <c r="E10" s="67">
        <v>50</v>
      </c>
      <c r="F10" s="68">
        <v>12.5</v>
      </c>
      <c r="J10" s="40"/>
    </row>
    <row r="11" spans="1:20" ht="25.5" customHeight="1" thickBot="1">
      <c r="B11" s="88" t="s">
        <v>9</v>
      </c>
      <c r="C11" s="25">
        <v>3</v>
      </c>
      <c r="D11" s="39">
        <f>1/COUNTA($B$9:$B$12)</f>
        <v>0.25</v>
      </c>
      <c r="E11" s="69">
        <v>37.661111111111111</v>
      </c>
      <c r="F11" s="70">
        <v>9.4152777777777779</v>
      </c>
      <c r="J11" s="40"/>
    </row>
    <row r="12" spans="1:20" ht="25.5" customHeight="1">
      <c r="B12" s="87" t="s">
        <v>10</v>
      </c>
      <c r="C12" s="24">
        <v>4</v>
      </c>
      <c r="D12" s="38">
        <f>1/COUNTA($B$9:$B$12)</f>
        <v>0.25</v>
      </c>
      <c r="E12" s="67">
        <v>29.936744139437934</v>
      </c>
      <c r="F12" s="68">
        <v>7.4841860348594835</v>
      </c>
      <c r="J12" s="40"/>
    </row>
    <row r="13" spans="1:20" ht="25.5" customHeight="1">
      <c r="B13" s="89" t="s">
        <v>127</v>
      </c>
      <c r="C13" s="90" t="s">
        <v>11</v>
      </c>
      <c r="D13" s="91">
        <f>SUM(D9:D12)</f>
        <v>1</v>
      </c>
      <c r="E13" s="92">
        <v>42.721026312637257</v>
      </c>
      <c r="F13" s="93">
        <v>42.721026312637257</v>
      </c>
      <c r="G13" s="13" t="s">
        <v>27</v>
      </c>
    </row>
    <row r="14" spans="1:20"/>
    <row r="15" spans="1:20"/>
    <row r="16" spans="1:20">
      <c r="B16" s="97" t="s">
        <v>143</v>
      </c>
      <c r="C16" s="98"/>
      <c r="D16" s="98"/>
      <c r="E16" s="98"/>
      <c r="F16" s="98"/>
      <c r="G16" s="98"/>
      <c r="H16" s="98"/>
      <c r="I16" s="98"/>
      <c r="J16" s="99"/>
    </row>
    <row r="17" spans="2:10" ht="26.25" customHeight="1">
      <c r="B17" s="121" t="s">
        <v>144</v>
      </c>
      <c r="C17" s="122"/>
      <c r="D17" s="122"/>
      <c r="E17" s="122"/>
      <c r="F17" s="122"/>
      <c r="G17" s="122"/>
      <c r="H17" s="122"/>
      <c r="I17" s="122"/>
      <c r="J17" s="123"/>
    </row>
    <row r="18" spans="2:10" ht="17.25" customHeight="1">
      <c r="B18" s="100" t="s">
        <v>145</v>
      </c>
      <c r="C18" s="101"/>
      <c r="D18" s="101"/>
      <c r="E18" s="101"/>
      <c r="F18" s="101"/>
      <c r="G18" s="101"/>
      <c r="H18" s="101"/>
      <c r="I18" s="101"/>
      <c r="J18" s="102"/>
    </row>
    <row r="19" spans="2:10">
      <c r="B19" s="103" t="s">
        <v>146</v>
      </c>
      <c r="C19" s="104"/>
      <c r="D19" s="105"/>
      <c r="E19" s="105"/>
      <c r="F19" s="105"/>
      <c r="G19" s="105"/>
      <c r="H19" s="105"/>
      <c r="I19" s="105"/>
      <c r="J19" s="106"/>
    </row>
    <row r="20" spans="2:10"/>
  </sheetData>
  <mergeCells count="3">
    <mergeCell ref="A2:H2"/>
    <mergeCell ref="A3:H3"/>
    <mergeCell ref="B17:J17"/>
  </mergeCell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327667-5373-45FB-98EC-411EE622FD79}">
          <x14:formula1>
            <xm:f>Nombres!$B$3:$B$37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workbookViewId="0"/>
  </sheetViews>
  <sheetFormatPr baseColWidth="10" defaultColWidth="0" defaultRowHeight="15" zeroHeight="1"/>
  <cols>
    <col min="1" max="1" width="5.85546875" style="13" customWidth="1"/>
    <col min="2" max="2" width="24.28515625" style="13" customWidth="1"/>
    <col min="3" max="3" width="6.42578125" style="13" customWidth="1"/>
    <col min="4" max="4" width="40.42578125" style="13" customWidth="1"/>
    <col min="5" max="7" width="17.28515625" style="13" customWidth="1"/>
    <col min="8" max="8" width="5.42578125" style="13" customWidth="1"/>
    <col min="9" max="14" width="11.42578125" style="13" customWidth="1"/>
    <col min="15" max="15" width="4.5703125" style="13" customWidth="1"/>
    <col min="16" max="16" width="11.42578125" style="13" customWidth="1"/>
    <col min="17" max="22" width="11.42578125" style="13" hidden="1" customWidth="1"/>
    <col min="23" max="16384" width="11.42578125" style="13" hidden="1"/>
  </cols>
  <sheetData>
    <row r="1" spans="1:15" ht="68.2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7"/>
      <c r="M1" s="77"/>
      <c r="N1" s="77"/>
      <c r="O1" s="77"/>
    </row>
    <row r="2" spans="1:15" ht="18.75" customHeight="1">
      <c r="A2" s="120" t="s">
        <v>135</v>
      </c>
      <c r="B2" s="120"/>
      <c r="C2" s="120"/>
      <c r="D2" s="120"/>
      <c r="E2" s="120"/>
      <c r="F2" s="120"/>
      <c r="G2" s="120"/>
      <c r="H2" s="120"/>
    </row>
    <row r="3" spans="1:15" ht="15.75" thickBot="1"/>
    <row r="4" spans="1:15" ht="33.75" thickBot="1">
      <c r="B4" s="96" t="s">
        <v>2</v>
      </c>
      <c r="C4" s="96" t="s">
        <v>3</v>
      </c>
      <c r="D4" s="96" t="s">
        <v>12</v>
      </c>
      <c r="E4" s="96" t="s">
        <v>4</v>
      </c>
      <c r="F4" s="96" t="s">
        <v>5</v>
      </c>
      <c r="G4" s="96" t="s">
        <v>6</v>
      </c>
    </row>
    <row r="5" spans="1:15" s="36" customFormat="1" ht="39" customHeight="1">
      <c r="B5" s="124" t="s">
        <v>7</v>
      </c>
      <c r="C5" s="28">
        <v>1</v>
      </c>
      <c r="D5" s="26" t="s">
        <v>25</v>
      </c>
      <c r="E5" s="41">
        <f>1/COUNTA($D$5:$D$6)</f>
        <v>0.5</v>
      </c>
      <c r="F5" s="49">
        <v>63</v>
      </c>
      <c r="G5" s="50">
        <v>31.5</v>
      </c>
    </row>
    <row r="6" spans="1:15" s="36" customFormat="1" ht="39" customHeight="1" thickBot="1">
      <c r="B6" s="125"/>
      <c r="C6" s="29">
        <v>2</v>
      </c>
      <c r="D6" s="27" t="s">
        <v>26</v>
      </c>
      <c r="E6" s="42">
        <f>1/COUNTA($D$5:$D$6)</f>
        <v>0.5</v>
      </c>
      <c r="F6" s="51">
        <v>43.572499999999998</v>
      </c>
      <c r="G6" s="52">
        <v>21.786249999999999</v>
      </c>
    </row>
    <row r="7" spans="1:15" s="36" customFormat="1" ht="39" customHeight="1" thickBot="1">
      <c r="B7" s="126"/>
      <c r="C7" s="31" t="s">
        <v>13</v>
      </c>
      <c r="D7" s="35" t="s">
        <v>33</v>
      </c>
      <c r="E7" s="43">
        <f>SUM(E5:E6)</f>
        <v>1</v>
      </c>
      <c r="F7" s="53">
        <v>53.286249999999995</v>
      </c>
      <c r="G7" s="54">
        <v>53.286249999999995</v>
      </c>
    </row>
    <row r="8" spans="1:15" ht="15.75" thickBot="1"/>
    <row r="9" spans="1:15" ht="33.75" thickBot="1">
      <c r="B9" s="96" t="s">
        <v>2</v>
      </c>
      <c r="C9" s="96" t="s">
        <v>3</v>
      </c>
      <c r="D9" s="96" t="s">
        <v>12</v>
      </c>
      <c r="E9" s="96" t="s">
        <v>4</v>
      </c>
      <c r="F9" s="96" t="s">
        <v>5</v>
      </c>
      <c r="G9" s="96" t="s">
        <v>6</v>
      </c>
    </row>
    <row r="10" spans="1:15" s="36" customFormat="1" ht="39" customHeight="1">
      <c r="B10" s="124" t="s">
        <v>8</v>
      </c>
      <c r="C10" s="28">
        <v>1</v>
      </c>
      <c r="D10" s="33" t="s">
        <v>109</v>
      </c>
      <c r="E10" s="41">
        <f>1/COUNTA($D$10:$D$11)</f>
        <v>0.5</v>
      </c>
      <c r="F10" s="49">
        <v>50</v>
      </c>
      <c r="G10" s="50">
        <v>25</v>
      </c>
    </row>
    <row r="11" spans="1:15" s="36" customFormat="1" ht="39" customHeight="1" thickBot="1">
      <c r="B11" s="125"/>
      <c r="C11" s="29">
        <v>2</v>
      </c>
      <c r="D11" s="33" t="s">
        <v>110</v>
      </c>
      <c r="E11" s="42">
        <f>1/COUNTA($D$10:$D$11)</f>
        <v>0.5</v>
      </c>
      <c r="F11" s="51">
        <v>49.999999999999993</v>
      </c>
      <c r="G11" s="52">
        <v>24.999999999999996</v>
      </c>
    </row>
    <row r="12" spans="1:15" s="36" customFormat="1" ht="39" customHeight="1" thickBot="1">
      <c r="B12" s="126"/>
      <c r="C12" s="31" t="s">
        <v>13</v>
      </c>
      <c r="D12" s="35" t="s">
        <v>34</v>
      </c>
      <c r="E12" s="43">
        <f>SUM(E10:E11)</f>
        <v>1</v>
      </c>
      <c r="F12" s="53">
        <v>50</v>
      </c>
      <c r="G12" s="54">
        <v>50</v>
      </c>
    </row>
    <row r="13" spans="1:15" ht="15.75" thickBot="1"/>
    <row r="14" spans="1:15" ht="33.75" thickBot="1">
      <c r="B14" s="96" t="s">
        <v>2</v>
      </c>
      <c r="C14" s="96" t="s">
        <v>3</v>
      </c>
      <c r="D14" s="96" t="s">
        <v>12</v>
      </c>
      <c r="E14" s="96" t="s">
        <v>4</v>
      </c>
      <c r="F14" s="96" t="s">
        <v>5</v>
      </c>
      <c r="G14" s="96" t="s">
        <v>6</v>
      </c>
    </row>
    <row r="15" spans="1:15" s="36" customFormat="1" ht="39" customHeight="1">
      <c r="B15" s="124" t="s">
        <v>9</v>
      </c>
      <c r="C15" s="28">
        <v>1</v>
      </c>
      <c r="D15" s="32" t="s">
        <v>29</v>
      </c>
      <c r="E15" s="41">
        <f>1/COUNTA($D$15:$D$17)</f>
        <v>0.33333333333333331</v>
      </c>
      <c r="F15" s="49">
        <v>72.92</v>
      </c>
      <c r="G15" s="50">
        <v>24.306666666666665</v>
      </c>
    </row>
    <row r="16" spans="1:15" s="36" customFormat="1" ht="39" customHeight="1">
      <c r="B16" s="125"/>
      <c r="C16" s="29">
        <v>2</v>
      </c>
      <c r="D16" s="33" t="s">
        <v>28</v>
      </c>
      <c r="E16" s="42">
        <f t="shared" ref="E16:E17" si="0">1/COUNTA($D$15:$D$17)</f>
        <v>0.33333333333333331</v>
      </c>
      <c r="F16" s="51">
        <v>0</v>
      </c>
      <c r="G16" s="52">
        <v>0</v>
      </c>
    </row>
    <row r="17" spans="2:10" s="36" customFormat="1" ht="39" customHeight="1" thickBot="1">
      <c r="B17" s="125"/>
      <c r="C17" s="30">
        <v>3</v>
      </c>
      <c r="D17" s="34" t="s">
        <v>30</v>
      </c>
      <c r="E17" s="44">
        <f t="shared" si="0"/>
        <v>0.33333333333333331</v>
      </c>
      <c r="F17" s="55">
        <v>40.063333333333333</v>
      </c>
      <c r="G17" s="56">
        <v>13.354444444444443</v>
      </c>
    </row>
    <row r="18" spans="2:10" s="36" customFormat="1" ht="39" customHeight="1" thickBot="1">
      <c r="B18" s="126"/>
      <c r="C18" s="31" t="s">
        <v>13</v>
      </c>
      <c r="D18" s="35" t="s">
        <v>35</v>
      </c>
      <c r="E18" s="43">
        <f>SUM(E15:E17)</f>
        <v>1</v>
      </c>
      <c r="F18" s="53">
        <v>37.661111111111111</v>
      </c>
      <c r="G18" s="54">
        <v>37.661111111111111</v>
      </c>
    </row>
    <row r="19" spans="2:10"/>
    <row r="20" spans="2:10" ht="15.75" thickBot="1"/>
    <row r="21" spans="2:10" ht="33.75" thickBot="1">
      <c r="B21" s="96" t="s">
        <v>2</v>
      </c>
      <c r="C21" s="96" t="s">
        <v>3</v>
      </c>
      <c r="D21" s="96" t="s">
        <v>12</v>
      </c>
      <c r="E21" s="96" t="s">
        <v>4</v>
      </c>
      <c r="F21" s="96" t="s">
        <v>5</v>
      </c>
      <c r="G21" s="96" t="s">
        <v>6</v>
      </c>
    </row>
    <row r="22" spans="2:10" s="36" customFormat="1" ht="39" customHeight="1">
      <c r="B22" s="124" t="s">
        <v>14</v>
      </c>
      <c r="C22" s="28">
        <v>1</v>
      </c>
      <c r="D22" s="32" t="s">
        <v>31</v>
      </c>
      <c r="E22" s="41">
        <f>1/COUNTA($D$22:$D$24)</f>
        <v>0.33333333333333331</v>
      </c>
      <c r="F22" s="49">
        <v>7.5385714285714283</v>
      </c>
      <c r="G22" s="50">
        <v>2.5128571428571425</v>
      </c>
    </row>
    <row r="23" spans="2:10" s="36" customFormat="1" ht="39" customHeight="1">
      <c r="B23" s="125"/>
      <c r="C23" s="29">
        <v>2</v>
      </c>
      <c r="D23" s="33" t="s">
        <v>32</v>
      </c>
      <c r="E23" s="42">
        <f t="shared" ref="E23:E24" si="1">1/COUNTA($D$22:$D$24)</f>
        <v>0.33333333333333331</v>
      </c>
      <c r="F23" s="51">
        <v>64.0898428079242</v>
      </c>
      <c r="G23" s="52">
        <v>21.363280935974732</v>
      </c>
    </row>
    <row r="24" spans="2:10" s="36" customFormat="1" ht="39" customHeight="1" thickBot="1">
      <c r="B24" s="125"/>
      <c r="C24" s="29">
        <v>2</v>
      </c>
      <c r="D24" s="33" t="s">
        <v>15</v>
      </c>
      <c r="E24" s="42">
        <f t="shared" si="1"/>
        <v>0.33333333333333331</v>
      </c>
      <c r="F24" s="51">
        <v>18.18181818181818</v>
      </c>
      <c r="G24" s="52">
        <v>6.0606060606060597</v>
      </c>
    </row>
    <row r="25" spans="2:10" s="36" customFormat="1" ht="39" customHeight="1" thickBot="1">
      <c r="B25" s="126"/>
      <c r="C25" s="31" t="s">
        <v>13</v>
      </c>
      <c r="D25" s="35" t="s">
        <v>36</v>
      </c>
      <c r="E25" s="43">
        <f>SUM(E22:E24)</f>
        <v>1</v>
      </c>
      <c r="F25" s="53">
        <v>29.936744139437934</v>
      </c>
      <c r="G25" s="54">
        <v>29.936744139437934</v>
      </c>
    </row>
    <row r="26" spans="2:10"/>
    <row r="27" spans="2:10"/>
    <row r="28" spans="2:10"/>
    <row r="29" spans="2:10">
      <c r="B29" s="97" t="s">
        <v>143</v>
      </c>
      <c r="C29" s="98"/>
      <c r="D29" s="98"/>
      <c r="E29" s="98"/>
      <c r="F29" s="98"/>
      <c r="G29" s="98"/>
      <c r="H29" s="98"/>
      <c r="I29" s="98"/>
      <c r="J29" s="99"/>
    </row>
    <row r="30" spans="2:10" ht="26.25" customHeight="1">
      <c r="B30" s="121" t="s">
        <v>148</v>
      </c>
      <c r="C30" s="122"/>
      <c r="D30" s="122"/>
      <c r="E30" s="122"/>
      <c r="F30" s="122"/>
      <c r="G30" s="122"/>
      <c r="H30" s="122"/>
      <c r="I30" s="122"/>
      <c r="J30" s="123"/>
    </row>
    <row r="31" spans="2:10" ht="17.25" customHeight="1">
      <c r="B31" s="100" t="s">
        <v>145</v>
      </c>
      <c r="C31" s="101"/>
      <c r="D31" s="101"/>
      <c r="E31" s="101"/>
      <c r="F31" s="101"/>
      <c r="G31" s="101"/>
      <c r="H31" s="101"/>
      <c r="I31" s="101"/>
      <c r="J31" s="102"/>
    </row>
    <row r="32" spans="2:10">
      <c r="B32" s="103" t="s">
        <v>146</v>
      </c>
      <c r="C32" s="104"/>
      <c r="D32" s="105"/>
      <c r="E32" s="105"/>
      <c r="F32" s="105"/>
      <c r="G32" s="105"/>
      <c r="H32" s="105"/>
      <c r="I32" s="105"/>
      <c r="J32" s="106"/>
    </row>
    <row r="33"/>
    <row r="34"/>
  </sheetData>
  <mergeCells count="6">
    <mergeCell ref="A2:H2"/>
    <mergeCell ref="B30:J30"/>
    <mergeCell ref="B5:B7"/>
    <mergeCell ref="B10:B12"/>
    <mergeCell ref="B15:B18"/>
    <mergeCell ref="B22:B2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U34"/>
  <sheetViews>
    <sheetView workbookViewId="0"/>
  </sheetViews>
  <sheetFormatPr baseColWidth="10" defaultColWidth="0" defaultRowHeight="15" zeroHeight="1"/>
  <cols>
    <col min="1" max="1" width="6.5703125" style="13" customWidth="1"/>
    <col min="2" max="2" width="28" style="13" customWidth="1"/>
    <col min="3" max="3" width="7.5703125" style="13" customWidth="1"/>
    <col min="4" max="4" width="57.42578125" style="13" customWidth="1"/>
    <col min="5" max="7" width="16.5703125" style="13" customWidth="1"/>
    <col min="8" max="8" width="5.42578125" style="13" customWidth="1"/>
    <col min="9" max="10" width="11.85546875" style="13" bestFit="1" customWidth="1"/>
    <col min="11" max="13" width="11.42578125" style="13" customWidth="1"/>
    <col min="14" max="18" width="11.7109375" style="13" customWidth="1"/>
    <col min="19" max="21" width="11.7109375" style="13" hidden="1" customWidth="1"/>
    <col min="22" max="22" width="11.42578125" style="13" hidden="1" customWidth="1"/>
    <col min="23" max="16384" width="11.42578125" style="13" hidden="1"/>
  </cols>
  <sheetData>
    <row r="1" spans="1:15" ht="68.2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7"/>
      <c r="M1" s="77"/>
      <c r="N1" s="77"/>
      <c r="O1" s="77"/>
    </row>
    <row r="2" spans="1:15" ht="20.25">
      <c r="A2" s="119" t="s">
        <v>7</v>
      </c>
      <c r="B2" s="119"/>
      <c r="C2" s="119"/>
      <c r="D2" s="119"/>
      <c r="E2" s="119"/>
      <c r="F2" s="119"/>
      <c r="G2" s="119"/>
      <c r="H2" s="119"/>
    </row>
    <row r="3" spans="1:15" ht="5.25" customHeight="1"/>
    <row r="4" spans="1:15" ht="65.25" customHeight="1">
      <c r="A4" s="131" t="s">
        <v>107</v>
      </c>
      <c r="B4" s="131"/>
      <c r="C4" s="131"/>
      <c r="D4" s="131"/>
      <c r="E4" s="131"/>
      <c r="F4" s="131"/>
      <c r="G4" s="131"/>
      <c r="H4" s="131"/>
    </row>
    <row r="5" spans="1:15" ht="15.75" thickBot="1"/>
    <row r="6" spans="1:15" ht="52.5" customHeight="1" thickBot="1">
      <c r="B6" s="96" t="s">
        <v>12</v>
      </c>
      <c r="C6" s="96" t="s">
        <v>3</v>
      </c>
      <c r="D6" s="96" t="s">
        <v>16</v>
      </c>
      <c r="E6" s="96" t="s">
        <v>4</v>
      </c>
      <c r="F6" s="96" t="s">
        <v>17</v>
      </c>
      <c r="G6" s="96" t="s">
        <v>6</v>
      </c>
      <c r="I6"/>
      <c r="J6"/>
      <c r="K6"/>
      <c r="L6"/>
      <c r="M6"/>
    </row>
    <row r="7" spans="1:15" ht="45" customHeight="1">
      <c r="B7" s="127" t="s">
        <v>25</v>
      </c>
      <c r="C7" s="10">
        <v>1</v>
      </c>
      <c r="D7" s="7" t="s">
        <v>139</v>
      </c>
      <c r="E7" s="45">
        <f>1/COUNTA($D$7:$D$16)</f>
        <v>0.1</v>
      </c>
      <c r="F7" s="57">
        <v>100</v>
      </c>
      <c r="G7" s="57">
        <v>10</v>
      </c>
      <c r="I7"/>
      <c r="J7"/>
      <c r="K7"/>
      <c r="L7"/>
      <c r="M7"/>
    </row>
    <row r="8" spans="1:15" ht="45" customHeight="1">
      <c r="B8" s="127"/>
      <c r="C8" s="11">
        <v>2</v>
      </c>
      <c r="D8" s="8" t="s">
        <v>37</v>
      </c>
      <c r="E8" s="46">
        <f>1/COUNTA($D$7:$D$16)</f>
        <v>0.1</v>
      </c>
      <c r="F8" s="58">
        <v>25</v>
      </c>
      <c r="G8" s="58">
        <v>2.5</v>
      </c>
      <c r="I8"/>
      <c r="J8"/>
      <c r="K8"/>
      <c r="L8"/>
      <c r="M8"/>
    </row>
    <row r="9" spans="1:15" ht="45" customHeight="1">
      <c r="B9" s="127"/>
      <c r="C9" s="11">
        <v>3</v>
      </c>
      <c r="D9" s="8" t="s">
        <v>140</v>
      </c>
      <c r="E9" s="46">
        <f>1/COUNTA($D$7:$D$16)</f>
        <v>0.1</v>
      </c>
      <c r="F9" s="58">
        <v>0</v>
      </c>
      <c r="G9" s="58">
        <v>0</v>
      </c>
      <c r="I9"/>
      <c r="J9"/>
      <c r="K9"/>
      <c r="L9"/>
      <c r="M9"/>
    </row>
    <row r="10" spans="1:15" ht="45" customHeight="1">
      <c r="B10" s="127"/>
      <c r="C10" s="22">
        <v>4</v>
      </c>
      <c r="D10" s="9" t="s">
        <v>38</v>
      </c>
      <c r="E10" s="47">
        <f t="shared" ref="E10:E15" si="0">1/COUNTA($D$7:$D$16)</f>
        <v>0.1</v>
      </c>
      <c r="F10" s="61">
        <v>25</v>
      </c>
      <c r="G10" s="58">
        <v>2.5</v>
      </c>
      <c r="I10"/>
      <c r="J10"/>
      <c r="K10"/>
      <c r="L10"/>
      <c r="M10"/>
    </row>
    <row r="11" spans="1:15" ht="45" customHeight="1">
      <c r="B11" s="127"/>
      <c r="C11" s="22">
        <v>5</v>
      </c>
      <c r="D11" s="9" t="s">
        <v>39</v>
      </c>
      <c r="E11" s="47">
        <f t="shared" si="0"/>
        <v>0.1</v>
      </c>
      <c r="F11" s="61">
        <v>100</v>
      </c>
      <c r="G11" s="58">
        <v>10</v>
      </c>
      <c r="I11"/>
      <c r="J11"/>
      <c r="K11"/>
      <c r="L11"/>
      <c r="M11"/>
    </row>
    <row r="12" spans="1:15" ht="45" customHeight="1">
      <c r="B12" s="127"/>
      <c r="C12" s="22">
        <v>6</v>
      </c>
      <c r="D12" s="9" t="s">
        <v>40</v>
      </c>
      <c r="E12" s="47">
        <f t="shared" si="0"/>
        <v>0.1</v>
      </c>
      <c r="F12" s="61">
        <v>100</v>
      </c>
      <c r="G12" s="58">
        <v>10</v>
      </c>
      <c r="I12"/>
      <c r="J12"/>
      <c r="K12"/>
      <c r="L12"/>
      <c r="M12"/>
    </row>
    <row r="13" spans="1:15" ht="45" customHeight="1">
      <c r="B13" s="127"/>
      <c r="C13" s="22">
        <v>7</v>
      </c>
      <c r="D13" s="9" t="s">
        <v>138</v>
      </c>
      <c r="E13" s="47">
        <f t="shared" si="0"/>
        <v>0.1</v>
      </c>
      <c r="F13" s="61">
        <v>0</v>
      </c>
      <c r="G13" s="58">
        <v>0</v>
      </c>
      <c r="I13"/>
      <c r="J13"/>
      <c r="K13"/>
      <c r="L13"/>
      <c r="M13"/>
    </row>
    <row r="14" spans="1:15" ht="45" customHeight="1">
      <c r="B14" s="127"/>
      <c r="C14" s="22">
        <v>8</v>
      </c>
      <c r="D14" s="9" t="s">
        <v>41</v>
      </c>
      <c r="E14" s="47">
        <f t="shared" si="0"/>
        <v>0.1</v>
      </c>
      <c r="F14" s="61">
        <v>80</v>
      </c>
      <c r="G14" s="58">
        <v>8</v>
      </c>
      <c r="I14"/>
      <c r="J14"/>
      <c r="K14"/>
      <c r="L14"/>
      <c r="M14"/>
    </row>
    <row r="15" spans="1:15" ht="45" customHeight="1">
      <c r="B15" s="127"/>
      <c r="C15" s="22">
        <v>9</v>
      </c>
      <c r="D15" s="9" t="s">
        <v>42</v>
      </c>
      <c r="E15" s="47">
        <f t="shared" si="0"/>
        <v>0.1</v>
      </c>
      <c r="F15" s="61">
        <v>100</v>
      </c>
      <c r="G15" s="58">
        <v>10</v>
      </c>
      <c r="I15"/>
      <c r="J15"/>
      <c r="K15"/>
      <c r="L15"/>
      <c r="M15"/>
    </row>
    <row r="16" spans="1:15" ht="45" customHeight="1" thickBot="1">
      <c r="B16" s="128"/>
      <c r="C16" s="12">
        <v>10</v>
      </c>
      <c r="D16" s="9" t="s">
        <v>19</v>
      </c>
      <c r="E16" s="47">
        <f>1/COUNTA($D$7:$D$16)</f>
        <v>0.1</v>
      </c>
      <c r="F16" s="61">
        <v>100</v>
      </c>
      <c r="G16" s="58">
        <v>10</v>
      </c>
      <c r="I16"/>
      <c r="J16"/>
      <c r="K16"/>
      <c r="L16"/>
      <c r="M16"/>
    </row>
    <row r="17" spans="2:13" ht="22.5" customHeight="1" thickBot="1">
      <c r="D17" s="16" t="s">
        <v>18</v>
      </c>
      <c r="E17" s="48">
        <f>SUM(E7:E16)</f>
        <v>0.99999999999999989</v>
      </c>
      <c r="F17" s="59">
        <v>63</v>
      </c>
      <c r="G17" s="60">
        <v>63</v>
      </c>
    </row>
    <row r="18" spans="2:13" ht="7.5" customHeight="1" thickBot="1">
      <c r="D18" s="14"/>
      <c r="E18" s="15"/>
      <c r="G18" s="15"/>
    </row>
    <row r="19" spans="2:13" ht="52.5" customHeight="1" thickBot="1">
      <c r="B19" s="96" t="s">
        <v>12</v>
      </c>
      <c r="C19" s="96" t="s">
        <v>3</v>
      </c>
      <c r="D19" s="96" t="s">
        <v>16</v>
      </c>
      <c r="E19" s="96" t="s">
        <v>4</v>
      </c>
      <c r="F19" s="96" t="s">
        <v>17</v>
      </c>
      <c r="G19" s="96" t="s">
        <v>6</v>
      </c>
      <c r="I19"/>
      <c r="J19"/>
      <c r="K19"/>
      <c r="L19"/>
      <c r="M19"/>
    </row>
    <row r="20" spans="2:13" ht="45" customHeight="1">
      <c r="B20" s="129" t="s">
        <v>26</v>
      </c>
      <c r="C20" s="10">
        <v>1</v>
      </c>
      <c r="D20" s="3" t="s">
        <v>43</v>
      </c>
      <c r="E20" s="46">
        <f>1/COUNTA($D$20:$D$23)</f>
        <v>0.25</v>
      </c>
      <c r="F20" s="61">
        <v>50</v>
      </c>
      <c r="G20" s="58">
        <v>12.5</v>
      </c>
      <c r="I20"/>
      <c r="J20"/>
      <c r="K20"/>
      <c r="L20"/>
      <c r="M20"/>
    </row>
    <row r="21" spans="2:13" ht="45" customHeight="1">
      <c r="B21" s="129"/>
      <c r="C21" s="11">
        <v>2</v>
      </c>
      <c r="D21" s="4" t="s">
        <v>44</v>
      </c>
      <c r="E21" s="46">
        <f>1/COUNTA($D$20:$D$23)</f>
        <v>0.25</v>
      </c>
      <c r="F21" s="61">
        <v>14.29</v>
      </c>
      <c r="G21" s="58">
        <v>3.5724999999999998</v>
      </c>
      <c r="I21" s="6"/>
      <c r="J21"/>
      <c r="K21"/>
      <c r="L21"/>
      <c r="M21"/>
    </row>
    <row r="22" spans="2:13" ht="45" customHeight="1">
      <c r="B22" s="129"/>
      <c r="C22" s="11">
        <v>3</v>
      </c>
      <c r="D22" s="1" t="s">
        <v>45</v>
      </c>
      <c r="E22" s="46">
        <f>1/COUNTA($D$20:$D$23)</f>
        <v>0.25</v>
      </c>
      <c r="F22" s="61">
        <v>60</v>
      </c>
      <c r="G22" s="58">
        <v>15</v>
      </c>
      <c r="I22"/>
      <c r="J22"/>
      <c r="K22"/>
      <c r="L22"/>
      <c r="M22"/>
    </row>
    <row r="23" spans="2:13" ht="45" customHeight="1" thickBot="1">
      <c r="B23" s="130"/>
      <c r="C23" s="12">
        <v>4</v>
      </c>
      <c r="D23" s="5" t="s">
        <v>46</v>
      </c>
      <c r="E23" s="47">
        <f>1/COUNTA($D$20:$D$23)</f>
        <v>0.25</v>
      </c>
      <c r="F23" s="61">
        <v>50</v>
      </c>
      <c r="G23" s="61">
        <v>12.5</v>
      </c>
      <c r="I23"/>
      <c r="J23"/>
      <c r="K23"/>
      <c r="L23"/>
      <c r="M23"/>
    </row>
    <row r="24" spans="2:13" ht="22.5" customHeight="1" thickBot="1">
      <c r="B24" s="17"/>
      <c r="C24" s="17"/>
      <c r="D24" s="16" t="s">
        <v>18</v>
      </c>
      <c r="E24" s="48">
        <f>SUM(E20:E23)</f>
        <v>1</v>
      </c>
      <c r="F24" s="59">
        <v>43.572499999999998</v>
      </c>
      <c r="G24" s="60">
        <v>43.572499999999998</v>
      </c>
    </row>
    <row r="25" spans="2:13" ht="8.25" customHeight="1" thickBot="1">
      <c r="D25" s="21"/>
      <c r="E25" s="18"/>
      <c r="G25" s="19"/>
    </row>
    <row r="26" spans="2:13" ht="22.5" customHeight="1" thickBot="1">
      <c r="D26" s="20" t="s">
        <v>20</v>
      </c>
      <c r="E26" s="62">
        <f>SUM((G17*(1/2)),(G24*(1/2)))</f>
        <v>53.286249999999995</v>
      </c>
      <c r="G26" s="15"/>
    </row>
    <row r="27" spans="2:13"/>
    <row r="28" spans="2:13"/>
    <row r="29" spans="2:13">
      <c r="B29" s="97" t="s">
        <v>143</v>
      </c>
      <c r="C29" s="98"/>
      <c r="D29" s="98"/>
      <c r="E29" s="98"/>
      <c r="F29" s="98"/>
      <c r="G29" s="98"/>
      <c r="H29" s="98"/>
      <c r="I29" s="98"/>
      <c r="J29" s="99"/>
    </row>
    <row r="30" spans="2:13" ht="26.25" customHeight="1">
      <c r="B30" s="121" t="s">
        <v>147</v>
      </c>
      <c r="C30" s="122"/>
      <c r="D30" s="122"/>
      <c r="E30" s="122"/>
      <c r="F30" s="122"/>
      <c r="G30" s="122"/>
      <c r="H30" s="122"/>
      <c r="I30" s="122"/>
      <c r="J30" s="123"/>
    </row>
    <row r="31" spans="2:13" ht="17.25" customHeight="1">
      <c r="B31" s="100" t="s">
        <v>145</v>
      </c>
      <c r="C31" s="101"/>
      <c r="D31" s="101"/>
      <c r="E31" s="101"/>
      <c r="F31" s="101"/>
      <c r="G31" s="101"/>
      <c r="H31" s="101"/>
      <c r="I31" s="101"/>
      <c r="J31" s="102"/>
    </row>
    <row r="32" spans="2:13">
      <c r="B32" s="103" t="s">
        <v>146</v>
      </c>
      <c r="C32" s="104"/>
      <c r="D32" s="105"/>
      <c r="E32" s="105"/>
      <c r="F32" s="105"/>
      <c r="G32" s="105"/>
      <c r="H32" s="105"/>
      <c r="I32" s="105"/>
      <c r="J32" s="106"/>
    </row>
    <row r="33"/>
    <row r="34"/>
  </sheetData>
  <mergeCells count="5">
    <mergeCell ref="B7:B16"/>
    <mergeCell ref="B20:B23"/>
    <mergeCell ref="A2:H2"/>
    <mergeCell ref="A4:H4"/>
    <mergeCell ref="B30:J3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A1:U27"/>
  <sheetViews>
    <sheetView workbookViewId="0"/>
  </sheetViews>
  <sheetFormatPr baseColWidth="10" defaultColWidth="0" defaultRowHeight="15" customHeight="1" zeroHeight="1"/>
  <cols>
    <col min="1" max="1" width="6.5703125" style="13" customWidth="1"/>
    <col min="2" max="2" width="28" style="13" customWidth="1"/>
    <col min="3" max="3" width="7.5703125" style="13" customWidth="1"/>
    <col min="4" max="4" width="57.42578125" style="13" customWidth="1"/>
    <col min="5" max="7" width="16.5703125" style="13" customWidth="1"/>
    <col min="8" max="8" width="5.42578125" style="13" customWidth="1"/>
    <col min="9" max="10" width="11.85546875" style="13" bestFit="1" customWidth="1"/>
    <col min="11" max="13" width="11.42578125" style="13" customWidth="1"/>
    <col min="14" max="15" width="12.140625" style="13" customWidth="1"/>
    <col min="16" max="18" width="11.42578125" style="13" customWidth="1"/>
    <col min="19" max="22" width="11.42578125" style="13" hidden="1" customWidth="1"/>
    <col min="23" max="16384" width="11.42578125" style="13" hidden="1"/>
  </cols>
  <sheetData>
    <row r="1" spans="1:21" ht="68.2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7"/>
      <c r="M1" s="77"/>
      <c r="N1" s="77"/>
      <c r="O1" s="77"/>
    </row>
    <row r="2" spans="1:21" ht="20.25">
      <c r="A2" s="119" t="s">
        <v>8</v>
      </c>
      <c r="B2" s="119"/>
      <c r="C2" s="119"/>
      <c r="D2" s="119"/>
      <c r="E2" s="119"/>
      <c r="F2" s="119"/>
      <c r="G2" s="119"/>
      <c r="H2" s="119"/>
    </row>
    <row r="3" spans="1:21" ht="3.75" customHeight="1"/>
    <row r="4" spans="1:21" ht="93.75" customHeight="1">
      <c r="A4" s="131" t="s">
        <v>108</v>
      </c>
      <c r="B4" s="131"/>
      <c r="C4" s="131"/>
      <c r="D4" s="131"/>
      <c r="E4" s="131"/>
      <c r="F4" s="131"/>
      <c r="G4" s="131"/>
      <c r="H4" s="131"/>
    </row>
    <row r="5" spans="1:21" ht="15.75" thickBot="1"/>
    <row r="6" spans="1:21" ht="52.5" customHeight="1" thickBot="1">
      <c r="B6" s="96" t="s">
        <v>12</v>
      </c>
      <c r="C6" s="96" t="s">
        <v>3</v>
      </c>
      <c r="D6" s="96" t="s">
        <v>16</v>
      </c>
      <c r="E6" s="96" t="s">
        <v>4</v>
      </c>
      <c r="F6" s="96" t="s">
        <v>17</v>
      </c>
      <c r="G6" s="96" t="s">
        <v>6</v>
      </c>
      <c r="I6"/>
      <c r="J6"/>
      <c r="K6"/>
      <c r="L6"/>
      <c r="M6"/>
      <c r="S6"/>
      <c r="T6"/>
      <c r="U6"/>
    </row>
    <row r="7" spans="1:21" ht="45" customHeight="1">
      <c r="B7" s="132" t="s">
        <v>109</v>
      </c>
      <c r="C7" s="10">
        <v>1</v>
      </c>
      <c r="D7" s="7" t="s">
        <v>47</v>
      </c>
      <c r="E7" s="45">
        <f>1/COUNTA($D$7:$D$10)</f>
        <v>0.25</v>
      </c>
      <c r="F7" s="57">
        <v>100</v>
      </c>
      <c r="G7" s="57">
        <v>25</v>
      </c>
      <c r="I7"/>
      <c r="J7"/>
      <c r="K7"/>
      <c r="L7"/>
      <c r="M7"/>
      <c r="S7"/>
      <c r="T7"/>
      <c r="U7"/>
    </row>
    <row r="8" spans="1:21" ht="45" customHeight="1">
      <c r="B8" s="133"/>
      <c r="C8" s="11">
        <v>2</v>
      </c>
      <c r="D8" s="8" t="s">
        <v>48</v>
      </c>
      <c r="E8" s="46">
        <f>1/COUNTA($D$7:$D$10)</f>
        <v>0.25</v>
      </c>
      <c r="F8" s="58">
        <v>25</v>
      </c>
      <c r="G8" s="58">
        <v>6.25</v>
      </c>
      <c r="I8"/>
      <c r="J8"/>
      <c r="K8"/>
      <c r="L8"/>
      <c r="M8"/>
      <c r="S8"/>
      <c r="T8"/>
      <c r="U8"/>
    </row>
    <row r="9" spans="1:21" ht="45" customHeight="1">
      <c r="B9" s="133"/>
      <c r="C9" s="22">
        <v>3</v>
      </c>
      <c r="D9" s="8" t="s">
        <v>49</v>
      </c>
      <c r="E9" s="46">
        <f>1/COUNTA($D$7:$D$10)</f>
        <v>0.25</v>
      </c>
      <c r="F9" s="58">
        <v>25</v>
      </c>
      <c r="G9" s="58">
        <v>6.25</v>
      </c>
      <c r="I9"/>
      <c r="J9"/>
      <c r="K9"/>
      <c r="L9"/>
      <c r="M9"/>
      <c r="S9"/>
      <c r="T9"/>
      <c r="U9"/>
    </row>
    <row r="10" spans="1:21" ht="45" customHeight="1" thickBot="1">
      <c r="B10" s="134"/>
      <c r="C10" s="12">
        <v>4</v>
      </c>
      <c r="D10" s="8" t="s">
        <v>50</v>
      </c>
      <c r="E10" s="46">
        <f>1/COUNTA($D$7:$D$10)</f>
        <v>0.25</v>
      </c>
      <c r="F10" s="58">
        <v>50</v>
      </c>
      <c r="G10" s="58">
        <v>12.5</v>
      </c>
      <c r="I10"/>
      <c r="J10"/>
      <c r="K10"/>
      <c r="L10"/>
      <c r="M10"/>
      <c r="S10"/>
      <c r="T10"/>
      <c r="U10"/>
    </row>
    <row r="11" spans="1:21" ht="22.5" customHeight="1" thickBot="1">
      <c r="D11" s="16" t="s">
        <v>18</v>
      </c>
      <c r="E11" s="48">
        <f>SUM(E7:E10)</f>
        <v>1</v>
      </c>
      <c r="F11" s="59">
        <v>50</v>
      </c>
      <c r="G11" s="60">
        <v>50</v>
      </c>
    </row>
    <row r="12" spans="1:21" ht="7.5" customHeight="1" thickBot="1">
      <c r="D12" s="14"/>
      <c r="E12" s="15"/>
      <c r="G12" s="15"/>
    </row>
    <row r="13" spans="1:21" ht="52.5" customHeight="1" thickBot="1">
      <c r="B13" s="96" t="s">
        <v>12</v>
      </c>
      <c r="C13" s="96" t="s">
        <v>3</v>
      </c>
      <c r="D13" s="96" t="s">
        <v>16</v>
      </c>
      <c r="E13" s="96" t="s">
        <v>4</v>
      </c>
      <c r="F13" s="96" t="s">
        <v>17</v>
      </c>
      <c r="G13" s="96" t="s">
        <v>6</v>
      </c>
      <c r="I13"/>
      <c r="J13"/>
      <c r="K13"/>
      <c r="L13"/>
      <c r="M13"/>
      <c r="S13"/>
      <c r="T13"/>
      <c r="U13"/>
    </row>
    <row r="14" spans="1:21" ht="45" customHeight="1">
      <c r="B14" s="132" t="s">
        <v>110</v>
      </c>
      <c r="C14" s="10">
        <v>1</v>
      </c>
      <c r="D14" s="3" t="s">
        <v>141</v>
      </c>
      <c r="E14" s="46">
        <f>1/COUNTA($D$14:$D$16)</f>
        <v>0.33333333333333331</v>
      </c>
      <c r="F14" s="61">
        <v>0</v>
      </c>
      <c r="G14" s="58">
        <v>0</v>
      </c>
      <c r="I14"/>
      <c r="J14"/>
      <c r="K14"/>
      <c r="L14"/>
      <c r="M14"/>
      <c r="S14"/>
      <c r="T14"/>
      <c r="U14"/>
    </row>
    <row r="15" spans="1:21" ht="45" customHeight="1">
      <c r="B15" s="133"/>
      <c r="C15" s="11">
        <v>2</v>
      </c>
      <c r="D15" s="4" t="s">
        <v>51</v>
      </c>
      <c r="E15" s="46">
        <f>1/COUNTA($D$14:$D$16)</f>
        <v>0.33333333333333331</v>
      </c>
      <c r="F15" s="61">
        <v>100</v>
      </c>
      <c r="G15" s="58">
        <v>33.333333333333329</v>
      </c>
      <c r="I15" s="6"/>
      <c r="J15"/>
      <c r="K15"/>
      <c r="L15"/>
      <c r="M15"/>
      <c r="S15"/>
      <c r="T15"/>
      <c r="U15"/>
    </row>
    <row r="16" spans="1:21" ht="45" customHeight="1" thickBot="1">
      <c r="B16" s="134"/>
      <c r="C16" s="12">
        <v>3</v>
      </c>
      <c r="D16" s="1" t="s">
        <v>52</v>
      </c>
      <c r="E16" s="46">
        <f>1/COUNTA($D$14:$D$16)</f>
        <v>0.33333333333333331</v>
      </c>
      <c r="F16" s="61">
        <v>50</v>
      </c>
      <c r="G16" s="58">
        <v>16.666666666666664</v>
      </c>
      <c r="I16"/>
      <c r="J16"/>
      <c r="K16"/>
      <c r="L16"/>
      <c r="M16"/>
      <c r="S16"/>
      <c r="T16"/>
      <c r="U16"/>
    </row>
    <row r="17" spans="2:10" ht="22.5" customHeight="1" thickBot="1">
      <c r="B17" s="17"/>
      <c r="C17" s="17"/>
      <c r="D17" s="16" t="s">
        <v>18</v>
      </c>
      <c r="E17" s="48">
        <f>SUM(E14:E16)</f>
        <v>1</v>
      </c>
      <c r="F17" s="59">
        <v>50</v>
      </c>
      <c r="G17" s="60">
        <v>49.999999999999993</v>
      </c>
    </row>
    <row r="18" spans="2:10" ht="8.25" customHeight="1" thickBot="1">
      <c r="D18" s="21"/>
      <c r="E18" s="18"/>
      <c r="G18" s="19"/>
    </row>
    <row r="19" spans="2:10" ht="22.5" customHeight="1" thickBot="1">
      <c r="D19" s="20" t="s">
        <v>20</v>
      </c>
      <c r="E19" s="62">
        <f>SUM((G11*(1/2)),(G17*(1/2)))</f>
        <v>50</v>
      </c>
      <c r="G19" s="15"/>
      <c r="H19" s="63"/>
    </row>
    <row r="20" spans="2:10"/>
    <row r="21" spans="2:10" ht="15" customHeight="1"/>
    <row r="22" spans="2:10">
      <c r="B22" s="97" t="s">
        <v>143</v>
      </c>
      <c r="C22" s="98"/>
      <c r="D22" s="98"/>
      <c r="E22" s="98"/>
      <c r="F22" s="98"/>
      <c r="G22" s="98"/>
      <c r="H22" s="98"/>
      <c r="I22" s="98"/>
      <c r="J22" s="99"/>
    </row>
    <row r="23" spans="2:10" ht="26.25" customHeight="1">
      <c r="B23" s="121" t="s">
        <v>147</v>
      </c>
      <c r="C23" s="122"/>
      <c r="D23" s="122"/>
      <c r="E23" s="122"/>
      <c r="F23" s="122"/>
      <c r="G23" s="122"/>
      <c r="H23" s="122"/>
      <c r="I23" s="122"/>
      <c r="J23" s="123"/>
    </row>
    <row r="24" spans="2:10" ht="17.25" customHeight="1">
      <c r="B24" s="100" t="s">
        <v>145</v>
      </c>
      <c r="C24" s="101"/>
      <c r="D24" s="101"/>
      <c r="E24" s="101"/>
      <c r="F24" s="101"/>
      <c r="G24" s="101"/>
      <c r="H24" s="101"/>
      <c r="I24" s="101"/>
      <c r="J24" s="102"/>
    </row>
    <row r="25" spans="2:10">
      <c r="B25" s="103" t="s">
        <v>146</v>
      </c>
      <c r="C25" s="104"/>
      <c r="D25" s="105"/>
      <c r="E25" s="105"/>
      <c r="F25" s="105"/>
      <c r="G25" s="105"/>
      <c r="H25" s="105"/>
      <c r="I25" s="105"/>
      <c r="J25" s="106"/>
    </row>
    <row r="26" spans="2:10" ht="15" customHeight="1"/>
    <row r="27" spans="2:10" ht="15" customHeight="1"/>
  </sheetData>
  <mergeCells count="5">
    <mergeCell ref="B7:B10"/>
    <mergeCell ref="B14:B16"/>
    <mergeCell ref="A2:H2"/>
    <mergeCell ref="A4:H4"/>
    <mergeCell ref="B23:J2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R35"/>
  <sheetViews>
    <sheetView workbookViewId="0"/>
  </sheetViews>
  <sheetFormatPr baseColWidth="10" defaultColWidth="0" defaultRowHeight="15" customHeight="1" zeroHeight="1"/>
  <cols>
    <col min="1" max="1" width="6.5703125" style="13" customWidth="1"/>
    <col min="2" max="2" width="28" style="13" customWidth="1"/>
    <col min="3" max="3" width="7.5703125" style="13" customWidth="1"/>
    <col min="4" max="4" width="57.42578125" style="13" customWidth="1"/>
    <col min="5" max="7" width="16.5703125" style="13" customWidth="1"/>
    <col min="8" max="8" width="5.42578125" style="13" customWidth="1"/>
    <col min="9" max="10" width="11.85546875" style="13" bestFit="1" customWidth="1"/>
    <col min="11" max="13" width="11.42578125" style="13" customWidth="1"/>
    <col min="14" max="15" width="11.5703125" style="13" customWidth="1"/>
    <col min="16" max="18" width="11.42578125" style="13" customWidth="1"/>
    <col min="19" max="22" width="11.42578125" style="13" hidden="1" customWidth="1"/>
    <col min="23" max="16384" width="11.42578125" style="13" hidden="1"/>
  </cols>
  <sheetData>
    <row r="1" spans="1:15" ht="68.2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7"/>
      <c r="M1" s="77"/>
      <c r="N1" s="77"/>
      <c r="O1" s="77"/>
    </row>
    <row r="2" spans="1:15" ht="20.25">
      <c r="A2" s="119" t="s">
        <v>9</v>
      </c>
      <c r="B2" s="119"/>
      <c r="C2" s="119"/>
      <c r="D2" s="119"/>
      <c r="E2" s="119"/>
      <c r="F2" s="119"/>
      <c r="G2" s="119"/>
      <c r="H2" s="119"/>
    </row>
    <row r="3" spans="1:15" ht="4.5" customHeight="1"/>
    <row r="4" spans="1:15" ht="93.75" customHeight="1">
      <c r="A4" s="131" t="s">
        <v>111</v>
      </c>
      <c r="B4" s="131"/>
      <c r="C4" s="131"/>
      <c r="D4" s="131"/>
      <c r="E4" s="131"/>
      <c r="F4" s="131"/>
      <c r="G4" s="131"/>
      <c r="H4" s="131"/>
    </row>
    <row r="5" spans="1:15" ht="15.75" thickBot="1"/>
    <row r="6" spans="1:15" ht="52.5" customHeight="1" thickBot="1">
      <c r="B6" s="96" t="s">
        <v>12</v>
      </c>
      <c r="C6" s="96" t="s">
        <v>3</v>
      </c>
      <c r="D6" s="96" t="s">
        <v>16</v>
      </c>
      <c r="E6" s="96" t="s">
        <v>4</v>
      </c>
      <c r="F6" s="96" t="s">
        <v>17</v>
      </c>
      <c r="G6" s="96" t="s">
        <v>6</v>
      </c>
      <c r="I6"/>
      <c r="J6"/>
      <c r="K6"/>
      <c r="L6"/>
      <c r="M6"/>
    </row>
    <row r="7" spans="1:15" ht="45" customHeight="1">
      <c r="B7" s="132" t="s">
        <v>29</v>
      </c>
      <c r="C7" s="10">
        <v>1</v>
      </c>
      <c r="D7" s="7" t="s">
        <v>53</v>
      </c>
      <c r="E7" s="45">
        <f>1/COUNTA($D$7:$D$10)</f>
        <v>0.25</v>
      </c>
      <c r="F7" s="57">
        <v>100</v>
      </c>
      <c r="G7" s="57">
        <v>25</v>
      </c>
      <c r="I7"/>
      <c r="J7"/>
      <c r="K7"/>
      <c r="L7"/>
      <c r="M7"/>
    </row>
    <row r="8" spans="1:15" ht="45" customHeight="1">
      <c r="B8" s="133"/>
      <c r="C8" s="22">
        <v>2</v>
      </c>
      <c r="D8" s="8" t="s">
        <v>54</v>
      </c>
      <c r="E8" s="46">
        <f>1/COUNTA($D$7:$D$10)</f>
        <v>0.25</v>
      </c>
      <c r="F8" s="58">
        <v>75</v>
      </c>
      <c r="G8" s="58">
        <v>18.75</v>
      </c>
      <c r="I8"/>
      <c r="J8"/>
      <c r="K8"/>
      <c r="L8"/>
      <c r="M8"/>
    </row>
    <row r="9" spans="1:15" ht="45" customHeight="1">
      <c r="B9" s="133"/>
      <c r="C9" s="22">
        <v>3</v>
      </c>
      <c r="D9" s="8" t="s">
        <v>55</v>
      </c>
      <c r="E9" s="46">
        <f>1/COUNTA($D$7:$D$10)</f>
        <v>0.25</v>
      </c>
      <c r="F9" s="58">
        <v>50</v>
      </c>
      <c r="G9" s="58">
        <v>12.5</v>
      </c>
      <c r="I9"/>
      <c r="J9"/>
      <c r="K9"/>
      <c r="L9"/>
      <c r="M9"/>
    </row>
    <row r="10" spans="1:15" ht="45" customHeight="1" thickBot="1">
      <c r="B10" s="134"/>
      <c r="C10" s="12">
        <v>4</v>
      </c>
      <c r="D10" s="8" t="s">
        <v>21</v>
      </c>
      <c r="E10" s="46">
        <f>1/COUNTA($D$7:$D$10)</f>
        <v>0.25</v>
      </c>
      <c r="F10" s="58">
        <v>66.680000000000007</v>
      </c>
      <c r="G10" s="58">
        <v>16.670000000000002</v>
      </c>
      <c r="I10"/>
      <c r="J10"/>
      <c r="K10"/>
      <c r="L10"/>
      <c r="M10"/>
    </row>
    <row r="11" spans="1:15" ht="22.5" customHeight="1" thickBot="1">
      <c r="D11" s="16" t="s">
        <v>18</v>
      </c>
      <c r="E11" s="48">
        <f>SUM(E7:E10)</f>
        <v>1</v>
      </c>
      <c r="F11" s="59">
        <v>72.92</v>
      </c>
      <c r="G11" s="60">
        <v>72.92</v>
      </c>
    </row>
    <row r="12" spans="1:15" ht="7.5" customHeight="1" thickBot="1">
      <c r="D12" s="14"/>
      <c r="E12" s="15"/>
      <c r="G12" s="15"/>
    </row>
    <row r="13" spans="1:15" ht="52.5" customHeight="1" thickBot="1">
      <c r="B13" s="96" t="s">
        <v>12</v>
      </c>
      <c r="C13" s="96" t="s">
        <v>3</v>
      </c>
      <c r="D13" s="96" t="s">
        <v>16</v>
      </c>
      <c r="E13" s="96" t="s">
        <v>4</v>
      </c>
      <c r="F13" s="96" t="s">
        <v>17</v>
      </c>
      <c r="G13" s="96" t="s">
        <v>6</v>
      </c>
      <c r="I13"/>
      <c r="J13"/>
      <c r="K13"/>
      <c r="L13"/>
      <c r="M13"/>
    </row>
    <row r="14" spans="1:15" ht="45" customHeight="1">
      <c r="B14" s="135" t="s">
        <v>28</v>
      </c>
      <c r="C14" s="10">
        <v>1</v>
      </c>
      <c r="D14" s="4" t="s">
        <v>56</v>
      </c>
      <c r="E14" s="46">
        <f>1/COUNTA($D$14:$D$18)</f>
        <v>0.2</v>
      </c>
      <c r="F14" s="61">
        <v>0</v>
      </c>
      <c r="G14" s="58">
        <v>0</v>
      </c>
      <c r="I14" s="6"/>
      <c r="J14"/>
      <c r="K14"/>
      <c r="L14"/>
      <c r="M14"/>
    </row>
    <row r="15" spans="1:15" ht="45" customHeight="1">
      <c r="B15" s="129"/>
      <c r="C15" s="11">
        <v>2</v>
      </c>
      <c r="D15" s="1" t="s">
        <v>57</v>
      </c>
      <c r="E15" s="46">
        <f>1/COUNTA($D$14:$D$18)</f>
        <v>0.2</v>
      </c>
      <c r="F15" s="61">
        <v>0</v>
      </c>
      <c r="G15" s="58">
        <v>0</v>
      </c>
      <c r="I15"/>
      <c r="J15"/>
      <c r="K15"/>
      <c r="L15"/>
      <c r="M15"/>
    </row>
    <row r="16" spans="1:15" ht="45" customHeight="1">
      <c r="B16" s="129"/>
      <c r="C16" s="11">
        <v>3</v>
      </c>
      <c r="D16" s="1" t="s">
        <v>22</v>
      </c>
      <c r="E16" s="46">
        <f>1/COUNTA($D$14:$D$18)</f>
        <v>0.2</v>
      </c>
      <c r="F16" s="61">
        <v>0</v>
      </c>
      <c r="G16" s="58">
        <v>0</v>
      </c>
      <c r="I16"/>
      <c r="J16"/>
      <c r="K16"/>
      <c r="L16"/>
      <c r="M16"/>
    </row>
    <row r="17" spans="2:13" ht="45" customHeight="1">
      <c r="B17" s="129"/>
      <c r="C17" s="11">
        <v>4</v>
      </c>
      <c r="D17" s="1" t="s">
        <v>58</v>
      </c>
      <c r="E17" s="46">
        <f>1/COUNTA($D$14:$D$18)</f>
        <v>0.2</v>
      </c>
      <c r="F17" s="61">
        <v>0</v>
      </c>
      <c r="G17" s="58">
        <v>0</v>
      </c>
      <c r="I17"/>
      <c r="J17"/>
      <c r="K17"/>
      <c r="L17"/>
      <c r="M17"/>
    </row>
    <row r="18" spans="2:13" ht="45" customHeight="1" thickBot="1">
      <c r="B18" s="130"/>
      <c r="C18" s="12">
        <v>5</v>
      </c>
      <c r="D18" s="1" t="s">
        <v>59</v>
      </c>
      <c r="E18" s="46">
        <f>1/COUNTA($D$14:$D$18)</f>
        <v>0.2</v>
      </c>
      <c r="F18" s="61">
        <v>0</v>
      </c>
      <c r="G18" s="58">
        <v>0</v>
      </c>
      <c r="I18"/>
      <c r="J18"/>
      <c r="K18"/>
      <c r="L18"/>
      <c r="M18"/>
    </row>
    <row r="19" spans="2:13" ht="22.5" customHeight="1" thickBot="1">
      <c r="B19" s="17"/>
      <c r="C19" s="17"/>
      <c r="D19" s="16" t="s">
        <v>18</v>
      </c>
      <c r="E19" s="48">
        <f>SUM(E14:E18)</f>
        <v>1</v>
      </c>
      <c r="F19" s="59">
        <v>0</v>
      </c>
      <c r="G19" s="60">
        <v>0</v>
      </c>
    </row>
    <row r="20" spans="2:13" ht="8.25" customHeight="1" thickBot="1">
      <c r="B20" s="17"/>
      <c r="C20" s="17"/>
      <c r="D20" s="14"/>
      <c r="G20" s="15"/>
    </row>
    <row r="21" spans="2:13" ht="52.5" customHeight="1" thickBot="1">
      <c r="B21" s="96" t="s">
        <v>12</v>
      </c>
      <c r="C21" s="96" t="s">
        <v>3</v>
      </c>
      <c r="D21" s="96" t="s">
        <v>16</v>
      </c>
      <c r="E21" s="96" t="s">
        <v>4</v>
      </c>
      <c r="F21" s="96" t="s">
        <v>17</v>
      </c>
      <c r="G21" s="96" t="s">
        <v>6</v>
      </c>
    </row>
    <row r="22" spans="2:13" ht="52.5" customHeight="1">
      <c r="B22" s="136" t="s">
        <v>30</v>
      </c>
      <c r="C22" s="10">
        <v>1</v>
      </c>
      <c r="D22" s="2" t="s">
        <v>23</v>
      </c>
      <c r="E22" s="45">
        <f>1/COUNTA($D$22:$D$24)</f>
        <v>0.33333333333333331</v>
      </c>
      <c r="F22" s="72">
        <v>62.5</v>
      </c>
      <c r="G22" s="57">
        <v>20.833333333333332</v>
      </c>
    </row>
    <row r="23" spans="2:13" ht="52.5" customHeight="1">
      <c r="B23" s="137"/>
      <c r="C23" s="11">
        <v>2</v>
      </c>
      <c r="D23" s="2" t="s">
        <v>60</v>
      </c>
      <c r="E23" s="45">
        <f>1/COUNTA($D$22:$D$24)</f>
        <v>0.33333333333333331</v>
      </c>
      <c r="F23" s="61">
        <v>7.69</v>
      </c>
      <c r="G23" s="57">
        <v>2.5633333333333335</v>
      </c>
    </row>
    <row r="24" spans="2:13" ht="52.5" customHeight="1" thickBot="1">
      <c r="B24" s="138"/>
      <c r="C24" s="12">
        <v>3</v>
      </c>
      <c r="D24" s="2" t="s">
        <v>142</v>
      </c>
      <c r="E24" s="45">
        <f>1/COUNTA($D$22:$D$24)</f>
        <v>0.33333333333333331</v>
      </c>
      <c r="F24" s="61">
        <v>50</v>
      </c>
      <c r="G24" s="57">
        <v>16.666666666666664</v>
      </c>
    </row>
    <row r="25" spans="2:13" ht="22.5" customHeight="1" thickBot="1">
      <c r="D25" s="20" t="s">
        <v>18</v>
      </c>
      <c r="E25" s="48">
        <f>SUM(E22:E24)</f>
        <v>1</v>
      </c>
      <c r="F25" s="59">
        <v>40.063333333333333</v>
      </c>
      <c r="G25" s="60">
        <v>40.063333333333333</v>
      </c>
    </row>
    <row r="26" spans="2:13" ht="8.25" customHeight="1" thickBot="1">
      <c r="D26" s="21"/>
      <c r="E26" s="18"/>
      <c r="G26" s="19"/>
    </row>
    <row r="27" spans="2:13" ht="22.5" customHeight="1" thickBot="1">
      <c r="D27" s="20" t="s">
        <v>20</v>
      </c>
      <c r="E27" s="62">
        <f>SUM((G11*(1/3)),(G19*(1/3)),(G25*(1/3)))</f>
        <v>37.661111111111111</v>
      </c>
      <c r="G27" s="15"/>
    </row>
    <row r="28" spans="2:13"/>
    <row r="29" spans="2:13" ht="15" customHeight="1"/>
    <row r="30" spans="2:13">
      <c r="B30" s="97" t="s">
        <v>143</v>
      </c>
      <c r="C30" s="98"/>
      <c r="D30" s="98"/>
      <c r="E30" s="98"/>
      <c r="F30" s="98"/>
      <c r="G30" s="98"/>
      <c r="H30" s="98"/>
      <c r="I30" s="98"/>
      <c r="J30" s="99"/>
    </row>
    <row r="31" spans="2:13" ht="26.25" customHeight="1">
      <c r="B31" s="121" t="s">
        <v>147</v>
      </c>
      <c r="C31" s="122"/>
      <c r="D31" s="122"/>
      <c r="E31" s="122"/>
      <c r="F31" s="122"/>
      <c r="G31" s="122"/>
      <c r="H31" s="122"/>
      <c r="I31" s="122"/>
      <c r="J31" s="123"/>
    </row>
    <row r="32" spans="2:13" ht="17.25" customHeight="1">
      <c r="B32" s="100" t="s">
        <v>145</v>
      </c>
      <c r="C32" s="101"/>
      <c r="D32" s="101"/>
      <c r="E32" s="101"/>
      <c r="F32" s="101"/>
      <c r="G32" s="101"/>
      <c r="H32" s="101"/>
      <c r="I32" s="101"/>
      <c r="J32" s="102"/>
    </row>
    <row r="33" spans="2:10">
      <c r="B33" s="103" t="s">
        <v>146</v>
      </c>
      <c r="C33" s="104"/>
      <c r="D33" s="105"/>
      <c r="E33" s="105"/>
      <c r="F33" s="105"/>
      <c r="G33" s="105"/>
      <c r="H33" s="105"/>
      <c r="I33" s="105"/>
      <c r="J33" s="106"/>
    </row>
    <row r="34" spans="2:10" ht="15" customHeight="1"/>
    <row r="35" spans="2:10" ht="15" customHeight="1"/>
  </sheetData>
  <mergeCells count="6">
    <mergeCell ref="A2:H2"/>
    <mergeCell ref="B31:J31"/>
    <mergeCell ref="B7:B10"/>
    <mergeCell ref="B14:B18"/>
    <mergeCell ref="B22:B24"/>
    <mergeCell ref="A4:H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R37"/>
  <sheetViews>
    <sheetView workbookViewId="0"/>
  </sheetViews>
  <sheetFormatPr baseColWidth="10" defaultColWidth="0" defaultRowHeight="15" customHeight="1" zeroHeight="1"/>
  <cols>
    <col min="1" max="1" width="6.5703125" style="13" customWidth="1"/>
    <col min="2" max="2" width="28" style="13" customWidth="1"/>
    <col min="3" max="3" width="7.5703125" style="13" customWidth="1"/>
    <col min="4" max="4" width="57.42578125" style="13" customWidth="1"/>
    <col min="5" max="7" width="16.5703125" style="13" customWidth="1"/>
    <col min="8" max="8" width="5.42578125" style="13" customWidth="1"/>
    <col min="9" max="10" width="11.85546875" style="13" bestFit="1" customWidth="1"/>
    <col min="11" max="13" width="11.42578125" style="13" customWidth="1"/>
    <col min="14" max="15" width="11.85546875" style="13" customWidth="1"/>
    <col min="16" max="18" width="11.42578125" style="13" customWidth="1"/>
    <col min="19" max="22" width="11.42578125" style="13" hidden="1" customWidth="1"/>
    <col min="23" max="16384" width="11.42578125" style="13" hidden="1"/>
  </cols>
  <sheetData>
    <row r="1" spans="1:15" ht="68.2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7"/>
      <c r="M1" s="77"/>
      <c r="N1" s="77"/>
      <c r="O1" s="77"/>
    </row>
    <row r="2" spans="1:15" ht="20.25">
      <c r="A2" s="119" t="s">
        <v>10</v>
      </c>
      <c r="B2" s="119"/>
      <c r="C2" s="119"/>
      <c r="D2" s="119"/>
      <c r="E2" s="119"/>
      <c r="F2" s="119"/>
      <c r="G2" s="119"/>
      <c r="H2" s="119"/>
    </row>
    <row r="3" spans="1:15" ht="4.5" customHeight="1"/>
    <row r="4" spans="1:15" ht="109.5" customHeight="1">
      <c r="A4" s="131" t="s">
        <v>112</v>
      </c>
      <c r="B4" s="131"/>
      <c r="C4" s="131"/>
      <c r="D4" s="131"/>
      <c r="E4" s="131"/>
      <c r="F4" s="131"/>
      <c r="G4" s="131"/>
      <c r="H4" s="131"/>
    </row>
    <row r="5" spans="1:15" ht="15.75" thickBot="1"/>
    <row r="6" spans="1:15" ht="52.5" customHeight="1" thickBot="1">
      <c r="B6" s="96" t="s">
        <v>12</v>
      </c>
      <c r="C6" s="96" t="s">
        <v>3</v>
      </c>
      <c r="D6" s="96" t="s">
        <v>16</v>
      </c>
      <c r="E6" s="96" t="s">
        <v>4</v>
      </c>
      <c r="F6" s="96" t="s">
        <v>17</v>
      </c>
      <c r="G6" s="96" t="s">
        <v>6</v>
      </c>
      <c r="I6"/>
      <c r="J6"/>
      <c r="K6"/>
      <c r="L6"/>
      <c r="M6"/>
    </row>
    <row r="7" spans="1:15" ht="45" customHeight="1">
      <c r="B7" s="132" t="s">
        <v>31</v>
      </c>
      <c r="C7" s="10">
        <v>1</v>
      </c>
      <c r="D7" s="7" t="s">
        <v>61</v>
      </c>
      <c r="E7" s="45">
        <f>1/COUNTA($D$7:$D$9)</f>
        <v>0.33333333333333331</v>
      </c>
      <c r="F7" s="74">
        <v>11.688311688311687</v>
      </c>
      <c r="G7" s="57">
        <v>3.8961038961038956</v>
      </c>
      <c r="I7"/>
      <c r="J7"/>
      <c r="K7"/>
      <c r="L7"/>
      <c r="M7"/>
    </row>
    <row r="8" spans="1:15" ht="45" customHeight="1">
      <c r="B8" s="133"/>
      <c r="C8" s="22">
        <v>2</v>
      </c>
      <c r="D8" s="8" t="s">
        <v>62</v>
      </c>
      <c r="E8" s="46">
        <f>1/COUNTA($D$7:$D$9)</f>
        <v>0.33333333333333331</v>
      </c>
      <c r="F8" s="75">
        <v>8.33</v>
      </c>
      <c r="G8" s="58">
        <v>2.7766666666666664</v>
      </c>
      <c r="I8"/>
      <c r="J8"/>
      <c r="K8"/>
      <c r="L8"/>
      <c r="M8"/>
    </row>
    <row r="9" spans="1:15" ht="45" customHeight="1" thickBot="1">
      <c r="B9" s="134"/>
      <c r="C9" s="12">
        <v>3</v>
      </c>
      <c r="D9" s="8" t="s">
        <v>63</v>
      </c>
      <c r="E9" s="46">
        <f>1/COUNTA($D$7:$D$9)</f>
        <v>0.33333333333333331</v>
      </c>
      <c r="F9" s="58">
        <v>2.5974025974025974</v>
      </c>
      <c r="G9" s="58">
        <v>0.86580086580086579</v>
      </c>
      <c r="I9"/>
      <c r="J9"/>
      <c r="K9"/>
      <c r="L9"/>
      <c r="M9"/>
    </row>
    <row r="10" spans="1:15" ht="22.5" customHeight="1" thickBot="1">
      <c r="D10" s="16" t="s">
        <v>18</v>
      </c>
      <c r="E10" s="48">
        <f>SUM(E7:E9)</f>
        <v>1</v>
      </c>
      <c r="F10" s="59">
        <v>7.5385714285714274</v>
      </c>
      <c r="G10" s="60">
        <v>7.5385714285714283</v>
      </c>
    </row>
    <row r="11" spans="1:15" ht="7.5" customHeight="1" thickBot="1">
      <c r="D11" s="14"/>
      <c r="E11" s="15"/>
      <c r="G11" s="15"/>
    </row>
    <row r="12" spans="1:15" ht="52.5" customHeight="1" thickBot="1">
      <c r="B12" s="96" t="s">
        <v>12</v>
      </c>
      <c r="C12" s="96" t="s">
        <v>3</v>
      </c>
      <c r="D12" s="96" t="s">
        <v>16</v>
      </c>
      <c r="E12" s="96" t="s">
        <v>4</v>
      </c>
      <c r="F12" s="96" t="s">
        <v>17</v>
      </c>
      <c r="G12" s="96" t="s">
        <v>6</v>
      </c>
      <c r="I12"/>
      <c r="J12"/>
      <c r="K12"/>
      <c r="L12"/>
      <c r="M12"/>
    </row>
    <row r="13" spans="1:15" ht="45" customHeight="1">
      <c r="B13" s="129" t="s">
        <v>64</v>
      </c>
      <c r="C13" s="11">
        <v>1</v>
      </c>
      <c r="D13" s="4" t="s">
        <v>65</v>
      </c>
      <c r="E13" s="46">
        <f>1/COUNTA($D$13:$D$20)</f>
        <v>0.125</v>
      </c>
      <c r="F13" s="61">
        <v>50</v>
      </c>
      <c r="G13" s="58">
        <v>6.25</v>
      </c>
      <c r="I13" s="6"/>
      <c r="J13"/>
      <c r="K13"/>
      <c r="L13"/>
      <c r="M13"/>
    </row>
    <row r="14" spans="1:15" ht="45" customHeight="1">
      <c r="B14" s="129"/>
      <c r="C14" s="11">
        <v>2</v>
      </c>
      <c r="D14" s="1" t="s">
        <v>66</v>
      </c>
      <c r="E14" s="46">
        <f>1/COUNTA($D$13:$D$20)</f>
        <v>0.125</v>
      </c>
      <c r="F14" s="61">
        <v>96.747631352282497</v>
      </c>
      <c r="G14" s="58">
        <v>12.093453919035312</v>
      </c>
      <c r="I14"/>
      <c r="J14"/>
      <c r="K14"/>
      <c r="L14"/>
      <c r="M14"/>
    </row>
    <row r="15" spans="1:15" ht="45" customHeight="1">
      <c r="B15" s="129"/>
      <c r="C15" s="11">
        <v>3</v>
      </c>
      <c r="D15" s="1" t="s">
        <v>67</v>
      </c>
      <c r="E15" s="46">
        <f>1/COUNTA($D$13:$D$20)</f>
        <v>0.125</v>
      </c>
      <c r="F15" s="61">
        <v>11.11</v>
      </c>
      <c r="G15" s="58">
        <v>1.3887499999999999</v>
      </c>
      <c r="I15"/>
      <c r="J15"/>
      <c r="K15"/>
      <c r="L15"/>
      <c r="M15"/>
    </row>
    <row r="16" spans="1:15" ht="45" customHeight="1">
      <c r="B16" s="129"/>
      <c r="C16" s="11">
        <v>4</v>
      </c>
      <c r="D16" s="1" t="s">
        <v>68</v>
      </c>
      <c r="E16" s="46">
        <f>1/COUNTA($D$13:$D$20)</f>
        <v>0.125</v>
      </c>
      <c r="F16" s="61">
        <v>100</v>
      </c>
      <c r="G16" s="58">
        <v>12.5</v>
      </c>
      <c r="I16"/>
      <c r="J16"/>
      <c r="K16"/>
      <c r="L16"/>
      <c r="M16"/>
    </row>
    <row r="17" spans="2:13" ht="45" customHeight="1">
      <c r="B17" s="129"/>
      <c r="C17" s="22">
        <v>5</v>
      </c>
      <c r="D17" s="1" t="s">
        <v>131</v>
      </c>
      <c r="E17" s="47">
        <f t="shared" ref="E17:E19" si="0">1/COUNTA($D$13:$D$20)</f>
        <v>0.125</v>
      </c>
      <c r="F17" s="61">
        <v>100</v>
      </c>
      <c r="G17" s="61">
        <v>12.5</v>
      </c>
      <c r="I17"/>
      <c r="J17"/>
      <c r="K17"/>
      <c r="L17"/>
      <c r="M17"/>
    </row>
    <row r="18" spans="2:13" ht="45" customHeight="1">
      <c r="B18" s="129"/>
      <c r="C18" s="22">
        <v>6</v>
      </c>
      <c r="D18" s="1" t="s">
        <v>69</v>
      </c>
      <c r="E18" s="47">
        <f t="shared" si="0"/>
        <v>0.125</v>
      </c>
      <c r="F18" s="61">
        <v>63.75</v>
      </c>
      <c r="G18" s="61">
        <v>7.96875</v>
      </c>
      <c r="I18"/>
      <c r="J18"/>
      <c r="K18"/>
      <c r="L18"/>
      <c r="M18"/>
    </row>
    <row r="19" spans="2:13" ht="45" customHeight="1">
      <c r="B19" s="129"/>
      <c r="C19" s="22">
        <v>7</v>
      </c>
      <c r="D19" s="1" t="s">
        <v>70</v>
      </c>
      <c r="E19" s="47">
        <f t="shared" si="0"/>
        <v>0.125</v>
      </c>
      <c r="F19" s="61">
        <v>31.111111111111111</v>
      </c>
      <c r="G19" s="61">
        <v>3.8888888888888888</v>
      </c>
      <c r="I19"/>
      <c r="J19"/>
      <c r="K19"/>
      <c r="L19"/>
      <c r="M19"/>
    </row>
    <row r="20" spans="2:13" ht="45" customHeight="1" thickBot="1">
      <c r="B20" s="130"/>
      <c r="C20" s="12">
        <v>8</v>
      </c>
      <c r="D20" s="1" t="s">
        <v>128</v>
      </c>
      <c r="E20" s="47">
        <f>1/COUNTA($D$13:$D$20)</f>
        <v>0.125</v>
      </c>
      <c r="F20" s="61">
        <v>60</v>
      </c>
      <c r="G20" s="61">
        <v>7.5</v>
      </c>
      <c r="I20"/>
      <c r="J20"/>
      <c r="K20"/>
      <c r="L20"/>
      <c r="M20"/>
    </row>
    <row r="21" spans="2:13" ht="22.5" customHeight="1" thickBot="1">
      <c r="B21" s="73"/>
      <c r="C21" s="17"/>
      <c r="D21" s="16" t="s">
        <v>18</v>
      </c>
      <c r="E21" s="48">
        <f>SUM(E13:E20)</f>
        <v>1</v>
      </c>
      <c r="F21" s="59">
        <v>64.0898428079242</v>
      </c>
      <c r="G21" s="60">
        <v>64.0898428079242</v>
      </c>
    </row>
    <row r="22" spans="2:13" ht="22.5" customHeight="1" thickBot="1">
      <c r="B22" s="17"/>
      <c r="C22" s="17"/>
      <c r="D22" s="64"/>
      <c r="E22" s="65"/>
      <c r="F22" s="66"/>
      <c r="G22" s="66"/>
    </row>
    <row r="23" spans="2:13" ht="52.5" customHeight="1" thickBot="1">
      <c r="B23" s="96" t="s">
        <v>12</v>
      </c>
      <c r="C23" s="96" t="s">
        <v>3</v>
      </c>
      <c r="D23" s="96" t="s">
        <v>16</v>
      </c>
      <c r="E23" s="96" t="s">
        <v>4</v>
      </c>
      <c r="F23" s="96" t="s">
        <v>17</v>
      </c>
      <c r="G23" s="96" t="s">
        <v>6</v>
      </c>
      <c r="I23"/>
      <c r="J23"/>
      <c r="K23"/>
      <c r="L23"/>
      <c r="M23"/>
    </row>
    <row r="24" spans="2:13" ht="45" customHeight="1">
      <c r="B24" s="129" t="s">
        <v>15</v>
      </c>
      <c r="C24" s="11">
        <v>1</v>
      </c>
      <c r="D24" s="4" t="s">
        <v>24</v>
      </c>
      <c r="E24" s="46">
        <f>1/COUNTA($D$24:$D$26)</f>
        <v>0.33333333333333331</v>
      </c>
      <c r="F24" s="61">
        <v>40.259740259740262</v>
      </c>
      <c r="G24" s="58">
        <v>13.419913419913421</v>
      </c>
      <c r="I24" s="6"/>
      <c r="J24"/>
      <c r="K24"/>
      <c r="L24"/>
      <c r="M24"/>
    </row>
    <row r="25" spans="2:13" ht="45" customHeight="1">
      <c r="B25" s="129"/>
      <c r="C25" s="11">
        <v>2</v>
      </c>
      <c r="D25" s="1" t="s">
        <v>129</v>
      </c>
      <c r="E25" s="46">
        <f>1/COUNTA($D$24:$D$26)</f>
        <v>0.33333333333333331</v>
      </c>
      <c r="F25" s="61">
        <v>11.688311688311687</v>
      </c>
      <c r="G25" s="58">
        <v>3.8961038961038956</v>
      </c>
      <c r="I25"/>
      <c r="J25"/>
      <c r="K25"/>
      <c r="L25"/>
      <c r="M25"/>
    </row>
    <row r="26" spans="2:13" ht="45" customHeight="1" thickBot="1">
      <c r="B26" s="130"/>
      <c r="C26" s="12">
        <v>3</v>
      </c>
      <c r="D26" s="1" t="s">
        <v>130</v>
      </c>
      <c r="E26" s="47">
        <f>1/COUNTA($D$24:$D$26)</f>
        <v>0.33333333333333331</v>
      </c>
      <c r="F26" s="61">
        <v>2.5974025974025974</v>
      </c>
      <c r="G26" s="61">
        <v>0.86580086580086579</v>
      </c>
      <c r="I26"/>
      <c r="J26"/>
      <c r="K26"/>
      <c r="L26"/>
      <c r="M26"/>
    </row>
    <row r="27" spans="2:13" ht="22.5" customHeight="1" thickBot="1">
      <c r="B27" s="17"/>
      <c r="C27" s="17"/>
      <c r="D27" s="16" t="s">
        <v>18</v>
      </c>
      <c r="E27" s="48">
        <f>SUM(E24:E26)</f>
        <v>1</v>
      </c>
      <c r="F27" s="59">
        <v>18.181818181818183</v>
      </c>
      <c r="G27" s="60">
        <v>18.18181818181818</v>
      </c>
    </row>
    <row r="28" spans="2:13" ht="8.25" customHeight="1" thickBot="1">
      <c r="B28" s="17"/>
      <c r="C28" s="17"/>
      <c r="D28" s="14"/>
      <c r="G28" s="15"/>
    </row>
    <row r="29" spans="2:13" ht="22.5" customHeight="1" thickBot="1">
      <c r="D29" s="20" t="s">
        <v>20</v>
      </c>
      <c r="E29" s="62">
        <f>SUM((G10*(1/3)),(G21*(1/3)),(G27*(1/3)))</f>
        <v>29.936744139437934</v>
      </c>
      <c r="G29" s="15"/>
    </row>
    <row r="30" spans="2:13"/>
    <row r="31" spans="2:13" ht="15" customHeight="1"/>
    <row r="32" spans="2:13">
      <c r="B32" s="97" t="s">
        <v>143</v>
      </c>
      <c r="C32" s="98"/>
      <c r="D32" s="98"/>
      <c r="E32" s="98"/>
      <c r="F32" s="98"/>
      <c r="G32" s="98"/>
      <c r="H32" s="98"/>
      <c r="I32" s="98"/>
      <c r="J32" s="99"/>
    </row>
    <row r="33" spans="2:10" ht="26.25" customHeight="1">
      <c r="B33" s="121" t="s">
        <v>147</v>
      </c>
      <c r="C33" s="122"/>
      <c r="D33" s="122"/>
      <c r="E33" s="122"/>
      <c r="F33" s="122"/>
      <c r="G33" s="122"/>
      <c r="H33" s="122"/>
      <c r="I33" s="122"/>
      <c r="J33" s="123"/>
    </row>
    <row r="34" spans="2:10" ht="17.25" customHeight="1">
      <c r="B34" s="100" t="s">
        <v>145</v>
      </c>
      <c r="C34" s="101"/>
      <c r="D34" s="101"/>
      <c r="E34" s="101"/>
      <c r="F34" s="101"/>
      <c r="G34" s="101"/>
      <c r="H34" s="101"/>
      <c r="I34" s="101"/>
      <c r="J34" s="102"/>
    </row>
    <row r="35" spans="2:10">
      <c r="B35" s="103" t="s">
        <v>146</v>
      </c>
      <c r="C35" s="104"/>
      <c r="D35" s="105"/>
      <c r="E35" s="105"/>
      <c r="F35" s="105"/>
      <c r="G35" s="105"/>
      <c r="H35" s="105"/>
      <c r="I35" s="105"/>
      <c r="J35" s="106"/>
    </row>
    <row r="36" spans="2:10" ht="15" customHeight="1"/>
    <row r="37" spans="2:10" ht="15" customHeight="1"/>
  </sheetData>
  <mergeCells count="6">
    <mergeCell ref="B33:J33"/>
    <mergeCell ref="B7:B9"/>
    <mergeCell ref="B13:B20"/>
    <mergeCell ref="B24:B26"/>
    <mergeCell ref="A2:H2"/>
    <mergeCell ref="A4:H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D64D7-DD2C-418F-9859-B56A4CC0F744}">
  <dimension ref="B2:C37"/>
  <sheetViews>
    <sheetView topLeftCell="A19" workbookViewId="0">
      <selection activeCell="D33" sqref="D33"/>
    </sheetView>
  </sheetViews>
  <sheetFormatPr baseColWidth="10" defaultRowHeight="15"/>
  <cols>
    <col min="2" max="2" width="20.140625" bestFit="1" customWidth="1"/>
  </cols>
  <sheetData>
    <row r="2" spans="2:3">
      <c r="B2" t="s">
        <v>71</v>
      </c>
      <c r="C2" t="s">
        <v>72</v>
      </c>
    </row>
    <row r="3" spans="2:3">
      <c r="B3" t="s">
        <v>73</v>
      </c>
      <c r="C3" s="79" t="s">
        <v>132</v>
      </c>
    </row>
    <row r="4" spans="2:3">
      <c r="B4" t="s">
        <v>105</v>
      </c>
      <c r="C4" s="79">
        <v>25</v>
      </c>
    </row>
    <row r="5" spans="2:3">
      <c r="B5" t="s">
        <v>74</v>
      </c>
      <c r="C5" s="79">
        <v>76</v>
      </c>
    </row>
    <row r="6" spans="2:3">
      <c r="B6" t="s">
        <v>75</v>
      </c>
      <c r="C6" s="79">
        <v>63001</v>
      </c>
    </row>
    <row r="7" spans="2:3">
      <c r="B7" t="s">
        <v>106</v>
      </c>
      <c r="C7" s="79">
        <v>81001</v>
      </c>
    </row>
    <row r="8" spans="2:3">
      <c r="B8" t="s">
        <v>76</v>
      </c>
      <c r="C8" s="79" t="s">
        <v>133</v>
      </c>
    </row>
    <row r="9" spans="2:3">
      <c r="B9" t="s">
        <v>77</v>
      </c>
      <c r="C9" s="79">
        <v>11001</v>
      </c>
    </row>
    <row r="10" spans="2:3">
      <c r="B10" t="s">
        <v>78</v>
      </c>
      <c r="C10" s="79">
        <v>68001</v>
      </c>
    </row>
    <row r="11" spans="2:3">
      <c r="B11" t="s">
        <v>79</v>
      </c>
      <c r="C11" s="79">
        <v>76001</v>
      </c>
    </row>
    <row r="12" spans="2:3">
      <c r="B12" t="s">
        <v>80</v>
      </c>
      <c r="C12" s="79">
        <v>13001</v>
      </c>
    </row>
    <row r="13" spans="2:3">
      <c r="B13" t="s">
        <v>81</v>
      </c>
      <c r="C13" s="79">
        <v>54001</v>
      </c>
    </row>
    <row r="14" spans="2:3">
      <c r="B14" t="s">
        <v>82</v>
      </c>
      <c r="C14" s="79">
        <v>18001</v>
      </c>
    </row>
    <row r="15" spans="2:3">
      <c r="B15" t="s">
        <v>83</v>
      </c>
      <c r="C15" s="79">
        <v>73001</v>
      </c>
    </row>
    <row r="16" spans="2:3">
      <c r="B16" t="s">
        <v>84</v>
      </c>
      <c r="C16" s="79">
        <v>94001</v>
      </c>
    </row>
    <row r="17" spans="2:3">
      <c r="B17" t="s">
        <v>85</v>
      </c>
      <c r="C17" s="79">
        <v>91001</v>
      </c>
    </row>
    <row r="18" spans="2:3">
      <c r="B18" t="s">
        <v>86</v>
      </c>
      <c r="C18" s="79">
        <v>17001</v>
      </c>
    </row>
    <row r="19" spans="2:3">
      <c r="B19" t="s">
        <v>87</v>
      </c>
      <c r="C19" s="79" t="s">
        <v>134</v>
      </c>
    </row>
    <row r="20" spans="2:3">
      <c r="B20" t="s">
        <v>88</v>
      </c>
      <c r="C20" s="79">
        <v>97001</v>
      </c>
    </row>
    <row r="21" spans="2:3">
      <c r="B21" t="s">
        <v>89</v>
      </c>
      <c r="C21" s="79">
        <v>86001</v>
      </c>
    </row>
    <row r="22" spans="2:3">
      <c r="B22" t="s">
        <v>90</v>
      </c>
      <c r="C22" s="79">
        <v>23001</v>
      </c>
    </row>
    <row r="23" spans="2:3">
      <c r="B23" t="s">
        <v>91</v>
      </c>
      <c r="C23" s="79">
        <v>41001</v>
      </c>
    </row>
    <row r="24" spans="2:3">
      <c r="B24" t="s">
        <v>92</v>
      </c>
      <c r="C24" s="79">
        <v>52001</v>
      </c>
    </row>
    <row r="25" spans="2:3">
      <c r="B25" t="s">
        <v>93</v>
      </c>
      <c r="C25" s="79">
        <v>66001</v>
      </c>
    </row>
    <row r="26" spans="2:3">
      <c r="B26" t="s">
        <v>94</v>
      </c>
      <c r="C26" s="79">
        <v>19001</v>
      </c>
    </row>
    <row r="27" spans="2:3">
      <c r="B27" t="s">
        <v>95</v>
      </c>
      <c r="C27" s="79">
        <v>99001</v>
      </c>
    </row>
    <row r="28" spans="2:3">
      <c r="B28" t="s">
        <v>96</v>
      </c>
      <c r="C28" s="79">
        <v>27001</v>
      </c>
    </row>
    <row r="29" spans="2:3">
      <c r="B29" t="s">
        <v>97</v>
      </c>
      <c r="C29" s="79">
        <v>44001</v>
      </c>
    </row>
    <row r="30" spans="2:3">
      <c r="B30" t="s">
        <v>149</v>
      </c>
      <c r="C30" s="79" t="s">
        <v>150</v>
      </c>
    </row>
    <row r="31" spans="2:3">
      <c r="B31" t="s">
        <v>98</v>
      </c>
      <c r="C31" s="79">
        <v>95001</v>
      </c>
    </row>
    <row r="32" spans="2:3">
      <c r="B32" t="s">
        <v>99</v>
      </c>
      <c r="C32" s="79">
        <v>47001</v>
      </c>
    </row>
    <row r="33" spans="2:3">
      <c r="B33" t="s">
        <v>100</v>
      </c>
      <c r="C33" s="79">
        <v>70001</v>
      </c>
    </row>
    <row r="34" spans="2:3">
      <c r="B34" t="s">
        <v>101</v>
      </c>
      <c r="C34" s="79">
        <v>15001</v>
      </c>
    </row>
    <row r="35" spans="2:3">
      <c r="B35" t="s">
        <v>102</v>
      </c>
      <c r="C35" s="79">
        <v>20001</v>
      </c>
    </row>
    <row r="36" spans="2:3">
      <c r="B36" t="s">
        <v>103</v>
      </c>
      <c r="C36" s="79">
        <v>50001</v>
      </c>
    </row>
    <row r="37" spans="2:3">
      <c r="B37" t="s">
        <v>104</v>
      </c>
      <c r="C37" s="79">
        <v>85001</v>
      </c>
    </row>
  </sheetData>
  <pageMargins left="0.7" right="0.7" top="0.75" bottom="0.75" header="0.3" footer="0.3"/>
  <ignoredErrors>
    <ignoredError sqref="C3 C8 C19 C3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E4434BA28CD143B604B1887581B28B" ma:contentTypeVersion="13" ma:contentTypeDescription="Create a new document." ma:contentTypeScope="" ma:versionID="4dcaee6045eecefedfd0dd23c7d0b72e">
  <xsd:schema xmlns:xsd="http://www.w3.org/2001/XMLSchema" xmlns:xs="http://www.w3.org/2001/XMLSchema" xmlns:p="http://schemas.microsoft.com/office/2006/metadata/properties" xmlns:ns2="63b2536a-5046-4c51-a814-67f70e19a477" xmlns:ns3="c2619328-24a4-4851-83d8-5205ed117433" targetNamespace="http://schemas.microsoft.com/office/2006/metadata/properties" ma:root="true" ma:fieldsID="b5cd024cfebd6be01e1092d48203f7a6" ns2:_="" ns3:_="">
    <xsd:import namespace="63b2536a-5046-4c51-a814-67f70e19a477"/>
    <xsd:import namespace="c2619328-24a4-4851-83d8-5205ed117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2536a-5046-4c51-a814-67f70e19a4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19328-24a4-4851-83d8-5205ed117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648057-DB85-414C-AF7F-BF507731AD4F}"/>
</file>

<file path=customXml/itemProps2.xml><?xml version="1.0" encoding="utf-8"?>
<ds:datastoreItem xmlns:ds="http://schemas.openxmlformats.org/officeDocument/2006/customXml" ds:itemID="{99F78F65-27A6-40AC-8BA3-ED33E2B1B384}"/>
</file>

<file path=customXml/itemProps3.xml><?xml version="1.0" encoding="utf-8"?>
<ds:datastoreItem xmlns:ds="http://schemas.openxmlformats.org/officeDocument/2006/customXml" ds:itemID="{700E407D-BCFF-4D30-8FE3-13E4CA1FCD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Índice</vt:lpstr>
      <vt:lpstr>A. Resultado Global</vt:lpstr>
      <vt:lpstr>B. Resultado por Dimensiones</vt:lpstr>
      <vt:lpstr>C. Entorno institucional</vt:lpstr>
      <vt:lpstr>D. Infraestructura</vt:lpstr>
      <vt:lpstr>E. Metodología Estadística</vt:lpstr>
      <vt:lpstr>F. Accesibilidad y Uso</vt:lpstr>
      <vt:lpstr>Nombres</vt:lpstr>
      <vt:lpstr>Código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Dumar Ilich Rubiano Jimenez</dc:creator>
  <cp:keywords/>
  <dc:description/>
  <cp:lastModifiedBy>Dumar Ilich Rubiano Jimenez</cp:lastModifiedBy>
  <cp:revision/>
  <dcterms:created xsi:type="dcterms:W3CDTF">2019-09-19T16:23:21Z</dcterms:created>
  <dcterms:modified xsi:type="dcterms:W3CDTF">2021-05-25T22:41:47Z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0x0101003AE4434BA28CD143B604B1887581B28B</vt:lpwstr>
  </property>
</Properties>
</file>