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firstSheet="1" activeTab="7"/>
  </bookViews>
  <sheets>
    <sheet name="ANEXO A" sheetId="1" r:id="rId1"/>
    <sheet name="ANEXO B" sheetId="2" r:id="rId2"/>
    <sheet name="ANEXO C" sheetId="3" r:id="rId3"/>
    <sheet name="ANEXO D" sheetId="4" r:id="rId4"/>
    <sheet name="ANEXO E" sheetId="5" r:id="rId5"/>
    <sheet name="ANEXO F" sheetId="6" r:id="rId6"/>
    <sheet name="ANEXO G" sheetId="7" r:id="rId7"/>
    <sheet name="ANEXO H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_FilterDatabase">'[2]PROC0402'!$J$1:$J$177</definedName>
    <definedName name="_xlnm.Print_Area" localSheetId="0">'ANEXO A'!$A$1:$U$57</definedName>
    <definedName name="_xlnm.Print_Area" localSheetId="1">'ANEXO B'!$A$1:$U$57</definedName>
    <definedName name="_xlnm.Print_Area" localSheetId="2">'ANEXO C'!$A$1:$S$60</definedName>
    <definedName name="_xlnm.Print_Area" localSheetId="3">'ANEXO D'!$A$1:$S$60</definedName>
    <definedName name="_xlnm.Print_Area" localSheetId="4">'ANEXO E'!$A$1:$U$57</definedName>
    <definedName name="_xlnm.Print_Area" localSheetId="5">'ANEXO F'!$A$1:$U$58</definedName>
    <definedName name="_xlnm.Print_Area" localSheetId="6">'ANEXO G'!$A$1:$U$58</definedName>
    <definedName name="_xlnm.Print_Area" localSheetId="7">'ANEXO H'!$A$1:$U$58</definedName>
    <definedName name="DATABASE">'[3]Base'!$A$1:$AO$51804</definedName>
    <definedName name="Jorgefin">#REF!</definedName>
  </definedNames>
  <calcPr fullCalcOnLoad="1"/>
</workbook>
</file>

<file path=xl/sharedStrings.xml><?xml version="1.0" encoding="utf-8"?>
<sst xmlns="http://schemas.openxmlformats.org/spreadsheetml/2006/main" count="1686" uniqueCount="172">
  <si>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</si>
  <si>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</si>
  <si>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</si>
  <si>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</si>
  <si>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</si>
  <si>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</si>
  <si>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 xml:space="preserve">III trimestre 2006 </t>
  </si>
  <si>
    <t>Metros cuadrados</t>
  </si>
  <si>
    <t>Total área culminada *</t>
  </si>
  <si>
    <t>Área en proceso</t>
  </si>
  <si>
    <t>Área que se paralizó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</si>
  <si>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</si>
  <si>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</si>
  <si>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</si>
  <si>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</si>
  <si>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</si>
  <si>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</si>
  <si>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</si>
  <si>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</si>
  <si>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</si>
  <si>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</si>
  <si>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</si>
  <si>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 xml:space="preserve">* No incluye las obras que estando en todos los censos como inactivas, culminen actividad en el período intercensal . </t>
  </si>
  <si>
    <t>**  No incluye las obras que han presentado inactividad durante todos los censos</t>
  </si>
  <si>
    <t>Cuadro  A2</t>
  </si>
  <si>
    <t>Cuadro  A6</t>
  </si>
  <si>
    <t>Diferencia trimestral del área en construcción, por áreas urbanas y metropolitanas, según destinos</t>
  </si>
  <si>
    <t>IV P- IV trimestre 2003</t>
  </si>
  <si>
    <t>Total área culminada</t>
  </si>
  <si>
    <t>Total área paralizada</t>
  </si>
  <si>
    <t>Fuente: DANE, cálculos Censo Edificaciones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</si>
  <si>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</si>
  <si>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</si>
  <si>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</si>
  <si>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</si>
  <si>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</si>
  <si>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</si>
  <si>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</si>
  <si>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</si>
  <si>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</si>
  <si>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</si>
  <si>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</si>
  <si>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r>
      <t xml:space="preserve">IV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>2006</t>
    </r>
  </si>
  <si>
    <r>
      <t xml:space="preserve">IV 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>2006 / III trimestre 2006</t>
    </r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</si>
  <si>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</si>
  <si>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</si>
  <si>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</si>
  <si>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</si>
  <si>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</si>
  <si>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</si>
  <si>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</si>
  <si>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</si>
  <si>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</si>
  <si>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</si>
  <si>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</si>
  <si>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</si>
  <si>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</si>
  <si>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</si>
  <si>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</si>
  <si>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</si>
  <si>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</si>
  <si>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</si>
  <si>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</si>
  <si>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</si>
  <si>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</si>
  <si>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 xml:space="preserve">Total Unidades paralizadas </t>
  </si>
  <si>
    <t>Cuadro B4</t>
  </si>
  <si>
    <t>Cuadro B8</t>
  </si>
  <si>
    <t>Contribución trimestral de unidades para VIS, por estado de obra, según destinos</t>
  </si>
  <si>
    <r>
      <t xml:space="preserve">IV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>2006 / III trimestre 2006</t>
    </r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</si>
  <si>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</si>
  <si>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</si>
  <si>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</si>
  <si>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</si>
  <si>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</si>
  <si>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</si>
  <si>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</si>
  <si>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Bogotá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</si>
  <si>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</si>
  <si>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</si>
  <si>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</si>
  <si>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</si>
  <si>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</si>
  <si>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</si>
  <si>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</si>
  <si>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</si>
  <si>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</si>
  <si>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</si>
  <si>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</si>
  <si>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</si>
  <si>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TOTAL</t>
  </si>
  <si>
    <t>B/quilla</t>
  </si>
  <si>
    <t>B/manga</t>
  </si>
  <si>
    <t>NACIONAL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</si>
  <si>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</si>
  <si>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</si>
  <si>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</si>
  <si>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</si>
  <si>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</si>
  <si>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</si>
  <si>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</si>
  <si>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</si>
  <si>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ANEXO D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</si>
  <si>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</si>
  <si>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</si>
  <si>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</si>
  <si>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</si>
  <si>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</si>
  <si>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</si>
  <si>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</si>
  <si>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</si>
  <si>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</si>
  <si>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</si>
  <si>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</si>
  <si>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</si>
  <si>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</si>
  <si>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</si>
  <si>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</si>
  <si>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IV trimestre 2005</t>
  </si>
  <si>
    <t>Cuadro E2</t>
  </si>
  <si>
    <t>Cuadro E6</t>
  </si>
  <si>
    <t>Diferencia anual del área en construcción, por áreas urbanas y metropolitanas, según destinos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</si>
  <si>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</si>
  <si>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</si>
  <si>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</si>
  <si>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</si>
  <si>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</si>
  <si>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</si>
  <si>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</si>
  <si>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</si>
  <si>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r>
      <t xml:space="preserve"> IV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 xml:space="preserve">2003/ IV trimestre 2002 </t>
    </r>
  </si>
  <si>
    <r>
      <t xml:space="preserve">IV trimestre 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>2006 / IV trimestre 2005</t>
    </r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</si>
  <si>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</si>
  <si>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</si>
  <si>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</si>
  <si>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</si>
  <si>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</si>
  <si>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</si>
  <si>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</si>
  <si>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</si>
  <si>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</si>
  <si>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</si>
  <si>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</si>
  <si>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</si>
  <si>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</si>
  <si>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>ANEXO G</t>
  </si>
  <si>
    <t>Cuadro G1</t>
  </si>
  <si>
    <t>Cuadro G5</t>
  </si>
  <si>
    <t xml:space="preserve">Doce meses </t>
  </si>
  <si>
    <t>Cuadro G2</t>
  </si>
  <si>
    <t>Cuadro G6</t>
  </si>
  <si>
    <t>Cuadro G3</t>
  </si>
  <si>
    <t>Cuadro G7</t>
  </si>
  <si>
    <t>Variación doce meses del área censada para VIS, por estado de obra, según destinos</t>
  </si>
  <si>
    <t>Variación doce meses del área censada para No VIS, por estado de obra, según destinos</t>
  </si>
  <si>
    <t>Cuadro G4</t>
  </si>
  <si>
    <t>Cuadro G8</t>
  </si>
  <si>
    <t>Contribución doce meses del área censada para VIS, por estado de obra, según destinos</t>
  </si>
  <si>
    <t>Contribución doce meses del área censada para No VIS, por estado de obra, según destinos</t>
  </si>
  <si>
    <t>ANEXO H</t>
  </si>
  <si>
    <t>Cuadro H1</t>
  </si>
  <si>
    <t>Cuadro H5</t>
  </si>
  <si>
    <t>Cuadro H2</t>
  </si>
  <si>
    <t>Cuadro H6</t>
  </si>
  <si>
    <t>Cuadro H3</t>
  </si>
  <si>
    <t>Cuadro H7</t>
  </si>
  <si>
    <t>Variación doce meses de las unidades censadas para VIS, por estado de obra, según destinos</t>
  </si>
  <si>
    <t>Variación doce meses de las unidades censadas para No VIS, por estado de obra, según destinos</t>
  </si>
  <si>
    <t>Cuadro H4</t>
  </si>
  <si>
    <t>Cuadro H8</t>
  </si>
  <si>
    <t>Contribución doce meses de las unidades censadas para VIS, por estado de obra, según destinos</t>
  </si>
  <si>
    <t>Contribución doce meses de las unidades censadas para No VIS, por estado de obra, según destinos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</si>
</sst>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\ * #,##0_);_(&quot;$&quot;\ * \(#,##0\);_(&quot;$&quot;\ * &quot;-&quot;_);_(@_)"/>
    <numFmt numFmtId="173" formatCode="_(* #,##0_);_(* \(#,##0\);_(* &quot;-&quot;_);_(@_)"/>
    <numFmt numFmtId="174" formatCode="_(&quot;$&quot;\ * #,##0.00_);_(&quot;$&quot;\ * \(#,##0.00\);_(&quot;$&quot;\ * &quot;-&quot;??_);_(@_)"/>
    <numFmt numFmtId="175" formatCode="_(* #,##0.00_);_(* \(#,##0.00\);_(* &quot;-&quot;??_);_(@_)"/>
    <numFmt numFmtId="176" formatCode="#,##0.0"/>
    <numFmt numFmtId="177" formatCode="0.0"/>
    <numFmt numFmtId="178" formatCode="0.000"/>
    <numFmt numFmtId="179" formatCode="0.0%"/>
    <numFmt numFmtId="180" formatCode="0.0000"/>
    <numFmt numFmtId="181" formatCode="#\ ##0"/>
    <numFmt numFmtId="182" formatCode="#\ ###\ ##0"/>
    <numFmt numFmtId="183" formatCode="#\ \ ###\ \ ##0"/>
    <numFmt numFmtId="184" formatCode="#\ \ \ ###\ \ \ ##0"/>
    <numFmt numFmtId="185" formatCode="#\ ###\ \ ##0"/>
    <numFmt numFmtId="186" formatCode="0.000%"/>
    <numFmt numFmtId="187" formatCode="0.0000%"/>
    <numFmt numFmtId="188" formatCode="0.00000%"/>
    <numFmt numFmtId="189" formatCode="0.000000%"/>
    <numFmt numFmtId="190" formatCode="0.0000000"/>
    <numFmt numFmtId="191" formatCode="0.000000"/>
    <numFmt numFmtId="192" formatCode="0.00000"/>
    <numFmt numFmtId="193" formatCode="_(* #,##0.0_);_(* \(#,##0.0\);_(* &quot;-&quot;??_);_(@_)"/>
    <numFmt numFmtId="194" formatCode="##\ ###\ \ ##0"/>
    <numFmt numFmtId="195" formatCode="##\ \ ###\ \ ##0"/>
    <numFmt numFmtId="196" formatCode="#,##0.000"/>
    <numFmt numFmtId="197" formatCode="#.0\ \ ###\ \ 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\ \ ###\ \ ###"/>
    <numFmt numFmtId="202" formatCode="0.0000000%"/>
    <numFmt numFmtId="203" formatCode="#.0\ ###\ \ ##0"/>
    <numFmt numFmtId="204" formatCode="&quot;$&quot;\ #,##0_);\(&quot;$&quot;\ #,##0\)"/>
    <numFmt numFmtId="205" formatCode="&quot;$&quot;\ #,##0_);[Red]\(&quot;$&quot;\ #,##0\)"/>
    <numFmt numFmtId="206" formatCode="&quot;$&quot;\ #,##0.00_);\(&quot;$&quot;\ #,##0.00\)"/>
    <numFmt numFmtId="207" formatCode="&quot;$&quot;\ #,##0.00_);[Red]\(&quot;$&quot;\ #,##0.00\)"/>
    <numFmt numFmtId="208" formatCode="#\ ###\ ###"/>
    <numFmt numFmtId="209" formatCode="\ \ \ \ #\ \ ###\ \ ##0"/>
    <numFmt numFmtId="210" formatCode="\ \ #\ \ ###\ \ ##0"/>
    <numFmt numFmtId="211" formatCode="#\ ###\ ##\ \ 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7" fillId="2" borderId="0" xfId="21" applyFont="1" applyFill="1" applyBorder="1">
      <alignment/>
      <protection/>
    </xf>
    <xf numFmtId="0" fontId="6" fillId="2" borderId="0" xfId="21" applyFont="1" applyFill="1" applyBorder="1">
      <alignment/>
      <protection/>
    </xf>
    <xf numFmtId="0" fontId="6" fillId="2" borderId="0" xfId="21" applyFont="1" applyFill="1">
      <alignment/>
      <protection/>
    </xf>
    <xf numFmtId="0" fontId="8" fillId="2" borderId="0" xfId="21" applyFont="1" applyFill="1">
      <alignment/>
      <protection/>
    </xf>
    <xf numFmtId="0" fontId="9" fillId="2" borderId="1" xfId="21" applyFont="1" applyFill="1" applyBorder="1" applyAlignment="1">
      <alignment horizontal="left"/>
      <protection/>
    </xf>
    <xf numFmtId="183" fontId="9" fillId="2" borderId="1" xfId="21" applyNumberFormat="1" applyFont="1" applyFill="1" applyBorder="1" applyAlignment="1">
      <alignment horizontal="left"/>
      <protection/>
    </xf>
    <xf numFmtId="3" fontId="10" fillId="2" borderId="0" xfId="21" applyNumberFormat="1" applyFont="1" applyFill="1" applyBorder="1" applyAlignment="1">
      <alignment horizontal="right"/>
      <protection/>
    </xf>
    <xf numFmtId="0" fontId="11" fillId="2" borderId="0" xfId="21" applyFont="1" applyFill="1" applyBorder="1" applyAlignment="1">
      <alignment horizontal="centerContinuous"/>
      <protection/>
    </xf>
    <xf numFmtId="3" fontId="10" fillId="2" borderId="2" xfId="21" applyNumberFormat="1" applyFont="1" applyFill="1" applyBorder="1" applyAlignment="1">
      <alignment horizontal="center"/>
      <protection/>
    </xf>
    <xf numFmtId="3" fontId="10" fillId="2" borderId="2" xfId="21" applyNumberFormat="1" applyFont="1" applyFill="1" applyBorder="1" applyAlignment="1">
      <alignment horizontal="right"/>
      <protection/>
    </xf>
    <xf numFmtId="0" fontId="10" fillId="2" borderId="3" xfId="21" applyFont="1" applyFill="1" applyBorder="1">
      <alignment/>
      <protection/>
    </xf>
    <xf numFmtId="0" fontId="10" fillId="2" borderId="4" xfId="21" applyFont="1" applyFill="1" applyBorder="1" applyAlignment="1">
      <alignment horizontal="center" vertical="center" wrapText="1"/>
      <protection/>
    </xf>
    <xf numFmtId="0" fontId="10" fillId="2" borderId="5" xfId="21" applyFont="1" applyFill="1" applyBorder="1" applyAlignment="1">
      <alignment horizontal="centerContinuous" vertical="center"/>
      <protection/>
    </xf>
    <xf numFmtId="0" fontId="10" fillId="2" borderId="0" xfId="21" applyFont="1" applyFill="1" applyBorder="1" applyAlignment="1">
      <alignment horizontal="centerContinuous" vertical="center"/>
      <protection/>
    </xf>
    <xf numFmtId="0" fontId="10" fillId="2" borderId="6" xfId="21" applyFont="1" applyFill="1" applyBorder="1" applyAlignment="1">
      <alignment horizontal="center" vertical="center" wrapText="1"/>
      <protection/>
    </xf>
    <xf numFmtId="0" fontId="0" fillId="2" borderId="2" xfId="0" applyFont="1" applyFill="1" applyBorder="1" applyAlignment="1">
      <alignment horizontal="center" vertical="center" wrapText="1"/>
    </xf>
    <xf numFmtId="0" fontId="10" fillId="2" borderId="2" xfId="21" applyFont="1" applyFill="1" applyBorder="1" applyAlignment="1">
      <alignment horizontal="center" vertical="center" wrapText="1"/>
      <protection/>
    </xf>
    <xf numFmtId="183" fontId="10" fillId="2" borderId="1" xfId="21" applyNumberFormat="1" applyFont="1" applyFill="1" applyBorder="1">
      <alignment/>
      <protection/>
    </xf>
    <xf numFmtId="183" fontId="10" fillId="2" borderId="0" xfId="21" applyNumberFormat="1" applyFont="1" applyFill="1" applyBorder="1">
      <alignment/>
      <protection/>
    </xf>
    <xf numFmtId="183" fontId="8" fillId="2" borderId="0" xfId="21" applyNumberFormat="1" applyFont="1" applyFill="1">
      <alignment/>
      <protection/>
    </xf>
    <xf numFmtId="183" fontId="12" fillId="2" borderId="6" xfId="21" applyNumberFormat="1" applyFont="1" applyFill="1" applyBorder="1">
      <alignment/>
      <protection/>
    </xf>
    <xf numFmtId="183" fontId="12" fillId="2" borderId="2" xfId="21" applyNumberFormat="1" applyFont="1" applyFill="1" applyBorder="1" applyAlignment="1">
      <alignment horizontal="right"/>
      <protection/>
    </xf>
    <xf numFmtId="183" fontId="12" fillId="2" borderId="2" xfId="21" applyNumberFormat="1" applyFont="1" applyFill="1" applyBorder="1">
      <alignment/>
      <protection/>
    </xf>
    <xf numFmtId="183" fontId="13" fillId="2" borderId="0" xfId="21" applyNumberFormat="1" applyFont="1" applyFill="1">
      <alignment/>
      <protection/>
    </xf>
    <xf numFmtId="0" fontId="13" fillId="2" borderId="0" xfId="21" applyFont="1" applyFill="1">
      <alignment/>
      <protection/>
    </xf>
    <xf numFmtId="183" fontId="10" fillId="2" borderId="7" xfId="21" applyNumberFormat="1" applyFont="1" applyFill="1" applyBorder="1">
      <alignment/>
      <protection/>
    </xf>
    <xf numFmtId="183" fontId="6" fillId="2" borderId="8" xfId="21" applyNumberFormat="1" applyFont="1" applyFill="1" applyBorder="1">
      <alignment/>
      <protection/>
    </xf>
    <xf numFmtId="0" fontId="6" fillId="2" borderId="8" xfId="21" applyFont="1" applyFill="1" applyBorder="1">
      <alignment/>
      <protection/>
    </xf>
    <xf numFmtId="183" fontId="10" fillId="2" borderId="1" xfId="21" applyNumberFormat="1" applyFont="1" applyFill="1" applyBorder="1" applyAlignment="1">
      <alignment horizontal="left" vertical="top" wrapText="1"/>
      <protection/>
    </xf>
    <xf numFmtId="183" fontId="10" fillId="2" borderId="0" xfId="21" applyNumberFormat="1" applyFont="1" applyFill="1" applyBorder="1" applyAlignment="1">
      <alignment horizontal="left" vertical="top" wrapText="1"/>
      <protection/>
    </xf>
    <xf numFmtId="183" fontId="10" fillId="2" borderId="1" xfId="21" applyNumberFormat="1" applyFont="1" applyFill="1" applyBorder="1" applyAlignment="1">
      <alignment horizontal="left" vertical="top"/>
      <protection/>
    </xf>
    <xf numFmtId="183" fontId="10" fillId="2" borderId="0" xfId="21" applyNumberFormat="1" applyFont="1" applyFill="1" applyBorder="1" applyAlignment="1">
      <alignment horizontal="left" vertical="top"/>
      <protection/>
    </xf>
    <xf numFmtId="183" fontId="6" fillId="2" borderId="0" xfId="21" applyNumberFormat="1" applyFont="1" applyFill="1">
      <alignment/>
      <protection/>
    </xf>
    <xf numFmtId="183" fontId="10" fillId="2" borderId="0" xfId="21" applyNumberFormat="1" applyFont="1" applyFill="1" applyBorder="1" applyAlignment="1">
      <alignment horizontal="right"/>
      <protection/>
    </xf>
    <xf numFmtId="183" fontId="11" fillId="2" borderId="0" xfId="21" applyNumberFormat="1" applyFont="1" applyFill="1" applyBorder="1" applyAlignment="1">
      <alignment horizontal="centerContinuous"/>
      <protection/>
    </xf>
    <xf numFmtId="183" fontId="11" fillId="2" borderId="2" xfId="21" applyNumberFormat="1" applyFont="1" applyFill="1" applyBorder="1" applyAlignment="1">
      <alignment horizontal="centerContinuous"/>
      <protection/>
    </xf>
    <xf numFmtId="183" fontId="15" fillId="2" borderId="2" xfId="21" applyNumberFormat="1" applyFont="1" applyFill="1" applyBorder="1" applyAlignment="1">
      <alignment horizontal="right"/>
      <protection/>
    </xf>
    <xf numFmtId="183" fontId="10" fillId="2" borderId="2" xfId="21" applyNumberFormat="1" applyFont="1" applyFill="1" applyBorder="1" applyAlignment="1">
      <alignment horizontal="right"/>
      <protection/>
    </xf>
    <xf numFmtId="183" fontId="10" fillId="2" borderId="3" xfId="21" applyNumberFormat="1" applyFont="1" applyFill="1" applyBorder="1">
      <alignment/>
      <protection/>
    </xf>
    <xf numFmtId="183" fontId="10" fillId="2" borderId="5" xfId="21" applyNumberFormat="1" applyFont="1" applyFill="1" applyBorder="1" applyAlignment="1">
      <alignment horizontal="centerContinuous" vertical="center"/>
      <protection/>
    </xf>
    <xf numFmtId="183" fontId="10" fillId="2" borderId="0" xfId="21" applyNumberFormat="1" applyFont="1" applyFill="1" applyBorder="1" applyAlignment="1">
      <alignment horizontal="centerContinuous" vertical="center"/>
      <protection/>
    </xf>
    <xf numFmtId="183" fontId="10" fillId="2" borderId="6" xfId="21" applyNumberFormat="1" applyFont="1" applyFill="1" applyBorder="1" applyAlignment="1">
      <alignment horizontal="center" vertical="center" wrapText="1"/>
      <protection/>
    </xf>
    <xf numFmtId="183" fontId="10" fillId="2" borderId="2" xfId="21" applyNumberFormat="1" applyFont="1" applyFill="1" applyBorder="1" applyAlignment="1">
      <alignment horizontal="center" vertical="center" wrapText="1"/>
      <protection/>
    </xf>
    <xf numFmtId="0" fontId="10" fillId="2" borderId="1" xfId="21" applyFont="1" applyFill="1" applyBorder="1">
      <alignment/>
      <protection/>
    </xf>
    <xf numFmtId="3" fontId="10" fillId="2" borderId="0" xfId="21" applyNumberFormat="1" applyFont="1" applyFill="1" applyBorder="1">
      <alignment/>
      <protection/>
    </xf>
    <xf numFmtId="17" fontId="9" fillId="2" borderId="1" xfId="21" applyNumberFormat="1" applyFont="1" applyFill="1" applyBorder="1" applyAlignment="1">
      <alignment horizontal="left"/>
      <protection/>
    </xf>
    <xf numFmtId="0" fontId="10" fillId="2" borderId="4" xfId="21" applyFont="1" applyFill="1" applyBorder="1">
      <alignment/>
      <protection/>
    </xf>
    <xf numFmtId="0" fontId="10" fillId="2" borderId="0" xfId="21" applyFont="1" applyFill="1" applyBorder="1" applyAlignment="1">
      <alignment horizontal="center" vertical="center" wrapText="1"/>
      <protection/>
    </xf>
    <xf numFmtId="3" fontId="10" fillId="2" borderId="4" xfId="21" applyNumberFormat="1" applyFont="1" applyFill="1" applyBorder="1">
      <alignment/>
      <protection/>
    </xf>
    <xf numFmtId="0" fontId="10" fillId="2" borderId="6" xfId="21" applyFont="1" applyFill="1" applyBorder="1">
      <alignment/>
      <protection/>
    </xf>
    <xf numFmtId="3" fontId="10" fillId="2" borderId="2" xfId="21" applyNumberFormat="1" applyFont="1" applyFill="1" applyBorder="1">
      <alignment/>
      <protection/>
    </xf>
    <xf numFmtId="0" fontId="11" fillId="2" borderId="2" xfId="21" applyFont="1" applyFill="1" applyBorder="1" applyAlignment="1">
      <alignment horizontal="centerContinuous"/>
      <protection/>
    </xf>
    <xf numFmtId="0" fontId="15" fillId="2" borderId="2" xfId="21" applyFont="1" applyFill="1" applyBorder="1" applyAlignment="1">
      <alignment horizontal="right"/>
      <protection/>
    </xf>
    <xf numFmtId="0" fontId="10" fillId="2" borderId="2" xfId="21" applyFont="1" applyFill="1" applyBorder="1" applyAlignment="1">
      <alignment horizontal="right"/>
      <protection/>
    </xf>
    <xf numFmtId="4" fontId="10" fillId="2" borderId="4" xfId="21" applyNumberFormat="1" applyFont="1" applyFill="1" applyBorder="1">
      <alignment/>
      <protection/>
    </xf>
    <xf numFmtId="4" fontId="10" fillId="2" borderId="0" xfId="21" applyNumberFormat="1" applyFont="1" applyFill="1" applyBorder="1">
      <alignment/>
      <protection/>
    </xf>
    <xf numFmtId="0" fontId="12" fillId="2" borderId="6" xfId="21" applyFont="1" applyFill="1" applyBorder="1">
      <alignment/>
      <protection/>
    </xf>
    <xf numFmtId="4" fontId="12" fillId="2" borderId="2" xfId="21" applyNumberFormat="1" applyFont="1" applyFill="1" applyBorder="1">
      <alignment/>
      <protection/>
    </xf>
    <xf numFmtId="176" fontId="10" fillId="2" borderId="0" xfId="21" applyNumberFormat="1" applyFont="1" applyFill="1" applyBorder="1">
      <alignment/>
      <protection/>
    </xf>
    <xf numFmtId="0" fontId="10" fillId="2" borderId="0" xfId="21" applyFont="1" applyFill="1" applyBorder="1">
      <alignment/>
      <protection/>
    </xf>
    <xf numFmtId="0" fontId="6" fillId="2" borderId="0" xfId="21" applyNumberFormat="1" applyFont="1" applyFill="1" applyBorder="1">
      <alignment/>
      <protection/>
    </xf>
    <xf numFmtId="0" fontId="10" fillId="2" borderId="1" xfId="21" applyFont="1" applyFill="1" applyBorder="1" applyAlignment="1">
      <alignment horizontal="center" vertical="center" wrapText="1"/>
      <protection/>
    </xf>
    <xf numFmtId="185" fontId="10" fillId="2" borderId="0" xfId="0" applyNumberFormat="1" applyFont="1" applyFill="1" applyBorder="1" applyAlignment="1">
      <alignment/>
    </xf>
    <xf numFmtId="185" fontId="10" fillId="2" borderId="0" xfId="21" applyNumberFormat="1" applyFont="1" applyFill="1" applyBorder="1">
      <alignment/>
      <protection/>
    </xf>
    <xf numFmtId="185" fontId="12" fillId="2" borderId="2" xfId="21" applyNumberFormat="1" applyFont="1" applyFill="1" applyBorder="1" applyAlignment="1">
      <alignment horizontal="right"/>
      <protection/>
    </xf>
    <xf numFmtId="185" fontId="12" fillId="2" borderId="2" xfId="21" applyNumberFormat="1" applyFont="1" applyFill="1" applyBorder="1">
      <alignment/>
      <protection/>
    </xf>
    <xf numFmtId="183" fontId="7" fillId="2" borderId="0" xfId="21" applyNumberFormat="1" applyFont="1" applyFill="1">
      <alignment/>
      <protection/>
    </xf>
    <xf numFmtId="0" fontId="7" fillId="2" borderId="0" xfId="21" applyFont="1" applyFill="1">
      <alignment/>
      <protection/>
    </xf>
    <xf numFmtId="0" fontId="6" fillId="0" borderId="0" xfId="21" applyFont="1">
      <alignment/>
      <protection/>
    </xf>
    <xf numFmtId="183" fontId="10" fillId="2" borderId="0" xfId="21" applyNumberFormat="1" applyFont="1" applyFill="1" applyBorder="1" applyAlignment="1">
      <alignment horizontal="right"/>
      <protection/>
    </xf>
    <xf numFmtId="183" fontId="10" fillId="2" borderId="2" xfId="21" applyNumberFormat="1" applyFont="1" applyFill="1" applyBorder="1" applyAlignment="1">
      <alignment horizontal="right"/>
      <protection/>
    </xf>
    <xf numFmtId="183" fontId="10" fillId="2" borderId="3" xfId="21" applyNumberFormat="1" applyFont="1" applyFill="1" applyBorder="1" applyAlignment="1">
      <alignment horizontal="center" vertical="center" wrapText="1"/>
      <protection/>
    </xf>
    <xf numFmtId="183" fontId="10" fillId="2" borderId="4" xfId="21" applyNumberFormat="1" applyFont="1" applyFill="1" applyBorder="1" applyAlignment="1">
      <alignment horizontal="center"/>
      <protection/>
    </xf>
    <xf numFmtId="183" fontId="10" fillId="2" borderId="4" xfId="21" applyNumberFormat="1" applyFont="1" applyFill="1" applyBorder="1" applyAlignment="1">
      <alignment horizontal="center" vertical="center" wrapText="1"/>
      <protection/>
    </xf>
    <xf numFmtId="183" fontId="10" fillId="2" borderId="9" xfId="21" applyNumberFormat="1" applyFont="1" applyFill="1" applyBorder="1" applyAlignment="1">
      <alignment horizontal="center" vertical="center" wrapText="1"/>
      <protection/>
    </xf>
    <xf numFmtId="0" fontId="0" fillId="0" borderId="6" xfId="0" applyFont="1" applyBorder="1" applyAlignment="1">
      <alignment wrapText="1"/>
    </xf>
    <xf numFmtId="183" fontId="10" fillId="2" borderId="2" xfId="21" applyNumberFormat="1" applyFont="1" applyFill="1" applyBorder="1" applyAlignment="1">
      <alignment horizontal="center"/>
      <protection/>
    </xf>
    <xf numFmtId="183" fontId="6" fillId="2" borderId="2" xfId="21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wrapText="1"/>
    </xf>
    <xf numFmtId="183" fontId="6" fillId="2" borderId="6" xfId="21" applyNumberFormat="1" applyFont="1" applyFill="1" applyBorder="1" applyAlignment="1">
      <alignment horizontal="center" vertical="center" wrapText="1"/>
      <protection/>
    </xf>
    <xf numFmtId="183" fontId="7" fillId="2" borderId="0" xfId="21" applyNumberFormat="1" applyFont="1" applyFill="1" applyBorder="1">
      <alignment/>
      <protection/>
    </xf>
    <xf numFmtId="0" fontId="7" fillId="0" borderId="0" xfId="21" applyFont="1">
      <alignment/>
      <protection/>
    </xf>
    <xf numFmtId="0" fontId="10" fillId="2" borderId="3" xfId="21" applyFont="1" applyFill="1" applyBorder="1" applyAlignment="1">
      <alignment horizontal="center"/>
      <protection/>
    </xf>
    <xf numFmtId="3" fontId="10" fillId="2" borderId="4" xfId="21" applyNumberFormat="1" applyFont="1" applyFill="1" applyBorder="1" applyAlignment="1">
      <alignment horizontal="center"/>
      <protection/>
    </xf>
    <xf numFmtId="0" fontId="10" fillId="2" borderId="6" xfId="21" applyFont="1" applyFill="1" applyBorder="1" applyAlignment="1">
      <alignment horizontal="center"/>
      <protection/>
    </xf>
    <xf numFmtId="3" fontId="10" fillId="2" borderId="4" xfId="21" applyNumberFormat="1" applyFont="1" applyFill="1" applyBorder="1" applyAlignment="1">
      <alignment horizontal="right"/>
      <protection/>
    </xf>
    <xf numFmtId="3" fontId="10" fillId="2" borderId="2" xfId="21" applyNumberFormat="1" applyFont="1" applyFill="1" applyBorder="1" applyAlignment="1">
      <alignment horizontal="right"/>
      <protection/>
    </xf>
    <xf numFmtId="0" fontId="10" fillId="2" borderId="3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6" fillId="2" borderId="6" xfId="21" applyFont="1" applyFill="1" applyBorder="1" applyAlignment="1">
      <alignment horizontal="center" vertical="center" wrapText="1"/>
      <protection/>
    </xf>
    <xf numFmtId="4" fontId="10" fillId="2" borderId="4" xfId="21" applyNumberFormat="1" applyFont="1" applyFill="1" applyBorder="1" applyAlignment="1">
      <alignment horizontal="right"/>
      <protection/>
    </xf>
    <xf numFmtId="4" fontId="10" fillId="2" borderId="0" xfId="21" applyNumberFormat="1" applyFont="1" applyFill="1" applyBorder="1" applyAlignment="1">
      <alignment horizontal="right"/>
      <protection/>
    </xf>
    <xf numFmtId="4" fontId="12" fillId="2" borderId="2" xfId="21" applyNumberFormat="1" applyFont="1" applyFill="1" applyBorder="1" applyAlignment="1">
      <alignment horizontal="right"/>
      <protection/>
    </xf>
    <xf numFmtId="0" fontId="12" fillId="2" borderId="2" xfId="21" applyFont="1" applyFill="1" applyBorder="1">
      <alignment/>
      <protection/>
    </xf>
    <xf numFmtId="0" fontId="0" fillId="0" borderId="2" xfId="0" applyFont="1" applyBorder="1" applyAlignment="1">
      <alignment horizontal="center" vertical="center" wrapText="1"/>
    </xf>
    <xf numFmtId="183" fontId="6" fillId="0" borderId="0" xfId="21" applyNumberFormat="1" applyFont="1">
      <alignment/>
      <protection/>
    </xf>
    <xf numFmtId="183" fontId="7" fillId="0" borderId="0" xfId="21" applyNumberFormat="1" applyFont="1">
      <alignment/>
      <protection/>
    </xf>
    <xf numFmtId="183" fontId="12" fillId="2" borderId="0" xfId="21" applyNumberFormat="1" applyFont="1" applyFill="1" applyBorder="1">
      <alignment/>
      <protection/>
    </xf>
    <xf numFmtId="183" fontId="10" fillId="2" borderId="4" xfId="21" applyNumberFormat="1" applyFont="1" applyFill="1" applyBorder="1">
      <alignment/>
      <protection/>
    </xf>
    <xf numFmtId="0" fontId="10" fillId="2" borderId="2" xfId="21" applyFont="1" applyFill="1" applyBorder="1">
      <alignment/>
      <protection/>
    </xf>
    <xf numFmtId="4" fontId="10" fillId="2" borderId="2" xfId="21" applyNumberFormat="1" applyFont="1" applyFill="1" applyBorder="1">
      <alignment/>
      <protection/>
    </xf>
    <xf numFmtId="176" fontId="10" fillId="2" borderId="2" xfId="21" applyNumberFormat="1" applyFont="1" applyFill="1" applyBorder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nexo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ernillo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"/>
      <sheetName val="areas u y m"/>
      <sheetName val="Texto para Word"/>
      <sheetName val="Carta presidente"/>
      <sheetName val="ANEXO A"/>
      <sheetName val="ANEXO B"/>
      <sheetName val="ANEXO C"/>
      <sheetName val="ANEXO E"/>
      <sheetName val="ANEXO F"/>
      <sheetName val="resumen ejecutivo"/>
      <sheetName val="ANEXO G"/>
      <sheetName val="ANEXO H"/>
      <sheetName val="indicadores PIB"/>
      <sheetName val="panel"/>
      <sheetName val="EST M2 VIVI TRI"/>
      <sheetName val="EST M2 VIS TRI"/>
      <sheetName val="EST m2 NOVIS TRI"/>
      <sheetName val="proceso"/>
      <sheetName val="iniciadas"/>
      <sheetName val="culminadas"/>
      <sheetName val="paralizadas"/>
      <sheetName val="serie iniciada"/>
      <sheetName val="presentación director"/>
    </sheetNames>
    <sheetDataSet>
      <sheetData sheetId="0">
        <row r="5">
          <cell r="C5">
            <v>161673</v>
          </cell>
          <cell r="D5">
            <v>102215</v>
          </cell>
          <cell r="E5">
            <v>301558</v>
          </cell>
          <cell r="F5">
            <v>18389</v>
          </cell>
          <cell r="G5">
            <v>19006</v>
          </cell>
          <cell r="H5">
            <v>132651</v>
          </cell>
          <cell r="L5">
            <v>871785</v>
          </cell>
          <cell r="M5">
            <v>855582</v>
          </cell>
          <cell r="N5">
            <v>3552151</v>
          </cell>
          <cell r="O5">
            <v>34122</v>
          </cell>
          <cell r="P5">
            <v>41535</v>
          </cell>
          <cell r="Q5">
            <v>280798</v>
          </cell>
          <cell r="U5">
            <v>2445</v>
          </cell>
          <cell r="V5">
            <v>1637</v>
          </cell>
          <cell r="W5">
            <v>5044</v>
          </cell>
          <cell r="X5">
            <v>273</v>
          </cell>
          <cell r="Y5">
            <v>251</v>
          </cell>
          <cell r="Z5">
            <v>1916</v>
          </cell>
          <cell r="AD5">
            <v>6925</v>
          </cell>
          <cell r="AE5">
            <v>6489</v>
          </cell>
          <cell r="AF5">
            <v>23396</v>
          </cell>
          <cell r="AG5">
            <v>292</v>
          </cell>
          <cell r="AH5">
            <v>380</v>
          </cell>
          <cell r="AI5">
            <v>2264</v>
          </cell>
        </row>
        <row r="6">
          <cell r="C6">
            <v>311719</v>
          </cell>
          <cell r="D6">
            <v>220995</v>
          </cell>
          <cell r="E6">
            <v>422044</v>
          </cell>
          <cell r="F6">
            <v>8388</v>
          </cell>
          <cell r="G6">
            <v>73701</v>
          </cell>
          <cell r="H6">
            <v>152431</v>
          </cell>
          <cell r="L6">
            <v>234437</v>
          </cell>
          <cell r="M6">
            <v>250576</v>
          </cell>
          <cell r="N6">
            <v>816473</v>
          </cell>
          <cell r="O6">
            <v>27907</v>
          </cell>
          <cell r="P6">
            <v>66521</v>
          </cell>
          <cell r="Q6">
            <v>257477</v>
          </cell>
          <cell r="U6">
            <v>4763</v>
          </cell>
          <cell r="V6">
            <v>3964</v>
          </cell>
          <cell r="W6">
            <v>7379</v>
          </cell>
          <cell r="X6">
            <v>125</v>
          </cell>
          <cell r="Y6">
            <v>1389</v>
          </cell>
          <cell r="Z6">
            <v>2165</v>
          </cell>
          <cell r="AD6">
            <v>1608</v>
          </cell>
          <cell r="AE6">
            <v>1636</v>
          </cell>
          <cell r="AF6">
            <v>5485</v>
          </cell>
          <cell r="AG6">
            <v>145</v>
          </cell>
          <cell r="AH6">
            <v>460</v>
          </cell>
          <cell r="AI6">
            <v>1562</v>
          </cell>
        </row>
        <row r="7">
          <cell r="C7">
            <v>114392</v>
          </cell>
          <cell r="D7">
            <v>109598</v>
          </cell>
          <cell r="E7">
            <v>298914</v>
          </cell>
          <cell r="F7">
            <v>10199</v>
          </cell>
          <cell r="G7">
            <v>28506</v>
          </cell>
          <cell r="H7">
            <v>130094</v>
          </cell>
          <cell r="L7">
            <v>628492</v>
          </cell>
          <cell r="M7">
            <v>1037797</v>
          </cell>
          <cell r="N7">
            <v>3828015</v>
          </cell>
          <cell r="O7">
            <v>44109</v>
          </cell>
          <cell r="P7">
            <v>59183</v>
          </cell>
          <cell r="Q7">
            <v>262383</v>
          </cell>
          <cell r="U7">
            <v>1805</v>
          </cell>
          <cell r="V7">
            <v>1853</v>
          </cell>
          <cell r="W7">
            <v>4983</v>
          </cell>
          <cell r="X7">
            <v>148</v>
          </cell>
          <cell r="Y7">
            <v>433</v>
          </cell>
          <cell r="Z7">
            <v>1878</v>
          </cell>
          <cell r="AD7">
            <v>4731</v>
          </cell>
          <cell r="AE7">
            <v>8419</v>
          </cell>
          <cell r="AF7">
            <v>25751</v>
          </cell>
          <cell r="AG7">
            <v>322</v>
          </cell>
          <cell r="AH7">
            <v>427</v>
          </cell>
          <cell r="AI7">
            <v>2162</v>
          </cell>
        </row>
        <row r="8">
          <cell r="C8">
            <v>271610</v>
          </cell>
          <cell r="D8">
            <v>251042</v>
          </cell>
          <cell r="E8">
            <v>410116</v>
          </cell>
          <cell r="F8">
            <v>38604</v>
          </cell>
          <cell r="G8">
            <v>51333</v>
          </cell>
          <cell r="H8">
            <v>173390</v>
          </cell>
          <cell r="L8">
            <v>293099</v>
          </cell>
          <cell r="M8">
            <v>259100</v>
          </cell>
          <cell r="N8">
            <v>808377</v>
          </cell>
          <cell r="O8">
            <v>34750</v>
          </cell>
          <cell r="P8">
            <v>66441</v>
          </cell>
          <cell r="Q8">
            <v>239595</v>
          </cell>
          <cell r="U8">
            <v>4819</v>
          </cell>
          <cell r="V8">
            <v>4627</v>
          </cell>
          <cell r="W8">
            <v>7087</v>
          </cell>
          <cell r="X8">
            <v>936</v>
          </cell>
          <cell r="Y8">
            <v>803</v>
          </cell>
          <cell r="Z8">
            <v>2444</v>
          </cell>
          <cell r="AD8">
            <v>1924</v>
          </cell>
          <cell r="AE8">
            <v>1952</v>
          </cell>
          <cell r="AF8">
            <v>5443</v>
          </cell>
          <cell r="AG8">
            <v>128</v>
          </cell>
          <cell r="AH8">
            <v>426</v>
          </cell>
          <cell r="AI8">
            <v>1509</v>
          </cell>
        </row>
        <row r="9">
          <cell r="C9">
            <v>174635</v>
          </cell>
          <cell r="D9">
            <v>136770</v>
          </cell>
          <cell r="E9">
            <v>234337</v>
          </cell>
          <cell r="F9">
            <v>35772</v>
          </cell>
          <cell r="G9">
            <v>17626</v>
          </cell>
          <cell r="H9">
            <v>115378</v>
          </cell>
          <cell r="L9">
            <v>948830</v>
          </cell>
          <cell r="M9">
            <v>1034253</v>
          </cell>
          <cell r="N9">
            <v>3975798</v>
          </cell>
          <cell r="O9">
            <v>59107</v>
          </cell>
          <cell r="P9">
            <v>50970</v>
          </cell>
          <cell r="Q9">
            <v>240983</v>
          </cell>
          <cell r="U9">
            <v>2971</v>
          </cell>
          <cell r="V9">
            <v>2408</v>
          </cell>
          <cell r="W9">
            <v>3856</v>
          </cell>
          <cell r="X9">
            <v>523</v>
          </cell>
          <cell r="Y9">
            <v>266</v>
          </cell>
          <cell r="Z9">
            <v>1687</v>
          </cell>
          <cell r="AD9">
            <v>7065</v>
          </cell>
          <cell r="AE9">
            <v>7791</v>
          </cell>
          <cell r="AF9">
            <v>27343</v>
          </cell>
          <cell r="AG9">
            <v>364</v>
          </cell>
          <cell r="AH9">
            <v>451</v>
          </cell>
          <cell r="AI9">
            <v>2029</v>
          </cell>
        </row>
        <row r="10">
          <cell r="C10">
            <v>241375</v>
          </cell>
          <cell r="D10">
            <v>344049</v>
          </cell>
          <cell r="E10">
            <v>455958</v>
          </cell>
          <cell r="F10">
            <v>19311</v>
          </cell>
          <cell r="G10">
            <v>42307</v>
          </cell>
          <cell r="H10">
            <v>176528</v>
          </cell>
          <cell r="L10">
            <v>315358</v>
          </cell>
          <cell r="M10">
            <v>371093</v>
          </cell>
          <cell r="N10">
            <v>726452</v>
          </cell>
          <cell r="O10">
            <v>30932</v>
          </cell>
          <cell r="P10">
            <v>87765</v>
          </cell>
          <cell r="Q10">
            <v>254623</v>
          </cell>
          <cell r="U10">
            <v>4761</v>
          </cell>
          <cell r="V10">
            <v>6486</v>
          </cell>
          <cell r="W10">
            <v>7938</v>
          </cell>
          <cell r="X10">
            <v>224</v>
          </cell>
          <cell r="Y10">
            <v>569</v>
          </cell>
          <cell r="Z10">
            <v>2593</v>
          </cell>
          <cell r="AD10">
            <v>2116</v>
          </cell>
          <cell r="AE10">
            <v>2794</v>
          </cell>
          <cell r="AF10">
            <v>4739</v>
          </cell>
          <cell r="AG10">
            <v>182</v>
          </cell>
          <cell r="AH10">
            <v>804</v>
          </cell>
          <cell r="AI10">
            <v>1637</v>
          </cell>
        </row>
        <row r="11">
          <cell r="C11">
            <v>79108</v>
          </cell>
          <cell r="D11">
            <v>173809</v>
          </cell>
          <cell r="E11">
            <v>307837</v>
          </cell>
          <cell r="F11">
            <v>10758</v>
          </cell>
          <cell r="G11">
            <v>24940</v>
          </cell>
          <cell r="H11">
            <v>117650</v>
          </cell>
          <cell r="L11">
            <v>1015379</v>
          </cell>
          <cell r="M11">
            <v>1046391</v>
          </cell>
          <cell r="N11">
            <v>4053071</v>
          </cell>
          <cell r="O11">
            <v>61139</v>
          </cell>
          <cell r="P11">
            <v>89159</v>
          </cell>
          <cell r="Q11">
            <v>222244</v>
          </cell>
          <cell r="U11">
            <v>1297</v>
          </cell>
          <cell r="V11">
            <v>3181</v>
          </cell>
          <cell r="W11">
            <v>5169</v>
          </cell>
          <cell r="X11">
            <v>153</v>
          </cell>
          <cell r="Y11">
            <v>388</v>
          </cell>
          <cell r="Z11">
            <v>1739</v>
          </cell>
          <cell r="AD11">
            <v>8078</v>
          </cell>
          <cell r="AE11">
            <v>9062</v>
          </cell>
          <cell r="AF11">
            <v>27403</v>
          </cell>
          <cell r="AG11">
            <v>531</v>
          </cell>
          <cell r="AH11">
            <v>627</v>
          </cell>
          <cell r="AI11">
            <v>1881</v>
          </cell>
        </row>
        <row r="12">
          <cell r="C12">
            <v>393243</v>
          </cell>
          <cell r="D12">
            <v>268342</v>
          </cell>
          <cell r="E12">
            <v>412623</v>
          </cell>
          <cell r="F12">
            <v>25377</v>
          </cell>
          <cell r="G12">
            <v>52586</v>
          </cell>
          <cell r="H12">
            <v>176038</v>
          </cell>
          <cell r="L12">
            <v>338281</v>
          </cell>
          <cell r="M12">
            <v>349033</v>
          </cell>
          <cell r="N12">
            <v>771692</v>
          </cell>
          <cell r="O12">
            <v>48188</v>
          </cell>
          <cell r="P12">
            <v>57479</v>
          </cell>
          <cell r="Q12">
            <v>262927</v>
          </cell>
          <cell r="U12">
            <v>6582</v>
          </cell>
          <cell r="V12">
            <v>4902</v>
          </cell>
          <cell r="W12">
            <v>7975</v>
          </cell>
          <cell r="X12">
            <v>490</v>
          </cell>
          <cell r="Y12">
            <v>701</v>
          </cell>
          <cell r="Z12">
            <v>2447</v>
          </cell>
          <cell r="AD12">
            <v>2356</v>
          </cell>
          <cell r="AE12">
            <v>2480</v>
          </cell>
          <cell r="AF12">
            <v>5291</v>
          </cell>
          <cell r="AG12">
            <v>387</v>
          </cell>
          <cell r="AH12">
            <v>324</v>
          </cell>
          <cell r="AI12">
            <v>1856</v>
          </cell>
        </row>
        <row r="13">
          <cell r="C13">
            <v>132235</v>
          </cell>
          <cell r="D13">
            <v>135245</v>
          </cell>
          <cell r="E13">
            <v>368000</v>
          </cell>
          <cell r="F13">
            <v>5251</v>
          </cell>
          <cell r="G13">
            <v>9251</v>
          </cell>
          <cell r="H13">
            <v>130020</v>
          </cell>
          <cell r="L13">
            <v>746698</v>
          </cell>
          <cell r="M13">
            <v>789785</v>
          </cell>
          <cell r="N13">
            <v>4378787</v>
          </cell>
          <cell r="O13">
            <v>18995</v>
          </cell>
          <cell r="P13">
            <v>65861</v>
          </cell>
          <cell r="Q13">
            <v>280291</v>
          </cell>
          <cell r="U13">
            <v>2399</v>
          </cell>
          <cell r="V13">
            <v>2531</v>
          </cell>
          <cell r="W13">
            <v>6208</v>
          </cell>
          <cell r="X13">
            <v>80</v>
          </cell>
          <cell r="Y13">
            <v>139</v>
          </cell>
          <cell r="Z13">
            <v>1944</v>
          </cell>
          <cell r="AD13">
            <v>5751</v>
          </cell>
          <cell r="AE13">
            <v>6624</v>
          </cell>
          <cell r="AF13">
            <v>30838</v>
          </cell>
          <cell r="AG13">
            <v>194</v>
          </cell>
          <cell r="AH13">
            <v>642</v>
          </cell>
          <cell r="AI13">
            <v>2225</v>
          </cell>
        </row>
        <row r="14">
          <cell r="C14">
            <v>241350</v>
          </cell>
          <cell r="D14">
            <v>282463</v>
          </cell>
          <cell r="E14">
            <v>447272</v>
          </cell>
          <cell r="F14">
            <v>24236</v>
          </cell>
          <cell r="G14">
            <v>65662</v>
          </cell>
          <cell r="H14">
            <v>180768</v>
          </cell>
          <cell r="L14">
            <v>262457</v>
          </cell>
          <cell r="M14">
            <v>294183</v>
          </cell>
          <cell r="N14">
            <v>899956</v>
          </cell>
          <cell r="O14">
            <v>23123</v>
          </cell>
          <cell r="P14">
            <v>52679</v>
          </cell>
          <cell r="Q14">
            <v>275364</v>
          </cell>
          <cell r="U14">
            <v>4663</v>
          </cell>
          <cell r="V14">
            <v>5416</v>
          </cell>
          <cell r="W14">
            <v>8470</v>
          </cell>
          <cell r="X14">
            <v>471</v>
          </cell>
          <cell r="Y14">
            <v>1217</v>
          </cell>
          <cell r="Z14">
            <v>2332</v>
          </cell>
          <cell r="AD14">
            <v>2068</v>
          </cell>
          <cell r="AE14">
            <v>2156</v>
          </cell>
          <cell r="AF14">
            <v>5971</v>
          </cell>
          <cell r="AG14">
            <v>159</v>
          </cell>
          <cell r="AH14">
            <v>303</v>
          </cell>
          <cell r="AI14">
            <v>1891</v>
          </cell>
        </row>
        <row r="15">
          <cell r="C15">
            <v>114603</v>
          </cell>
          <cell r="D15">
            <v>196515</v>
          </cell>
          <cell r="E15">
            <v>389439</v>
          </cell>
          <cell r="F15">
            <v>11798</v>
          </cell>
          <cell r="G15">
            <v>13447</v>
          </cell>
          <cell r="H15">
            <v>118480</v>
          </cell>
          <cell r="L15">
            <v>994181</v>
          </cell>
          <cell r="M15">
            <v>991187</v>
          </cell>
          <cell r="N15">
            <v>4203038</v>
          </cell>
          <cell r="O15">
            <v>65919</v>
          </cell>
          <cell r="P15">
            <v>60127</v>
          </cell>
          <cell r="Q15">
            <v>242704</v>
          </cell>
          <cell r="U15">
            <v>1959</v>
          </cell>
          <cell r="V15">
            <v>3528</v>
          </cell>
          <cell r="W15">
            <v>6781</v>
          </cell>
          <cell r="X15">
            <v>188</v>
          </cell>
          <cell r="Y15">
            <v>203</v>
          </cell>
          <cell r="Z15">
            <v>1771</v>
          </cell>
          <cell r="AD15">
            <v>7696</v>
          </cell>
          <cell r="AE15">
            <v>8217</v>
          </cell>
          <cell r="AF15">
            <v>29935</v>
          </cell>
          <cell r="AG15">
            <v>560</v>
          </cell>
          <cell r="AH15">
            <v>523</v>
          </cell>
          <cell r="AI15">
            <v>2000</v>
          </cell>
        </row>
        <row r="16">
          <cell r="C16">
            <v>347408</v>
          </cell>
          <cell r="D16">
            <v>341195</v>
          </cell>
          <cell r="E16">
            <v>417533</v>
          </cell>
          <cell r="F16">
            <v>35903</v>
          </cell>
          <cell r="G16">
            <v>38603</v>
          </cell>
          <cell r="H16">
            <v>179209</v>
          </cell>
          <cell r="L16">
            <v>330865</v>
          </cell>
          <cell r="M16">
            <v>229815</v>
          </cell>
          <cell r="N16">
            <v>864522</v>
          </cell>
          <cell r="O16">
            <v>61075</v>
          </cell>
          <cell r="P16">
            <v>59369</v>
          </cell>
          <cell r="Q16">
            <v>235833</v>
          </cell>
          <cell r="U16">
            <v>6840</v>
          </cell>
          <cell r="V16">
            <v>7041</v>
          </cell>
          <cell r="W16">
            <v>8002</v>
          </cell>
          <cell r="X16">
            <v>691</v>
          </cell>
          <cell r="Y16">
            <v>570</v>
          </cell>
          <cell r="Z16">
            <v>2269</v>
          </cell>
          <cell r="AD16">
            <v>2470</v>
          </cell>
          <cell r="AE16">
            <v>1806</v>
          </cell>
          <cell r="AF16">
            <v>5684</v>
          </cell>
          <cell r="AG16">
            <v>659</v>
          </cell>
          <cell r="AH16">
            <v>350</v>
          </cell>
          <cell r="AI16">
            <v>1358</v>
          </cell>
        </row>
        <row r="17">
          <cell r="C17">
            <v>232262</v>
          </cell>
          <cell r="D17">
            <v>228704</v>
          </cell>
          <cell r="E17">
            <v>399285</v>
          </cell>
          <cell r="F17">
            <v>15222</v>
          </cell>
          <cell r="G17">
            <v>23203</v>
          </cell>
          <cell r="H17">
            <v>137409</v>
          </cell>
          <cell r="L17">
            <v>1370650</v>
          </cell>
          <cell r="M17">
            <v>1206463</v>
          </cell>
          <cell r="N17">
            <v>3851822</v>
          </cell>
          <cell r="O17">
            <v>58783</v>
          </cell>
          <cell r="P17">
            <v>59826</v>
          </cell>
          <cell r="Q17">
            <v>202376</v>
          </cell>
          <cell r="U17">
            <v>3916</v>
          </cell>
          <cell r="V17">
            <v>4308</v>
          </cell>
          <cell r="W17">
            <v>6957</v>
          </cell>
          <cell r="X17">
            <v>243</v>
          </cell>
          <cell r="Y17">
            <v>356</v>
          </cell>
          <cell r="Z17">
            <v>1980</v>
          </cell>
          <cell r="AD17">
            <v>10264</v>
          </cell>
          <cell r="AE17">
            <v>10594</v>
          </cell>
          <cell r="AF17">
            <v>28133</v>
          </cell>
          <cell r="AG17">
            <v>491</v>
          </cell>
          <cell r="AH17">
            <v>458</v>
          </cell>
          <cell r="AI17">
            <v>1552</v>
          </cell>
        </row>
        <row r="18">
          <cell r="C18">
            <v>363441</v>
          </cell>
          <cell r="D18">
            <v>300043</v>
          </cell>
          <cell r="E18">
            <v>451712</v>
          </cell>
          <cell r="F18">
            <v>11229</v>
          </cell>
          <cell r="G18">
            <v>48100</v>
          </cell>
          <cell r="H18">
            <v>216561</v>
          </cell>
          <cell r="L18">
            <v>344810</v>
          </cell>
          <cell r="M18">
            <v>270663</v>
          </cell>
          <cell r="N18">
            <v>743554</v>
          </cell>
          <cell r="O18">
            <v>22842</v>
          </cell>
          <cell r="P18">
            <v>62135</v>
          </cell>
          <cell r="Q18">
            <v>205055</v>
          </cell>
          <cell r="U18">
            <v>6765</v>
          </cell>
          <cell r="V18">
            <v>6292</v>
          </cell>
          <cell r="W18">
            <v>9282</v>
          </cell>
          <cell r="X18">
            <v>133</v>
          </cell>
          <cell r="Y18">
            <v>627</v>
          </cell>
          <cell r="Z18">
            <v>2749</v>
          </cell>
          <cell r="AD18">
            <v>2333</v>
          </cell>
          <cell r="AE18">
            <v>1923</v>
          </cell>
          <cell r="AF18">
            <v>5039</v>
          </cell>
          <cell r="AG18">
            <v>107</v>
          </cell>
          <cell r="AH18">
            <v>343</v>
          </cell>
          <cell r="AI18">
            <v>1090</v>
          </cell>
        </row>
        <row r="19">
          <cell r="C19">
            <v>188671</v>
          </cell>
          <cell r="D19">
            <v>230232</v>
          </cell>
          <cell r="E19">
            <v>446622</v>
          </cell>
          <cell r="F19">
            <v>9243</v>
          </cell>
          <cell r="G19">
            <v>23504</v>
          </cell>
          <cell r="H19">
            <v>136023</v>
          </cell>
          <cell r="L19">
            <v>989023</v>
          </cell>
          <cell r="M19">
            <v>1583374</v>
          </cell>
          <cell r="N19">
            <v>4106978</v>
          </cell>
          <cell r="O19">
            <v>39846</v>
          </cell>
          <cell r="P19">
            <v>61594</v>
          </cell>
          <cell r="Q19">
            <v>191385</v>
          </cell>
          <cell r="U19">
            <v>3257</v>
          </cell>
          <cell r="V19">
            <v>3844</v>
          </cell>
          <cell r="W19">
            <v>8131</v>
          </cell>
          <cell r="X19">
            <v>120</v>
          </cell>
          <cell r="Y19">
            <v>345</v>
          </cell>
          <cell r="Z19">
            <v>1995</v>
          </cell>
          <cell r="AD19">
            <v>8020</v>
          </cell>
          <cell r="AE19">
            <v>13597</v>
          </cell>
          <cell r="AF19">
            <v>31081</v>
          </cell>
          <cell r="AG19">
            <v>320</v>
          </cell>
          <cell r="AH19">
            <v>439</v>
          </cell>
          <cell r="AI19">
            <v>1451</v>
          </cell>
        </row>
        <row r="20">
          <cell r="C20">
            <v>316820</v>
          </cell>
          <cell r="D20">
            <v>289706</v>
          </cell>
          <cell r="E20">
            <v>405059</v>
          </cell>
          <cell r="F20">
            <v>15251</v>
          </cell>
          <cell r="G20">
            <v>70868</v>
          </cell>
          <cell r="H20">
            <v>219792</v>
          </cell>
          <cell r="L20">
            <v>345896</v>
          </cell>
          <cell r="M20">
            <v>378022</v>
          </cell>
          <cell r="N20">
            <v>675855</v>
          </cell>
          <cell r="O20">
            <v>24889</v>
          </cell>
          <cell r="P20">
            <v>58577</v>
          </cell>
          <cell r="Q20">
            <v>205669</v>
          </cell>
          <cell r="U20">
            <v>6251</v>
          </cell>
          <cell r="V20">
            <v>5745</v>
          </cell>
          <cell r="W20">
            <v>8735</v>
          </cell>
          <cell r="X20">
            <v>232</v>
          </cell>
          <cell r="Y20">
            <v>1079</v>
          </cell>
          <cell r="Z20">
            <v>2789</v>
          </cell>
          <cell r="AD20">
            <v>2262</v>
          </cell>
          <cell r="AE20">
            <v>2488</v>
          </cell>
          <cell r="AF20">
            <v>4759</v>
          </cell>
          <cell r="AG20">
            <v>115</v>
          </cell>
          <cell r="AH20">
            <v>315</v>
          </cell>
          <cell r="AI20">
            <v>1102</v>
          </cell>
        </row>
        <row r="26">
          <cell r="C26">
            <v>760653</v>
          </cell>
          <cell r="D26">
            <v>210712</v>
          </cell>
          <cell r="E26">
            <v>166448</v>
          </cell>
          <cell r="F26">
            <v>59781</v>
          </cell>
          <cell r="G26">
            <v>125354</v>
          </cell>
          <cell r="H26">
            <v>75796</v>
          </cell>
          <cell r="I26">
            <v>7451</v>
          </cell>
          <cell r="M26">
            <v>15551</v>
          </cell>
          <cell r="N26">
            <v>3699</v>
          </cell>
          <cell r="O26">
            <v>3172</v>
          </cell>
          <cell r="P26">
            <v>946</v>
          </cell>
          <cell r="Q26">
            <v>1971</v>
          </cell>
          <cell r="R26">
            <v>1773</v>
          </cell>
          <cell r="S26">
            <v>103</v>
          </cell>
          <cell r="W26">
            <v>287187</v>
          </cell>
          <cell r="X26">
            <v>79910</v>
          </cell>
          <cell r="Y26">
            <v>99749</v>
          </cell>
          <cell r="Z26">
            <v>20405</v>
          </cell>
          <cell r="AA26">
            <v>20878</v>
          </cell>
          <cell r="AB26">
            <v>17680</v>
          </cell>
          <cell r="AC26">
            <v>2938</v>
          </cell>
          <cell r="AG26">
            <v>6072</v>
          </cell>
          <cell r="AH26">
            <v>1506</v>
          </cell>
          <cell r="AI26">
            <v>2023</v>
          </cell>
          <cell r="AJ26">
            <v>315</v>
          </cell>
          <cell r="AK26">
            <v>306</v>
          </cell>
          <cell r="AL26">
            <v>338</v>
          </cell>
          <cell r="AM26">
            <v>40</v>
          </cell>
        </row>
        <row r="27">
          <cell r="C27">
            <v>2828988</v>
          </cell>
          <cell r="D27">
            <v>1463540</v>
          </cell>
          <cell r="E27">
            <v>878262</v>
          </cell>
          <cell r="F27">
            <v>342951</v>
          </cell>
          <cell r="G27">
            <v>351633</v>
          </cell>
          <cell r="H27">
            <v>214219</v>
          </cell>
          <cell r="I27">
            <v>74534</v>
          </cell>
          <cell r="M27">
            <v>21296</v>
          </cell>
          <cell r="N27">
            <v>10476</v>
          </cell>
          <cell r="O27">
            <v>6911</v>
          </cell>
          <cell r="P27">
            <v>2413</v>
          </cell>
          <cell r="Q27">
            <v>2856</v>
          </cell>
          <cell r="R27">
            <v>1761</v>
          </cell>
          <cell r="S27">
            <v>574</v>
          </cell>
          <cell r="W27">
            <v>673984</v>
          </cell>
          <cell r="X27">
            <v>380365</v>
          </cell>
          <cell r="Y27">
            <v>193832</v>
          </cell>
          <cell r="Z27">
            <v>54004</v>
          </cell>
          <cell r="AA27">
            <v>70502</v>
          </cell>
          <cell r="AB27">
            <v>87162</v>
          </cell>
          <cell r="AC27">
            <v>17277</v>
          </cell>
          <cell r="AG27">
            <v>5963</v>
          </cell>
          <cell r="AH27">
            <v>3029</v>
          </cell>
          <cell r="AI27">
            <v>1687</v>
          </cell>
          <cell r="AJ27">
            <v>354</v>
          </cell>
          <cell r="AK27">
            <v>678</v>
          </cell>
          <cell r="AL27">
            <v>687</v>
          </cell>
          <cell r="AM27">
            <v>119</v>
          </cell>
        </row>
        <row r="28">
          <cell r="C28">
            <v>708531</v>
          </cell>
          <cell r="D28">
            <v>253130</v>
          </cell>
          <cell r="E28">
            <v>177173</v>
          </cell>
          <cell r="F28">
            <v>62645</v>
          </cell>
          <cell r="G28">
            <v>128541</v>
          </cell>
          <cell r="H28">
            <v>52269</v>
          </cell>
          <cell r="I28">
            <v>13824</v>
          </cell>
          <cell r="M28">
            <v>14738</v>
          </cell>
          <cell r="N28">
            <v>4359</v>
          </cell>
          <cell r="O28">
            <v>3336</v>
          </cell>
          <cell r="P28">
            <v>962</v>
          </cell>
          <cell r="Q28">
            <v>2141</v>
          </cell>
          <cell r="R28">
            <v>1072</v>
          </cell>
          <cell r="S28">
            <v>199</v>
          </cell>
          <cell r="W28">
            <v>232849</v>
          </cell>
          <cell r="X28">
            <v>137221</v>
          </cell>
          <cell r="Y28">
            <v>56677</v>
          </cell>
          <cell r="Z28">
            <v>16766</v>
          </cell>
          <cell r="AA28">
            <v>49103</v>
          </cell>
          <cell r="AB28">
            <v>17827</v>
          </cell>
          <cell r="AC28">
            <v>9495</v>
          </cell>
          <cell r="AG28">
            <v>4818</v>
          </cell>
          <cell r="AH28">
            <v>2233</v>
          </cell>
          <cell r="AI28">
            <v>847</v>
          </cell>
          <cell r="AJ28">
            <v>241</v>
          </cell>
          <cell r="AK28">
            <v>949</v>
          </cell>
          <cell r="AL28">
            <v>377</v>
          </cell>
          <cell r="AM28">
            <v>124</v>
          </cell>
        </row>
        <row r="29">
          <cell r="C29">
            <v>3251372</v>
          </cell>
          <cell r="D29">
            <v>1551795</v>
          </cell>
          <cell r="E29">
            <v>969407</v>
          </cell>
          <cell r="F29">
            <v>328516</v>
          </cell>
          <cell r="G29">
            <v>341686</v>
          </cell>
          <cell r="H29">
            <v>270939</v>
          </cell>
          <cell r="I29">
            <v>95249</v>
          </cell>
          <cell r="M29">
            <v>25309</v>
          </cell>
          <cell r="N29">
            <v>11614</v>
          </cell>
          <cell r="O29">
            <v>7290</v>
          </cell>
          <cell r="P29">
            <v>2220</v>
          </cell>
          <cell r="Q29">
            <v>2776</v>
          </cell>
          <cell r="R29">
            <v>2437</v>
          </cell>
          <cell r="S29">
            <v>714</v>
          </cell>
          <cell r="W29">
            <v>846548</v>
          </cell>
          <cell r="X29">
            <v>531505</v>
          </cell>
          <cell r="Y29">
            <v>296207</v>
          </cell>
          <cell r="Z29">
            <v>43161</v>
          </cell>
          <cell r="AA29">
            <v>98058</v>
          </cell>
          <cell r="AB29">
            <v>112263</v>
          </cell>
          <cell r="AC29">
            <v>33654</v>
          </cell>
          <cell r="AG29">
            <v>7094</v>
          </cell>
          <cell r="AH29">
            <v>4517</v>
          </cell>
          <cell r="AI29">
            <v>2021</v>
          </cell>
          <cell r="AJ29">
            <v>246</v>
          </cell>
          <cell r="AK29">
            <v>813</v>
          </cell>
          <cell r="AL29">
            <v>1140</v>
          </cell>
          <cell r="AM29">
            <v>254</v>
          </cell>
        </row>
      </sheetData>
      <sheetData sheetId="4">
        <row r="22">
          <cell r="F22">
            <v>686097</v>
          </cell>
          <cell r="J22">
            <v>159527</v>
          </cell>
          <cell r="Q22">
            <v>5730198</v>
          </cell>
          <cell r="U22">
            <v>252979</v>
          </cell>
        </row>
        <row r="23">
          <cell r="F23">
            <v>710016</v>
          </cell>
          <cell r="J23">
            <v>290660</v>
          </cell>
          <cell r="Q23">
            <v>1078766</v>
          </cell>
          <cell r="U23">
            <v>264246</v>
          </cell>
        </row>
        <row r="24">
          <cell r="B24">
            <v>505491</v>
          </cell>
          <cell r="C24">
            <v>519938</v>
          </cell>
          <cell r="D24">
            <v>851681</v>
          </cell>
          <cell r="E24">
            <v>24494</v>
          </cell>
          <cell r="F24">
            <v>1396113</v>
          </cell>
          <cell r="H24">
            <v>94372</v>
          </cell>
          <cell r="I24">
            <v>355815</v>
          </cell>
          <cell r="J24">
            <v>450187</v>
          </cell>
          <cell r="M24">
            <v>1334919</v>
          </cell>
          <cell r="N24">
            <v>1961396</v>
          </cell>
          <cell r="O24">
            <v>4782833</v>
          </cell>
          <cell r="P24">
            <v>64735</v>
          </cell>
          <cell r="Q24">
            <v>6808964</v>
          </cell>
          <cell r="S24">
            <v>120171</v>
          </cell>
          <cell r="T24">
            <v>397054</v>
          </cell>
          <cell r="U24">
            <v>517225</v>
          </cell>
        </row>
      </sheetData>
      <sheetData sheetId="5">
        <row r="22">
          <cell r="F22">
            <v>12095</v>
          </cell>
          <cell r="J22">
            <v>2340</v>
          </cell>
          <cell r="Q22">
            <v>44998</v>
          </cell>
          <cell r="U22">
            <v>1890</v>
          </cell>
        </row>
        <row r="23">
          <cell r="F23">
            <v>14712</v>
          </cell>
          <cell r="J23">
            <v>3868</v>
          </cell>
          <cell r="Q23">
            <v>7362</v>
          </cell>
          <cell r="U23">
            <v>1417</v>
          </cell>
        </row>
        <row r="24">
          <cell r="B24">
            <v>9508</v>
          </cell>
          <cell r="C24">
            <v>9589</v>
          </cell>
          <cell r="D24">
            <v>16866</v>
          </cell>
          <cell r="E24">
            <v>352</v>
          </cell>
          <cell r="F24">
            <v>26807</v>
          </cell>
          <cell r="H24">
            <v>1424</v>
          </cell>
          <cell r="I24">
            <v>4784</v>
          </cell>
          <cell r="J24">
            <v>6208</v>
          </cell>
          <cell r="M24">
            <v>10282</v>
          </cell>
          <cell r="N24">
            <v>16085</v>
          </cell>
          <cell r="O24">
            <v>35840</v>
          </cell>
          <cell r="P24">
            <v>435</v>
          </cell>
          <cell r="Q24">
            <v>52360</v>
          </cell>
          <cell r="S24">
            <v>754</v>
          </cell>
          <cell r="T24">
            <v>2553</v>
          </cell>
          <cell r="U24">
            <v>3307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U57"/>
  <sheetViews>
    <sheetView workbookViewId="0" topLeftCell="A1">
      <selection activeCell="F6" sqref="F6"/>
    </sheetView>
  </sheetViews>
  <sheetFormatPr defaultColWidth="11.421875" defaultRowHeight="12.75"/>
  <cols>
    <col min="1" max="1" width="9.421875" style="3" customWidth="1"/>
    <col min="2" max="2" width="8.140625" style="3" customWidth="1"/>
    <col min="3" max="3" width="8.28125" style="3" customWidth="1"/>
    <col min="4" max="4" width="9.140625" style="3" customWidth="1"/>
    <col min="5" max="5" width="7.7109375" style="3" customWidth="1"/>
    <col min="6" max="6" width="9.8515625" style="3" customWidth="1"/>
    <col min="7" max="7" width="1.28515625" style="3" customWidth="1"/>
    <col min="8" max="8" width="7.421875" style="3" customWidth="1"/>
    <col min="9" max="9" width="8.28125" style="3" customWidth="1"/>
    <col min="10" max="10" width="8.57421875" style="3" customWidth="1"/>
    <col min="11" max="11" width="6.421875" style="4" customWidth="1"/>
    <col min="12" max="12" width="9.140625" style="3" customWidth="1"/>
    <col min="13" max="13" width="8.8515625" style="3" customWidth="1"/>
    <col min="14" max="15" width="9.140625" style="3" customWidth="1"/>
    <col min="16" max="16" width="7.8515625" style="3" customWidth="1"/>
    <col min="17" max="17" width="9.28125" style="3" customWidth="1"/>
    <col min="18" max="18" width="1.421875" style="3" customWidth="1"/>
    <col min="19" max="19" width="7.28125" style="3" customWidth="1"/>
    <col min="20" max="20" width="9.421875" style="3" customWidth="1"/>
    <col min="21" max="21" width="8.7109375" style="3" customWidth="1"/>
    <col min="22" max="16384" width="11.421875" style="4" customWidth="1"/>
  </cols>
  <sheetData>
    <row r="1" spans="1:4" ht="12.75">
      <c r="A1" s="1" t="s">
        <v>0</v>
      </c>
      <c r="B1" s="2"/>
      <c r="C1" s="2"/>
      <c r="D1" s="2"/>
    </row>
    <row r="3" spans="1:12" ht="12.75">
      <c r="A3" s="5" t="s">
        <v>1</v>
      </c>
      <c r="L3" s="5" t="s">
        <v>2</v>
      </c>
    </row>
    <row r="4" spans="1:20" ht="12.75">
      <c r="A4" s="6" t="s">
        <v>3</v>
      </c>
      <c r="B4" s="7"/>
      <c r="C4" s="7"/>
      <c r="D4" s="7"/>
      <c r="E4" s="5"/>
      <c r="F4" s="7"/>
      <c r="G4" s="7"/>
      <c r="H4" s="7"/>
      <c r="I4" s="7"/>
      <c r="L4" s="6" t="s">
        <v>4</v>
      </c>
      <c r="M4" s="7"/>
      <c r="N4" s="7"/>
      <c r="O4" s="7"/>
      <c r="P4" s="5"/>
      <c r="Q4" s="7"/>
      <c r="R4" s="7"/>
      <c r="S4" s="7"/>
      <c r="T4" s="7"/>
    </row>
    <row r="5" spans="1:21" ht="12.75">
      <c r="A5" s="5" t="s">
        <v>5</v>
      </c>
      <c r="B5" s="7"/>
      <c r="C5" s="7"/>
      <c r="D5" s="7"/>
      <c r="E5" s="7"/>
      <c r="F5" s="7"/>
      <c r="G5" s="7"/>
      <c r="H5" s="7"/>
      <c r="I5" s="7"/>
      <c r="J5" s="8"/>
      <c r="L5" s="5" t="s">
        <v>5</v>
      </c>
      <c r="M5" s="7"/>
      <c r="N5" s="7"/>
      <c r="O5" s="7"/>
      <c r="P5" s="7"/>
      <c r="Q5" s="7"/>
      <c r="R5" s="7"/>
      <c r="S5" s="7"/>
      <c r="T5" s="7"/>
      <c r="U5" s="8"/>
    </row>
    <row r="6" spans="1:21" ht="12.75">
      <c r="A6" s="6" t="s">
        <v>6</v>
      </c>
      <c r="B6" s="7"/>
      <c r="C6" s="7"/>
      <c r="D6" s="7"/>
      <c r="E6" s="7"/>
      <c r="F6" s="7"/>
      <c r="G6" s="7"/>
      <c r="H6" s="9"/>
      <c r="I6" s="10" t="s">
        <v>7</v>
      </c>
      <c r="J6" s="10"/>
      <c r="L6" s="6" t="str">
        <f>+A6</f>
        <v>III trimestre 2006 </v>
      </c>
      <c r="M6" s="7"/>
      <c r="N6" s="7"/>
      <c r="O6" s="7"/>
      <c r="P6" s="7"/>
      <c r="Q6" s="7"/>
      <c r="R6" s="7"/>
      <c r="S6" s="9"/>
      <c r="T6" s="10" t="s">
        <v>7</v>
      </c>
      <c r="U6" s="10"/>
    </row>
    <row r="7" spans="1:21" ht="12.75">
      <c r="A7" s="11"/>
      <c r="B7" s="12" t="s">
        <v>8</v>
      </c>
      <c r="C7" s="13" t="s">
        <v>9</v>
      </c>
      <c r="D7" s="13"/>
      <c r="E7" s="13"/>
      <c r="F7" s="13"/>
      <c r="G7" s="14"/>
      <c r="H7" s="13" t="s">
        <v>10</v>
      </c>
      <c r="I7" s="13"/>
      <c r="J7" s="13"/>
      <c r="L7" s="11"/>
      <c r="M7" s="12" t="s">
        <v>8</v>
      </c>
      <c r="N7" s="13" t="s">
        <v>9</v>
      </c>
      <c r="O7" s="13"/>
      <c r="P7" s="13"/>
      <c r="Q7" s="13"/>
      <c r="R7" s="14"/>
      <c r="S7" s="13" t="s">
        <v>10</v>
      </c>
      <c r="T7" s="13"/>
      <c r="U7" s="13"/>
    </row>
    <row r="8" spans="1:21" ht="18">
      <c r="A8" s="15" t="s">
        <v>11</v>
      </c>
      <c r="B8" s="16"/>
      <c r="C8" s="17" t="s">
        <v>12</v>
      </c>
      <c r="D8" s="17" t="s">
        <v>13</v>
      </c>
      <c r="E8" s="17" t="s">
        <v>14</v>
      </c>
      <c r="F8" s="17" t="s">
        <v>15</v>
      </c>
      <c r="G8" s="17"/>
      <c r="H8" s="17" t="s">
        <v>12</v>
      </c>
      <c r="I8" s="17" t="s">
        <v>16</v>
      </c>
      <c r="J8" s="17" t="s">
        <v>17</v>
      </c>
      <c r="L8" s="15" t="s">
        <v>11</v>
      </c>
      <c r="M8" s="16"/>
      <c r="N8" s="17" t="s">
        <v>12</v>
      </c>
      <c r="O8" s="17" t="s">
        <v>13</v>
      </c>
      <c r="P8" s="17" t="s">
        <v>14</v>
      </c>
      <c r="Q8" s="17" t="s">
        <v>15</v>
      </c>
      <c r="R8" s="17"/>
      <c r="S8" s="17" t="s">
        <v>12</v>
      </c>
      <c r="T8" s="17" t="s">
        <v>16</v>
      </c>
      <c r="U8" s="17" t="s">
        <v>17</v>
      </c>
    </row>
    <row r="9" spans="1:21" ht="12.75">
      <c r="A9" s="18" t="s">
        <v>18</v>
      </c>
      <c r="B9" s="19">
        <f>+'[1]Tablas'!C17</f>
        <v>232262</v>
      </c>
      <c r="C9" s="19">
        <f>+'[1]Tablas'!D17</f>
        <v>228704</v>
      </c>
      <c r="D9" s="19">
        <f>+'[1]Tablas'!E17</f>
        <v>399285</v>
      </c>
      <c r="E9" s="19">
        <f>+'[1]Tablas'!F17</f>
        <v>15222</v>
      </c>
      <c r="F9" s="19">
        <f>SUM(C9:E9)</f>
        <v>643211</v>
      </c>
      <c r="G9" s="19"/>
      <c r="H9" s="19">
        <f>+'[1]Tablas'!G17</f>
        <v>23203</v>
      </c>
      <c r="I9" s="19">
        <f>+'[1]Tablas'!H17</f>
        <v>137409</v>
      </c>
      <c r="J9" s="19">
        <f>SUM(H9:I9)</f>
        <v>160612</v>
      </c>
      <c r="K9" s="20"/>
      <c r="L9" s="18" t="s">
        <v>18</v>
      </c>
      <c r="M9" s="19">
        <f>+'[1]Tablas'!L17</f>
        <v>1370650</v>
      </c>
      <c r="N9" s="19">
        <f>+'[1]Tablas'!M17</f>
        <v>1206463</v>
      </c>
      <c r="O9" s="19">
        <f>+'[1]Tablas'!N17</f>
        <v>3851822</v>
      </c>
      <c r="P9" s="19">
        <f>+'[1]Tablas'!O17</f>
        <v>58783</v>
      </c>
      <c r="Q9" s="19">
        <f>SUM(N9:P9)</f>
        <v>5117068</v>
      </c>
      <c r="R9" s="19"/>
      <c r="S9" s="19">
        <f>+'[1]Tablas'!P17</f>
        <v>59826</v>
      </c>
      <c r="T9" s="19">
        <f>+'[1]Tablas'!Q17</f>
        <v>202376</v>
      </c>
      <c r="U9" s="19">
        <f>SUM(S9:T9)</f>
        <v>262202</v>
      </c>
    </row>
    <row r="10" spans="1:21" ht="12.75">
      <c r="A10" s="18" t="s">
        <v>19</v>
      </c>
      <c r="B10" s="19">
        <f>+'[1]Tablas'!C18</f>
        <v>363441</v>
      </c>
      <c r="C10" s="19">
        <f>+'[1]Tablas'!D18</f>
        <v>300043</v>
      </c>
      <c r="D10" s="19">
        <f>+'[1]Tablas'!E18</f>
        <v>451712</v>
      </c>
      <c r="E10" s="19">
        <f>+'[1]Tablas'!F18</f>
        <v>11229</v>
      </c>
      <c r="F10" s="19">
        <f>SUM(C10:E10)</f>
        <v>762984</v>
      </c>
      <c r="G10" s="19"/>
      <c r="H10" s="19">
        <f>+'[1]Tablas'!G18</f>
        <v>48100</v>
      </c>
      <c r="I10" s="19">
        <f>+'[1]Tablas'!H18</f>
        <v>216561</v>
      </c>
      <c r="J10" s="19">
        <f>SUM(H10:I10)</f>
        <v>264661</v>
      </c>
      <c r="K10" s="20"/>
      <c r="L10" s="18" t="s">
        <v>19</v>
      </c>
      <c r="M10" s="19">
        <f>+'[1]Tablas'!L18</f>
        <v>344810</v>
      </c>
      <c r="N10" s="19">
        <f>+'[1]Tablas'!M18</f>
        <v>270663</v>
      </c>
      <c r="O10" s="19">
        <f>+'[1]Tablas'!N18</f>
        <v>743554</v>
      </c>
      <c r="P10" s="19">
        <f>+'[1]Tablas'!O18</f>
        <v>22842</v>
      </c>
      <c r="Q10" s="19">
        <f>SUM(N10:P10)</f>
        <v>1037059</v>
      </c>
      <c r="R10" s="19"/>
      <c r="S10" s="19">
        <f>+'[1]Tablas'!P18</f>
        <v>62135</v>
      </c>
      <c r="T10" s="19">
        <f>+'[1]Tablas'!Q18</f>
        <v>205055</v>
      </c>
      <c r="U10" s="19">
        <f>SUM(S10:T10)</f>
        <v>267190</v>
      </c>
    </row>
    <row r="11" spans="1:21" s="25" customFormat="1" ht="12.75">
      <c r="A11" s="21" t="s">
        <v>20</v>
      </c>
      <c r="B11" s="22">
        <f>SUM(B9:B10)</f>
        <v>595703</v>
      </c>
      <c r="C11" s="22">
        <f>SUM(C9:C10)</f>
        <v>528747</v>
      </c>
      <c r="D11" s="23">
        <f>SUM(D9:D10)</f>
        <v>850997</v>
      </c>
      <c r="E11" s="23">
        <f>SUM(E9:E10)</f>
        <v>26451</v>
      </c>
      <c r="F11" s="23">
        <f>SUM(C11:E11)</f>
        <v>1406195</v>
      </c>
      <c r="G11" s="22"/>
      <c r="H11" s="22">
        <f>SUM(H9:H10)</f>
        <v>71303</v>
      </c>
      <c r="I11" s="22">
        <f>SUM(I9:I10)</f>
        <v>353970</v>
      </c>
      <c r="J11" s="22">
        <f>SUM(H11:I11)</f>
        <v>425273</v>
      </c>
      <c r="K11" s="24"/>
      <c r="L11" s="21" t="s">
        <v>20</v>
      </c>
      <c r="M11" s="22">
        <f>SUM(M9:M10)</f>
        <v>1715460</v>
      </c>
      <c r="N11" s="22">
        <f>SUM(N9:N10)</f>
        <v>1477126</v>
      </c>
      <c r="O11" s="22">
        <f>SUM(O9:O10)</f>
        <v>4595376</v>
      </c>
      <c r="P11" s="22">
        <f>SUM(P9:P10)</f>
        <v>81625</v>
      </c>
      <c r="Q11" s="22">
        <f>SUM(N11:P11)</f>
        <v>6154127</v>
      </c>
      <c r="R11" s="22"/>
      <c r="S11" s="22">
        <f>SUM(S9:S10)</f>
        <v>121961</v>
      </c>
      <c r="T11" s="22">
        <f>SUM(T9:T10)</f>
        <v>407431</v>
      </c>
      <c r="U11" s="22">
        <f>SUM(S11:T11)</f>
        <v>529392</v>
      </c>
    </row>
    <row r="12" spans="1:21" ht="12.75" customHeight="1">
      <c r="A12" s="26" t="s">
        <v>21</v>
      </c>
      <c r="B12" s="27"/>
      <c r="C12" s="27"/>
      <c r="D12" s="27"/>
      <c r="E12" s="28"/>
      <c r="F12" s="28"/>
      <c r="G12" s="28"/>
      <c r="H12" s="28"/>
      <c r="I12" s="28"/>
      <c r="J12" s="28"/>
      <c r="K12" s="20"/>
      <c r="L12" s="26" t="s">
        <v>21</v>
      </c>
      <c r="M12" s="27"/>
      <c r="N12" s="27"/>
      <c r="O12" s="27"/>
      <c r="P12" s="28"/>
      <c r="Q12" s="28"/>
      <c r="R12" s="28"/>
      <c r="S12" s="28"/>
      <c r="T12" s="28"/>
      <c r="U12" s="28"/>
    </row>
    <row r="13" spans="1:21" ht="10.5" customHeight="1">
      <c r="A13" s="29" t="s">
        <v>22</v>
      </c>
      <c r="B13" s="30"/>
      <c r="C13" s="30"/>
      <c r="D13" s="30"/>
      <c r="E13" s="30"/>
      <c r="F13" s="30"/>
      <c r="G13" s="30"/>
      <c r="H13" s="30"/>
      <c r="I13" s="30"/>
      <c r="J13" s="30"/>
      <c r="K13" s="20"/>
      <c r="L13" s="29" t="s">
        <v>22</v>
      </c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2.75">
      <c r="A14" s="31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20"/>
      <c r="L14" s="31" t="s">
        <v>23</v>
      </c>
      <c r="M14" s="32"/>
      <c r="N14" s="32"/>
      <c r="O14" s="32"/>
      <c r="P14" s="32"/>
      <c r="Q14" s="32"/>
      <c r="R14" s="32"/>
      <c r="S14" s="32"/>
      <c r="T14" s="32"/>
      <c r="U14" s="32"/>
    </row>
    <row r="15" spans="5:21" ht="12.75">
      <c r="E15" s="33"/>
      <c r="F15" s="33"/>
      <c r="G15" s="33"/>
      <c r="H15" s="33"/>
      <c r="I15" s="33"/>
      <c r="J15" s="34"/>
      <c r="K15" s="20"/>
      <c r="L15" s="19"/>
      <c r="M15" s="33"/>
      <c r="N15" s="33"/>
      <c r="O15" s="33"/>
      <c r="P15" s="33"/>
      <c r="Q15" s="33"/>
      <c r="R15" s="33"/>
      <c r="S15" s="33"/>
      <c r="T15" s="33"/>
      <c r="U15" s="34"/>
    </row>
    <row r="16" spans="1:21" ht="12.75">
      <c r="A16" s="6" t="s">
        <v>24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  <c r="L16" s="6" t="s">
        <v>25</v>
      </c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6" t="s">
        <v>3</v>
      </c>
      <c r="B17" s="19"/>
      <c r="C17" s="19"/>
      <c r="D17" s="19"/>
      <c r="E17" s="19"/>
      <c r="F17" s="19"/>
      <c r="G17" s="19"/>
      <c r="H17" s="19"/>
      <c r="I17" s="19"/>
      <c r="J17" s="19"/>
      <c r="K17" s="20"/>
      <c r="L17" s="6" t="s">
        <v>4</v>
      </c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6" t="s">
        <v>5</v>
      </c>
      <c r="B18" s="35"/>
      <c r="C18" s="35"/>
      <c r="D18" s="35"/>
      <c r="E18" s="35"/>
      <c r="F18" s="35"/>
      <c r="G18" s="35"/>
      <c r="H18" s="35"/>
      <c r="I18" s="35"/>
      <c r="J18" s="35"/>
      <c r="K18" s="20"/>
      <c r="L18" s="6" t="s">
        <v>5</v>
      </c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12.75">
      <c r="A19" s="6" t="s">
        <v>42</v>
      </c>
      <c r="B19" s="35"/>
      <c r="C19" s="36"/>
      <c r="D19" s="36"/>
      <c r="E19" s="36"/>
      <c r="F19" s="36"/>
      <c r="G19" s="36"/>
      <c r="H19" s="36"/>
      <c r="I19" s="37"/>
      <c r="J19" s="38" t="s">
        <v>7</v>
      </c>
      <c r="K19" s="20"/>
      <c r="L19" s="6" t="s">
        <v>42</v>
      </c>
      <c r="M19" s="35"/>
      <c r="N19" s="36"/>
      <c r="O19" s="36"/>
      <c r="P19" s="36"/>
      <c r="Q19" s="36"/>
      <c r="R19" s="36"/>
      <c r="S19" s="36"/>
      <c r="T19" s="37"/>
      <c r="U19" s="38" t="s">
        <v>7</v>
      </c>
    </row>
    <row r="20" spans="1:21" ht="12.75">
      <c r="A20" s="39"/>
      <c r="B20" s="12" t="s">
        <v>8</v>
      </c>
      <c r="C20" s="40" t="s">
        <v>9</v>
      </c>
      <c r="D20" s="40"/>
      <c r="E20" s="40"/>
      <c r="F20" s="40"/>
      <c r="G20" s="41"/>
      <c r="H20" s="40" t="s">
        <v>10</v>
      </c>
      <c r="I20" s="40"/>
      <c r="J20" s="40"/>
      <c r="K20" s="20"/>
      <c r="L20" s="39"/>
      <c r="M20" s="12" t="s">
        <v>8</v>
      </c>
      <c r="N20" s="40" t="s">
        <v>9</v>
      </c>
      <c r="O20" s="40"/>
      <c r="P20" s="40"/>
      <c r="Q20" s="40"/>
      <c r="R20" s="41"/>
      <c r="S20" s="40" t="s">
        <v>10</v>
      </c>
      <c r="T20" s="40"/>
      <c r="U20" s="40"/>
    </row>
    <row r="21" spans="1:21" ht="18">
      <c r="A21" s="42" t="s">
        <v>11</v>
      </c>
      <c r="B21" s="16"/>
      <c r="C21" s="43" t="s">
        <v>12</v>
      </c>
      <c r="D21" s="43" t="s">
        <v>13</v>
      </c>
      <c r="E21" s="43" t="s">
        <v>14</v>
      </c>
      <c r="F21" s="43" t="s">
        <v>15</v>
      </c>
      <c r="G21" s="43"/>
      <c r="H21" s="43" t="s">
        <v>12</v>
      </c>
      <c r="I21" s="43" t="s">
        <v>16</v>
      </c>
      <c r="J21" s="43" t="s">
        <v>17</v>
      </c>
      <c r="K21" s="20"/>
      <c r="L21" s="42" t="s">
        <v>11</v>
      </c>
      <c r="M21" s="16"/>
      <c r="N21" s="43" t="s">
        <v>12</v>
      </c>
      <c r="O21" s="43" t="s">
        <v>13</v>
      </c>
      <c r="P21" s="43" t="s">
        <v>14</v>
      </c>
      <c r="Q21" s="43" t="s">
        <v>15</v>
      </c>
      <c r="R21" s="43"/>
      <c r="S21" s="43" t="s">
        <v>12</v>
      </c>
      <c r="T21" s="43" t="s">
        <v>16</v>
      </c>
      <c r="U21" s="43" t="s">
        <v>17</v>
      </c>
    </row>
    <row r="22" spans="1:21" ht="12.75">
      <c r="A22" s="18" t="s">
        <v>18</v>
      </c>
      <c r="B22" s="19">
        <f>+'[1]Tablas'!C19</f>
        <v>188671</v>
      </c>
      <c r="C22" s="19">
        <f>+'[1]Tablas'!D19</f>
        <v>230232</v>
      </c>
      <c r="D22" s="19">
        <f>+'[1]Tablas'!E19</f>
        <v>446622</v>
      </c>
      <c r="E22" s="19">
        <f>+'[1]Tablas'!F19</f>
        <v>9243</v>
      </c>
      <c r="F22" s="19">
        <f>SUM(C22:E22)</f>
        <v>686097</v>
      </c>
      <c r="G22" s="19"/>
      <c r="H22" s="19">
        <f>+'[1]Tablas'!G19</f>
        <v>23504</v>
      </c>
      <c r="I22" s="19">
        <f>+'[1]Tablas'!H19</f>
        <v>136023</v>
      </c>
      <c r="J22" s="19">
        <f>SUM(H22:I22)</f>
        <v>159527</v>
      </c>
      <c r="K22" s="20"/>
      <c r="L22" s="18" t="s">
        <v>18</v>
      </c>
      <c r="M22" s="19">
        <f>+'[1]Tablas'!L19</f>
        <v>989023</v>
      </c>
      <c r="N22" s="19">
        <f>+'[1]Tablas'!M19</f>
        <v>1583374</v>
      </c>
      <c r="O22" s="19">
        <f>+'[1]Tablas'!N19</f>
        <v>4106978</v>
      </c>
      <c r="P22" s="19">
        <f>+'[1]Tablas'!O19</f>
        <v>39846</v>
      </c>
      <c r="Q22" s="19">
        <f>SUM(N22:P22)</f>
        <v>5730198</v>
      </c>
      <c r="R22" s="19"/>
      <c r="S22" s="19">
        <f>+'[1]Tablas'!P19</f>
        <v>61594</v>
      </c>
      <c r="T22" s="19">
        <f>+'[1]Tablas'!Q19</f>
        <v>191385</v>
      </c>
      <c r="U22" s="19">
        <f>SUM(S22:T22)</f>
        <v>252979</v>
      </c>
    </row>
    <row r="23" spans="1:21" ht="12.75">
      <c r="A23" s="18" t="s">
        <v>19</v>
      </c>
      <c r="B23" s="19">
        <f>+'[1]Tablas'!C20</f>
        <v>316820</v>
      </c>
      <c r="C23" s="19">
        <f>+'[1]Tablas'!D20</f>
        <v>289706</v>
      </c>
      <c r="D23" s="19">
        <f>+'[1]Tablas'!E20</f>
        <v>405059</v>
      </c>
      <c r="E23" s="19">
        <f>+'[1]Tablas'!F20</f>
        <v>15251</v>
      </c>
      <c r="F23" s="19">
        <f>SUM(C23:E23)</f>
        <v>710016</v>
      </c>
      <c r="G23" s="19"/>
      <c r="H23" s="19">
        <f>+'[1]Tablas'!G20</f>
        <v>70868</v>
      </c>
      <c r="I23" s="19">
        <f>+'[1]Tablas'!H20</f>
        <v>219792</v>
      </c>
      <c r="J23" s="19">
        <f>SUM(H23:I23)</f>
        <v>290660</v>
      </c>
      <c r="K23" s="20"/>
      <c r="L23" s="18" t="s">
        <v>19</v>
      </c>
      <c r="M23" s="19">
        <f>+'[1]Tablas'!L20</f>
        <v>345896</v>
      </c>
      <c r="N23" s="19">
        <f>+'[1]Tablas'!M20</f>
        <v>378022</v>
      </c>
      <c r="O23" s="19">
        <f>+'[1]Tablas'!N20</f>
        <v>675855</v>
      </c>
      <c r="P23" s="19">
        <f>+'[1]Tablas'!O20</f>
        <v>24889</v>
      </c>
      <c r="Q23" s="19">
        <f>SUM(N23:P23)</f>
        <v>1078766</v>
      </c>
      <c r="R23" s="19"/>
      <c r="S23" s="19">
        <f>+'[1]Tablas'!P20</f>
        <v>58577</v>
      </c>
      <c r="T23" s="19">
        <f>+'[1]Tablas'!Q20</f>
        <v>205669</v>
      </c>
      <c r="U23" s="19">
        <f>SUM(S23:T23)</f>
        <v>264246</v>
      </c>
    </row>
    <row r="24" spans="1:21" s="25" customFormat="1" ht="12.75">
      <c r="A24" s="21" t="s">
        <v>20</v>
      </c>
      <c r="B24" s="22">
        <f>SUM(B22:B23)</f>
        <v>505491</v>
      </c>
      <c r="C24" s="22">
        <f>SUM(C22:C23)</f>
        <v>519938</v>
      </c>
      <c r="D24" s="23">
        <f>SUM(D22:D23)</f>
        <v>851681</v>
      </c>
      <c r="E24" s="23">
        <f>SUM(E22:E23)</f>
        <v>24494</v>
      </c>
      <c r="F24" s="23">
        <f>SUM(C24:E24)</f>
        <v>1396113</v>
      </c>
      <c r="G24" s="22"/>
      <c r="H24" s="22">
        <f>SUM(H22:H23)</f>
        <v>94372</v>
      </c>
      <c r="I24" s="22">
        <f>SUM(I22:I23)</f>
        <v>355815</v>
      </c>
      <c r="J24" s="22">
        <f>SUM(H24:I24)</f>
        <v>450187</v>
      </c>
      <c r="K24" s="24"/>
      <c r="L24" s="21" t="s">
        <v>20</v>
      </c>
      <c r="M24" s="22">
        <f>SUM(M22:M23)</f>
        <v>1334919</v>
      </c>
      <c r="N24" s="22">
        <f>SUM(N22:N23)</f>
        <v>1961396</v>
      </c>
      <c r="O24" s="23">
        <f>SUM(O22:O23)</f>
        <v>4782833</v>
      </c>
      <c r="P24" s="23">
        <f>SUM(P22:P23)</f>
        <v>64735</v>
      </c>
      <c r="Q24" s="23">
        <f>SUM(N24:P24)</f>
        <v>6808964</v>
      </c>
      <c r="R24" s="22"/>
      <c r="S24" s="22">
        <f>SUM(S22:S23)</f>
        <v>120171</v>
      </c>
      <c r="T24" s="22">
        <f>SUM(T22:T23)</f>
        <v>397054</v>
      </c>
      <c r="U24" s="22">
        <f>SUM(S24:T24)</f>
        <v>517225</v>
      </c>
    </row>
    <row r="25" spans="1:21" ht="11.25" customHeight="1">
      <c r="A25" s="26" t="s">
        <v>21</v>
      </c>
      <c r="B25" s="27"/>
      <c r="C25" s="27"/>
      <c r="D25" s="27"/>
      <c r="E25" s="28"/>
      <c r="F25" s="28"/>
      <c r="G25" s="28"/>
      <c r="H25" s="28"/>
      <c r="I25" s="28"/>
      <c r="J25" s="28"/>
      <c r="L25" s="26" t="s">
        <v>21</v>
      </c>
      <c r="M25" s="27"/>
      <c r="N25" s="27"/>
      <c r="O25" s="27"/>
      <c r="P25" s="28"/>
      <c r="Q25" s="28"/>
      <c r="R25" s="28"/>
      <c r="S25" s="28"/>
      <c r="T25" s="28"/>
      <c r="U25" s="28"/>
    </row>
    <row r="26" spans="1:21" ht="10.5" customHeight="1">
      <c r="A26" s="29" t="s">
        <v>22</v>
      </c>
      <c r="B26" s="30"/>
      <c r="C26" s="30"/>
      <c r="D26" s="30"/>
      <c r="E26" s="30"/>
      <c r="F26" s="30"/>
      <c r="G26" s="30"/>
      <c r="H26" s="30"/>
      <c r="I26" s="30"/>
      <c r="J26" s="30"/>
      <c r="L26" s="29" t="s">
        <v>22</v>
      </c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2.75">
      <c r="A27" s="31" t="s">
        <v>23</v>
      </c>
      <c r="B27" s="32"/>
      <c r="C27" s="32"/>
      <c r="D27" s="32"/>
      <c r="E27" s="32"/>
      <c r="F27" s="32"/>
      <c r="G27" s="32"/>
      <c r="H27" s="32"/>
      <c r="I27" s="32"/>
      <c r="J27" s="32"/>
      <c r="L27" s="31" t="s">
        <v>23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2.75">
      <c r="A28" s="44"/>
      <c r="B28" s="7"/>
      <c r="C28" s="7"/>
      <c r="D28" s="45"/>
      <c r="E28" s="45"/>
      <c r="F28" s="45"/>
      <c r="G28" s="7"/>
      <c r="H28" s="7"/>
      <c r="I28" s="7"/>
      <c r="J28" s="7"/>
      <c r="L28" s="44"/>
      <c r="M28" s="7"/>
      <c r="N28" s="7"/>
      <c r="O28" s="45"/>
      <c r="P28" s="45"/>
      <c r="Q28" s="45"/>
      <c r="R28" s="7"/>
      <c r="S28" s="7"/>
      <c r="T28" s="7"/>
      <c r="U28" s="7"/>
    </row>
    <row r="29" spans="1:21" ht="12.75" hidden="1">
      <c r="A29" s="5" t="s">
        <v>26</v>
      </c>
      <c r="B29" s="7"/>
      <c r="C29" s="7"/>
      <c r="D29" s="7"/>
      <c r="E29" s="7"/>
      <c r="F29" s="7"/>
      <c r="G29" s="7"/>
      <c r="H29" s="7"/>
      <c r="I29" s="7"/>
      <c r="J29" s="7"/>
      <c r="L29" s="5" t="s">
        <v>26</v>
      </c>
      <c r="M29" s="7"/>
      <c r="N29" s="7"/>
      <c r="O29" s="7"/>
      <c r="P29" s="7"/>
      <c r="Q29" s="7"/>
      <c r="R29" s="7"/>
      <c r="S29" s="7"/>
      <c r="T29" s="7"/>
      <c r="U29" s="7"/>
    </row>
    <row r="30" spans="1:21" ht="12.75" hidden="1">
      <c r="A30" s="46" t="s">
        <v>27</v>
      </c>
      <c r="B30" s="7"/>
      <c r="C30" s="7"/>
      <c r="D30" s="7"/>
      <c r="E30" s="7"/>
      <c r="F30" s="7"/>
      <c r="G30" s="7"/>
      <c r="H30" s="7"/>
      <c r="I30" s="7"/>
      <c r="J30" s="7"/>
      <c r="L30" s="46" t="s">
        <v>27</v>
      </c>
      <c r="M30" s="7"/>
      <c r="N30" s="7"/>
      <c r="O30" s="7"/>
      <c r="P30" s="7"/>
      <c r="Q30" s="7"/>
      <c r="R30" s="7"/>
      <c r="S30" s="7"/>
      <c r="T30" s="7"/>
      <c r="U30" s="7"/>
    </row>
    <row r="31" spans="1:21" ht="12.75" hidden="1">
      <c r="A31" s="11"/>
      <c r="B31" s="47"/>
      <c r="C31" s="13" t="s">
        <v>9</v>
      </c>
      <c r="D31" s="13"/>
      <c r="E31" s="13"/>
      <c r="F31" s="13"/>
      <c r="G31" s="14"/>
      <c r="H31" s="13" t="s">
        <v>10</v>
      </c>
      <c r="I31" s="13"/>
      <c r="J31" s="13"/>
      <c r="L31" s="11"/>
      <c r="M31" s="47"/>
      <c r="N31" s="13" t="s">
        <v>9</v>
      </c>
      <c r="O31" s="13"/>
      <c r="P31" s="13"/>
      <c r="Q31" s="13"/>
      <c r="R31" s="14"/>
      <c r="S31" s="13" t="s">
        <v>10</v>
      </c>
      <c r="T31" s="13"/>
      <c r="U31" s="13"/>
    </row>
    <row r="32" spans="1:21" ht="18" hidden="1">
      <c r="A32" s="15" t="s">
        <v>11</v>
      </c>
      <c r="B32" s="48" t="s">
        <v>28</v>
      </c>
      <c r="C32" s="48" t="s">
        <v>12</v>
      </c>
      <c r="D32" s="48" t="s">
        <v>13</v>
      </c>
      <c r="E32" s="48" t="s">
        <v>14</v>
      </c>
      <c r="F32" s="48" t="s">
        <v>15</v>
      </c>
      <c r="G32" s="48"/>
      <c r="H32" s="48" t="s">
        <v>12</v>
      </c>
      <c r="I32" s="48" t="s">
        <v>16</v>
      </c>
      <c r="J32" s="48" t="s">
        <v>29</v>
      </c>
      <c r="L32" s="15" t="s">
        <v>11</v>
      </c>
      <c r="M32" s="48" t="s">
        <v>28</v>
      </c>
      <c r="N32" s="48" t="s">
        <v>12</v>
      </c>
      <c r="O32" s="48" t="s">
        <v>13</v>
      </c>
      <c r="P32" s="48" t="s">
        <v>14</v>
      </c>
      <c r="Q32" s="48" t="s">
        <v>15</v>
      </c>
      <c r="R32" s="48"/>
      <c r="S32" s="48" t="s">
        <v>12</v>
      </c>
      <c r="T32" s="48" t="s">
        <v>16</v>
      </c>
      <c r="U32" s="48" t="s">
        <v>29</v>
      </c>
    </row>
    <row r="33" spans="1:21" ht="12.75" hidden="1">
      <c r="A33" s="44" t="s">
        <v>18</v>
      </c>
      <c r="B33" s="49">
        <f aca="true" t="shared" si="0" ref="B33:J33">+B22-B9</f>
        <v>-43591</v>
      </c>
      <c r="C33" s="49">
        <f t="shared" si="0"/>
        <v>1528</v>
      </c>
      <c r="D33" s="49">
        <f t="shared" si="0"/>
        <v>47337</v>
      </c>
      <c r="E33" s="49">
        <f t="shared" si="0"/>
        <v>-5979</v>
      </c>
      <c r="F33" s="49">
        <f t="shared" si="0"/>
        <v>42886</v>
      </c>
      <c r="G33" s="49">
        <f t="shared" si="0"/>
        <v>0</v>
      </c>
      <c r="H33" s="49">
        <f t="shared" si="0"/>
        <v>301</v>
      </c>
      <c r="I33" s="49">
        <f t="shared" si="0"/>
        <v>-1386</v>
      </c>
      <c r="J33" s="49">
        <f t="shared" si="0"/>
        <v>-1085</v>
      </c>
      <c r="L33" s="44" t="s">
        <v>18</v>
      </c>
      <c r="M33" s="49">
        <f aca="true" t="shared" si="1" ref="M33:U33">+M22-M9</f>
        <v>-381627</v>
      </c>
      <c r="N33" s="49">
        <f t="shared" si="1"/>
        <v>376911</v>
      </c>
      <c r="O33" s="49">
        <f t="shared" si="1"/>
        <v>255156</v>
      </c>
      <c r="P33" s="49">
        <f t="shared" si="1"/>
        <v>-18937</v>
      </c>
      <c r="Q33" s="49">
        <f t="shared" si="1"/>
        <v>613130</v>
      </c>
      <c r="R33" s="49">
        <f t="shared" si="1"/>
        <v>0</v>
      </c>
      <c r="S33" s="49">
        <f t="shared" si="1"/>
        <v>1768</v>
      </c>
      <c r="T33" s="49">
        <f t="shared" si="1"/>
        <v>-10991</v>
      </c>
      <c r="U33" s="49">
        <f t="shared" si="1"/>
        <v>-9223</v>
      </c>
    </row>
    <row r="34" spans="1:21" ht="12.75" hidden="1">
      <c r="A34" s="44" t="s">
        <v>19</v>
      </c>
      <c r="B34" s="45">
        <f aca="true" t="shared" si="2" ref="B34:J34">+B23-B10</f>
        <v>-46621</v>
      </c>
      <c r="C34" s="45">
        <f t="shared" si="2"/>
        <v>-10337</v>
      </c>
      <c r="D34" s="45">
        <f t="shared" si="2"/>
        <v>-46653</v>
      </c>
      <c r="E34" s="45">
        <f t="shared" si="2"/>
        <v>4022</v>
      </c>
      <c r="F34" s="45">
        <f t="shared" si="2"/>
        <v>-52968</v>
      </c>
      <c r="G34" s="45">
        <f t="shared" si="2"/>
        <v>0</v>
      </c>
      <c r="H34" s="45">
        <f t="shared" si="2"/>
        <v>22768</v>
      </c>
      <c r="I34" s="45">
        <f t="shared" si="2"/>
        <v>3231</v>
      </c>
      <c r="J34" s="45">
        <f t="shared" si="2"/>
        <v>25999</v>
      </c>
      <c r="L34" s="44" t="s">
        <v>19</v>
      </c>
      <c r="M34" s="45">
        <f aca="true" t="shared" si="3" ref="M34:U34">+M23-M10</f>
        <v>1086</v>
      </c>
      <c r="N34" s="45">
        <f t="shared" si="3"/>
        <v>107359</v>
      </c>
      <c r="O34" s="45">
        <f t="shared" si="3"/>
        <v>-67699</v>
      </c>
      <c r="P34" s="45">
        <f t="shared" si="3"/>
        <v>2047</v>
      </c>
      <c r="Q34" s="45">
        <f t="shared" si="3"/>
        <v>41707</v>
      </c>
      <c r="R34" s="45">
        <f t="shared" si="3"/>
        <v>0</v>
      </c>
      <c r="S34" s="45">
        <f t="shared" si="3"/>
        <v>-3558</v>
      </c>
      <c r="T34" s="45">
        <f t="shared" si="3"/>
        <v>614</v>
      </c>
      <c r="U34" s="45">
        <f t="shared" si="3"/>
        <v>-2944</v>
      </c>
    </row>
    <row r="35" spans="1:21" ht="12.75" hidden="1">
      <c r="A35" s="50" t="s">
        <v>20</v>
      </c>
      <c r="B35" s="51">
        <f aca="true" t="shared" si="4" ref="B35:J35">+B24-B11</f>
        <v>-90212</v>
      </c>
      <c r="C35" s="51">
        <f t="shared" si="4"/>
        <v>-8809</v>
      </c>
      <c r="D35" s="51">
        <f t="shared" si="4"/>
        <v>684</v>
      </c>
      <c r="E35" s="51">
        <f t="shared" si="4"/>
        <v>-1957</v>
      </c>
      <c r="F35" s="51">
        <f t="shared" si="4"/>
        <v>-10082</v>
      </c>
      <c r="G35" s="51">
        <f t="shared" si="4"/>
        <v>0</v>
      </c>
      <c r="H35" s="51">
        <f t="shared" si="4"/>
        <v>23069</v>
      </c>
      <c r="I35" s="51">
        <f t="shared" si="4"/>
        <v>1845</v>
      </c>
      <c r="J35" s="51">
        <f t="shared" si="4"/>
        <v>24914</v>
      </c>
      <c r="L35" s="50" t="s">
        <v>20</v>
      </c>
      <c r="M35" s="51">
        <f aca="true" t="shared" si="5" ref="M35:U35">+M24-M11</f>
        <v>-380541</v>
      </c>
      <c r="N35" s="51">
        <f t="shared" si="5"/>
        <v>484270</v>
      </c>
      <c r="O35" s="51">
        <f t="shared" si="5"/>
        <v>187457</v>
      </c>
      <c r="P35" s="51">
        <f t="shared" si="5"/>
        <v>-16890</v>
      </c>
      <c r="Q35" s="51">
        <f t="shared" si="5"/>
        <v>654837</v>
      </c>
      <c r="R35" s="51">
        <f t="shared" si="5"/>
        <v>0</v>
      </c>
      <c r="S35" s="51">
        <f t="shared" si="5"/>
        <v>-1790</v>
      </c>
      <c r="T35" s="51">
        <f t="shared" si="5"/>
        <v>-10377</v>
      </c>
      <c r="U35" s="51">
        <f t="shared" si="5"/>
        <v>-12167</v>
      </c>
    </row>
    <row r="36" spans="1:21" ht="12.75" hidden="1">
      <c r="A36" s="44" t="s">
        <v>30</v>
      </c>
      <c r="B36" s="7"/>
      <c r="C36" s="7"/>
      <c r="D36" s="45"/>
      <c r="E36" s="45"/>
      <c r="F36" s="45"/>
      <c r="G36" s="7"/>
      <c r="H36" s="7"/>
      <c r="I36" s="7"/>
      <c r="J36" s="7"/>
      <c r="L36" s="44" t="s">
        <v>30</v>
      </c>
      <c r="M36" s="7"/>
      <c r="N36" s="7"/>
      <c r="O36" s="45"/>
      <c r="P36" s="45"/>
      <c r="Q36" s="45"/>
      <c r="R36" s="7"/>
      <c r="S36" s="7"/>
      <c r="T36" s="7"/>
      <c r="U36" s="7"/>
    </row>
    <row r="37" spans="1:21" ht="12.75" hidden="1">
      <c r="A37" s="44"/>
      <c r="B37" s="7"/>
      <c r="C37" s="7"/>
      <c r="D37" s="45"/>
      <c r="E37" s="45"/>
      <c r="F37" s="45"/>
      <c r="G37" s="7"/>
      <c r="H37" s="7"/>
      <c r="I37" s="7"/>
      <c r="J37" s="7"/>
      <c r="L37" s="44"/>
      <c r="M37" s="7"/>
      <c r="N37" s="7"/>
      <c r="O37" s="45"/>
      <c r="P37" s="45"/>
      <c r="Q37" s="45"/>
      <c r="R37" s="7"/>
      <c r="S37" s="7"/>
      <c r="T37" s="7"/>
      <c r="U37" s="7"/>
    </row>
    <row r="38" spans="1:21" ht="12.75" hidden="1">
      <c r="A38" s="44"/>
      <c r="B38" s="7"/>
      <c r="C38" s="7"/>
      <c r="D38" s="45"/>
      <c r="E38" s="45"/>
      <c r="F38" s="45"/>
      <c r="G38" s="7"/>
      <c r="H38" s="7"/>
      <c r="I38" s="7"/>
      <c r="J38" s="7"/>
      <c r="L38" s="44"/>
      <c r="M38" s="7"/>
      <c r="N38" s="7"/>
      <c r="O38" s="45"/>
      <c r="P38" s="45"/>
      <c r="Q38" s="45"/>
      <c r="R38" s="7"/>
      <c r="S38" s="7"/>
      <c r="T38" s="7"/>
      <c r="U38" s="7"/>
    </row>
    <row r="39" spans="1:21" ht="12.75">
      <c r="A39" s="5" t="s">
        <v>31</v>
      </c>
      <c r="B39" s="7"/>
      <c r="C39" s="7"/>
      <c r="D39" s="45"/>
      <c r="E39" s="45"/>
      <c r="F39" s="45"/>
      <c r="G39" s="7"/>
      <c r="H39" s="7"/>
      <c r="I39" s="7"/>
      <c r="J39" s="7"/>
      <c r="L39" s="5" t="s">
        <v>32</v>
      </c>
      <c r="M39" s="7"/>
      <c r="N39" s="7"/>
      <c r="O39" s="45"/>
      <c r="P39" s="45"/>
      <c r="Q39" s="45"/>
      <c r="R39" s="7"/>
      <c r="S39" s="7"/>
      <c r="T39" s="7"/>
      <c r="U39" s="7"/>
    </row>
    <row r="40" spans="1:21" ht="12.75">
      <c r="A40" s="5" t="s">
        <v>33</v>
      </c>
      <c r="B40" s="8"/>
      <c r="C40" s="8"/>
      <c r="D40" s="8"/>
      <c r="E40" s="8"/>
      <c r="F40" s="8"/>
      <c r="G40" s="8"/>
      <c r="H40" s="8"/>
      <c r="I40" s="8"/>
      <c r="J40" s="8"/>
      <c r="L40" s="5" t="s">
        <v>34</v>
      </c>
      <c r="M40" s="8"/>
      <c r="N40" s="8"/>
      <c r="O40" s="8"/>
      <c r="P40" s="8"/>
      <c r="Q40" s="8"/>
      <c r="R40" s="8"/>
      <c r="S40" s="8"/>
      <c r="T40" s="8"/>
      <c r="U40" s="8"/>
    </row>
    <row r="41" spans="1:21" ht="12.75">
      <c r="A41" s="46" t="s">
        <v>43</v>
      </c>
      <c r="B41" s="8"/>
      <c r="C41" s="52"/>
      <c r="D41" s="52"/>
      <c r="E41" s="52"/>
      <c r="F41" s="52"/>
      <c r="G41" s="52"/>
      <c r="H41" s="52"/>
      <c r="I41" s="53"/>
      <c r="J41" s="54" t="s">
        <v>35</v>
      </c>
      <c r="L41" s="46" t="s">
        <v>43</v>
      </c>
      <c r="M41" s="8"/>
      <c r="N41" s="52"/>
      <c r="O41" s="52"/>
      <c r="P41" s="52"/>
      <c r="Q41" s="52"/>
      <c r="R41" s="52"/>
      <c r="S41" s="52"/>
      <c r="T41" s="53"/>
      <c r="U41" s="54" t="s">
        <v>35</v>
      </c>
    </row>
    <row r="42" spans="1:21" ht="12.75">
      <c r="A42" s="11"/>
      <c r="B42" s="12" t="s">
        <v>8</v>
      </c>
      <c r="C42" s="13" t="s">
        <v>9</v>
      </c>
      <c r="D42" s="13"/>
      <c r="E42" s="13"/>
      <c r="F42" s="13"/>
      <c r="G42" s="14"/>
      <c r="H42" s="13" t="s">
        <v>10</v>
      </c>
      <c r="I42" s="13"/>
      <c r="J42" s="13"/>
      <c r="L42" s="11"/>
      <c r="M42" s="12" t="s">
        <v>8</v>
      </c>
      <c r="N42" s="13" t="s">
        <v>9</v>
      </c>
      <c r="O42" s="13"/>
      <c r="P42" s="13"/>
      <c r="Q42" s="13"/>
      <c r="R42" s="14"/>
      <c r="S42" s="13" t="s">
        <v>10</v>
      </c>
      <c r="T42" s="13"/>
      <c r="U42" s="13"/>
    </row>
    <row r="43" spans="1:21" ht="18">
      <c r="A43" s="15" t="s">
        <v>11</v>
      </c>
      <c r="B43" s="16"/>
      <c r="C43" s="48" t="s">
        <v>12</v>
      </c>
      <c r="D43" s="48" t="s">
        <v>13</v>
      </c>
      <c r="E43" s="48" t="s">
        <v>14</v>
      </c>
      <c r="F43" s="48" t="s">
        <v>15</v>
      </c>
      <c r="G43" s="48"/>
      <c r="H43" s="48" t="s">
        <v>12</v>
      </c>
      <c r="I43" s="48" t="s">
        <v>16</v>
      </c>
      <c r="J43" s="48" t="s">
        <v>29</v>
      </c>
      <c r="L43" s="15" t="s">
        <v>11</v>
      </c>
      <c r="M43" s="16"/>
      <c r="N43" s="48" t="s">
        <v>12</v>
      </c>
      <c r="O43" s="48" t="s">
        <v>13</v>
      </c>
      <c r="P43" s="48" t="s">
        <v>14</v>
      </c>
      <c r="Q43" s="48" t="s">
        <v>15</v>
      </c>
      <c r="R43" s="48"/>
      <c r="S43" s="48" t="s">
        <v>12</v>
      </c>
      <c r="T43" s="48" t="s">
        <v>16</v>
      </c>
      <c r="U43" s="48" t="s">
        <v>29</v>
      </c>
    </row>
    <row r="44" spans="1:21" ht="12.75">
      <c r="A44" s="44" t="s">
        <v>18</v>
      </c>
      <c r="B44" s="55">
        <f aca="true" t="shared" si="6" ref="B44:F46">+B22/B9*100-100</f>
        <v>-18.76802920839397</v>
      </c>
      <c r="C44" s="55">
        <f t="shared" si="6"/>
        <v>0.6681124947530463</v>
      </c>
      <c r="D44" s="55">
        <f t="shared" si="6"/>
        <v>11.855441601863333</v>
      </c>
      <c r="E44" s="55">
        <f t="shared" si="6"/>
        <v>-39.278675601103664</v>
      </c>
      <c r="F44" s="55">
        <f t="shared" si="6"/>
        <v>6.667485475217319</v>
      </c>
      <c r="G44" s="55"/>
      <c r="H44" s="55">
        <f aca="true" t="shared" si="7" ref="H44:J46">+H22/H9*100-100</f>
        <v>1.2972460457699526</v>
      </c>
      <c r="I44" s="55">
        <f t="shared" si="7"/>
        <v>-1.008667554526994</v>
      </c>
      <c r="J44" s="55">
        <f t="shared" si="7"/>
        <v>-0.6755410554628583</v>
      </c>
      <c r="L44" s="44" t="s">
        <v>18</v>
      </c>
      <c r="M44" s="55">
        <f aca="true" t="shared" si="8" ref="M44:Q46">+M22/M9*100-100</f>
        <v>-27.84277532557546</v>
      </c>
      <c r="N44" s="55">
        <f t="shared" si="8"/>
        <v>31.240991228077434</v>
      </c>
      <c r="O44" s="55">
        <f t="shared" si="8"/>
        <v>6.624293645968066</v>
      </c>
      <c r="P44" s="55">
        <f t="shared" si="8"/>
        <v>-32.21509620128269</v>
      </c>
      <c r="Q44" s="55">
        <f t="shared" si="8"/>
        <v>11.982056912278665</v>
      </c>
      <c r="R44" s="55"/>
      <c r="S44" s="55">
        <f aca="true" t="shared" si="9" ref="S44:U46">+S22/S9*100-100</f>
        <v>2.9552368535419333</v>
      </c>
      <c r="T44" s="55">
        <f t="shared" si="9"/>
        <v>-5.430979958097808</v>
      </c>
      <c r="U44" s="55">
        <f t="shared" si="9"/>
        <v>-3.5175170288556075</v>
      </c>
    </row>
    <row r="45" spans="1:21" ht="12.75">
      <c r="A45" s="44" t="s">
        <v>19</v>
      </c>
      <c r="B45" s="56">
        <f t="shared" si="6"/>
        <v>-12.827666663915195</v>
      </c>
      <c r="C45" s="56">
        <f t="shared" si="6"/>
        <v>-3.445172858556944</v>
      </c>
      <c r="D45" s="56">
        <f t="shared" si="6"/>
        <v>-10.328040875602156</v>
      </c>
      <c r="E45" s="56">
        <f t="shared" si="6"/>
        <v>35.8179713242497</v>
      </c>
      <c r="F45" s="56">
        <f t="shared" si="6"/>
        <v>-6.942216350539468</v>
      </c>
      <c r="G45" s="56"/>
      <c r="H45" s="56">
        <f t="shared" si="7"/>
        <v>47.334719334719324</v>
      </c>
      <c r="I45" s="56">
        <f t="shared" si="7"/>
        <v>1.4919583858589647</v>
      </c>
      <c r="J45" s="56">
        <f t="shared" si="7"/>
        <v>9.82351007515274</v>
      </c>
      <c r="L45" s="44" t="s">
        <v>19</v>
      </c>
      <c r="M45" s="56">
        <f t="shared" si="8"/>
        <v>0.31495606275919386</v>
      </c>
      <c r="N45" s="56">
        <f t="shared" si="8"/>
        <v>39.66519250876553</v>
      </c>
      <c r="O45" s="56">
        <f t="shared" si="8"/>
        <v>-9.104785933503152</v>
      </c>
      <c r="P45" s="56">
        <f t="shared" si="8"/>
        <v>8.961562034848086</v>
      </c>
      <c r="Q45" s="56">
        <f t="shared" si="8"/>
        <v>4.021661255531271</v>
      </c>
      <c r="R45" s="56"/>
      <c r="S45" s="56">
        <f t="shared" si="9"/>
        <v>-5.726241248893544</v>
      </c>
      <c r="T45" s="56">
        <f t="shared" si="9"/>
        <v>0.29943185974494213</v>
      </c>
      <c r="U45" s="56">
        <f t="shared" si="9"/>
        <v>-1.1018376436243926</v>
      </c>
    </row>
    <row r="46" spans="1:21" s="25" customFormat="1" ht="12.75">
      <c r="A46" s="57" t="s">
        <v>20</v>
      </c>
      <c r="B46" s="58">
        <f t="shared" si="6"/>
        <v>-15.143788095745705</v>
      </c>
      <c r="C46" s="58">
        <f t="shared" si="6"/>
        <v>-1.6660141806951145</v>
      </c>
      <c r="D46" s="58">
        <f t="shared" si="6"/>
        <v>0.08037631154986968</v>
      </c>
      <c r="E46" s="58">
        <f t="shared" si="6"/>
        <v>-7.398586064799062</v>
      </c>
      <c r="F46" s="58">
        <f t="shared" si="6"/>
        <v>-0.7169702637258695</v>
      </c>
      <c r="G46" s="58"/>
      <c r="H46" s="58">
        <f t="shared" si="7"/>
        <v>32.35347741329258</v>
      </c>
      <c r="I46" s="58">
        <f t="shared" si="7"/>
        <v>0.5212306127637873</v>
      </c>
      <c r="J46" s="58">
        <f t="shared" si="7"/>
        <v>5.858354515805146</v>
      </c>
      <c r="L46" s="57" t="s">
        <v>20</v>
      </c>
      <c r="M46" s="58">
        <f t="shared" si="8"/>
        <v>-22.183029624707075</v>
      </c>
      <c r="N46" s="58">
        <f t="shared" si="8"/>
        <v>32.784610114506165</v>
      </c>
      <c r="O46" s="58">
        <f t="shared" si="8"/>
        <v>4.079252709680347</v>
      </c>
      <c r="P46" s="58">
        <f t="shared" si="8"/>
        <v>-20.692189892802446</v>
      </c>
      <c r="Q46" s="58">
        <f t="shared" si="8"/>
        <v>10.640615638903768</v>
      </c>
      <c r="R46" s="58"/>
      <c r="S46" s="58">
        <f t="shared" si="9"/>
        <v>-1.4676822918801946</v>
      </c>
      <c r="T46" s="58">
        <f t="shared" si="9"/>
        <v>-2.546934327530309</v>
      </c>
      <c r="U46" s="58">
        <f t="shared" si="9"/>
        <v>-2.2982969141959018</v>
      </c>
    </row>
    <row r="47" spans="1:21" ht="12.75">
      <c r="A47" s="18" t="s">
        <v>21</v>
      </c>
      <c r="B47" s="59"/>
      <c r="C47" s="59"/>
      <c r="D47" s="59"/>
      <c r="E47" s="59"/>
      <c r="F47" s="59"/>
      <c r="G47" s="59"/>
      <c r="H47" s="59"/>
      <c r="I47" s="59"/>
      <c r="J47" s="59"/>
      <c r="L47" s="18" t="s">
        <v>21</v>
      </c>
      <c r="M47" s="59"/>
      <c r="N47" s="59"/>
      <c r="O47" s="59"/>
      <c r="P47" s="59"/>
      <c r="Q47" s="59"/>
      <c r="R47" s="59"/>
      <c r="S47" s="59"/>
      <c r="T47" s="59"/>
      <c r="U47" s="59"/>
    </row>
    <row r="48" spans="1:21" ht="12.75">
      <c r="A48" s="60"/>
      <c r="B48" s="59"/>
      <c r="C48" s="59"/>
      <c r="D48" s="59"/>
      <c r="E48" s="59"/>
      <c r="F48" s="59"/>
      <c r="G48" s="59"/>
      <c r="H48" s="59"/>
      <c r="I48" s="59"/>
      <c r="J48" s="59"/>
      <c r="L48" s="60"/>
      <c r="M48" s="59"/>
      <c r="N48" s="59"/>
      <c r="O48" s="59"/>
      <c r="P48" s="59"/>
      <c r="Q48" s="59"/>
      <c r="R48" s="59"/>
      <c r="S48" s="59"/>
      <c r="T48" s="59"/>
      <c r="U48" s="59"/>
    </row>
    <row r="49" spans="1:20" ht="12.75">
      <c r="A49" s="5" t="s">
        <v>36</v>
      </c>
      <c r="B49" s="2"/>
      <c r="C49" s="61"/>
      <c r="D49" s="61"/>
      <c r="E49" s="61"/>
      <c r="F49" s="61"/>
      <c r="G49" s="61"/>
      <c r="H49" s="61"/>
      <c r="I49" s="61"/>
      <c r="L49" s="5" t="s">
        <v>37</v>
      </c>
      <c r="M49" s="2"/>
      <c r="N49" s="61"/>
      <c r="O49" s="61"/>
      <c r="P49" s="61"/>
      <c r="Q49" s="61"/>
      <c r="R49" s="61"/>
      <c r="S49" s="61"/>
      <c r="T49" s="61"/>
    </row>
    <row r="50" spans="1:21" ht="12.75">
      <c r="A50" s="5" t="s">
        <v>38</v>
      </c>
      <c r="B50" s="8"/>
      <c r="C50" s="8"/>
      <c r="D50" s="8"/>
      <c r="E50" s="8"/>
      <c r="F50" s="8"/>
      <c r="G50" s="8"/>
      <c r="H50" s="8"/>
      <c r="I50" s="8"/>
      <c r="J50" s="8"/>
      <c r="L50" s="5" t="s">
        <v>39</v>
      </c>
      <c r="M50" s="8"/>
      <c r="N50" s="8"/>
      <c r="O50" s="8"/>
      <c r="P50" s="8"/>
      <c r="Q50" s="8"/>
      <c r="R50" s="8"/>
      <c r="S50" s="8"/>
      <c r="T50" s="8"/>
      <c r="U50" s="8"/>
    </row>
    <row r="51" spans="1:21" ht="12.75">
      <c r="A51" s="46" t="s">
        <v>43</v>
      </c>
      <c r="B51" s="8"/>
      <c r="C51" s="52"/>
      <c r="D51" s="52"/>
      <c r="E51" s="52"/>
      <c r="F51" s="52"/>
      <c r="G51" s="52"/>
      <c r="H51" s="52"/>
      <c r="I51" s="53"/>
      <c r="J51" s="54" t="s">
        <v>40</v>
      </c>
      <c r="L51" s="46" t="s">
        <v>43</v>
      </c>
      <c r="M51" s="8"/>
      <c r="N51" s="52"/>
      <c r="O51" s="52"/>
      <c r="P51" s="52"/>
      <c r="Q51" s="52"/>
      <c r="R51" s="52"/>
      <c r="S51" s="52"/>
      <c r="T51" s="53"/>
      <c r="U51" s="54" t="s">
        <v>40</v>
      </c>
    </row>
    <row r="52" spans="1:21" ht="12.75">
      <c r="A52" s="11"/>
      <c r="B52" s="12" t="s">
        <v>41</v>
      </c>
      <c r="C52" s="13" t="s">
        <v>9</v>
      </c>
      <c r="D52" s="13"/>
      <c r="E52" s="13"/>
      <c r="F52" s="13"/>
      <c r="G52" s="14"/>
      <c r="H52" s="13" t="s">
        <v>10</v>
      </c>
      <c r="I52" s="13"/>
      <c r="J52" s="13"/>
      <c r="L52" s="11"/>
      <c r="M52" s="12" t="s">
        <v>41</v>
      </c>
      <c r="N52" s="13" t="s">
        <v>9</v>
      </c>
      <c r="O52" s="13"/>
      <c r="P52" s="13"/>
      <c r="Q52" s="13"/>
      <c r="R52" s="14"/>
      <c r="S52" s="13" t="s">
        <v>10</v>
      </c>
      <c r="T52" s="13"/>
      <c r="U52" s="13"/>
    </row>
    <row r="53" spans="1:21" ht="18">
      <c r="A53" s="62" t="s">
        <v>11</v>
      </c>
      <c r="B53" s="16"/>
      <c r="C53" s="48" t="s">
        <v>12</v>
      </c>
      <c r="D53" s="48" t="s">
        <v>13</v>
      </c>
      <c r="E53" s="48" t="s">
        <v>14</v>
      </c>
      <c r="F53" s="48" t="s">
        <v>15</v>
      </c>
      <c r="G53" s="48"/>
      <c r="H53" s="48" t="s">
        <v>12</v>
      </c>
      <c r="I53" s="48" t="s">
        <v>16</v>
      </c>
      <c r="J53" s="48" t="s">
        <v>29</v>
      </c>
      <c r="L53" s="62" t="s">
        <v>11</v>
      </c>
      <c r="M53" s="16"/>
      <c r="N53" s="48" t="s">
        <v>12</v>
      </c>
      <c r="O53" s="48" t="s">
        <v>13</v>
      </c>
      <c r="P53" s="48" t="s">
        <v>14</v>
      </c>
      <c r="Q53" s="48" t="s">
        <v>15</v>
      </c>
      <c r="R53" s="48"/>
      <c r="S53" s="48" t="s">
        <v>12</v>
      </c>
      <c r="T53" s="48" t="s">
        <v>16</v>
      </c>
      <c r="U53" s="48" t="s">
        <v>29</v>
      </c>
    </row>
    <row r="54" spans="1:21" ht="12.75">
      <c r="A54" s="47" t="s">
        <v>18</v>
      </c>
      <c r="B54" s="55">
        <f>+B33/$B$35*$B$46</f>
        <v>-7.317572683031648</v>
      </c>
      <c r="C54" s="55">
        <f>+C33/$C$35*$C$46</f>
        <v>0.2889850911683659</v>
      </c>
      <c r="D54" s="55">
        <f>+D33/$D$35*$D$46</f>
        <v>5.5625342980061125</v>
      </c>
      <c r="E54" s="55">
        <f>+E33/$E$35*$E$46</f>
        <v>-22.604060337983437</v>
      </c>
      <c r="F54" s="55">
        <f>+F33/$F$35*$F$46</f>
        <v>3.049790391801987</v>
      </c>
      <c r="G54" s="55"/>
      <c r="H54" s="55">
        <f>+H33/$H$35*$H$46</f>
        <v>0.42214212585725724</v>
      </c>
      <c r="I54" s="55">
        <f>+I33/$I$35*$I$46</f>
        <v>-0.3915586066615768</v>
      </c>
      <c r="J54" s="55">
        <f>+J33/$J$35*$J$46</f>
        <v>-0.2551302339908719</v>
      </c>
      <c r="L54" s="47" t="s">
        <v>18</v>
      </c>
      <c r="M54" s="55">
        <f>+M33/$M$35*$M$46</f>
        <v>-22.24633625966213</v>
      </c>
      <c r="N54" s="55">
        <f>+N33/$N$35*$N$46</f>
        <v>25.516509762877387</v>
      </c>
      <c r="O54" s="55">
        <f>+O33/$O$35*$O$46</f>
        <v>5.552450985512404</v>
      </c>
      <c r="P54" s="55">
        <f>+P33/$P$35*$P$46</f>
        <v>-23.199999999999992</v>
      </c>
      <c r="Q54" s="55">
        <f>+Q33/$Q$35*$Q$46</f>
        <v>9.962907817794454</v>
      </c>
      <c r="R54" s="55"/>
      <c r="S54" s="55">
        <f>+S33/$S$35*$S$46</f>
        <v>1.4496437385721699</v>
      </c>
      <c r="T54" s="55">
        <f>+T33/$T$35*$T$46</f>
        <v>-2.6976346915183216</v>
      </c>
      <c r="U54" s="55">
        <f>+U33/$U$35*$U$46</f>
        <v>-1.7421872638800693</v>
      </c>
    </row>
    <row r="55" spans="1:21" ht="12.75">
      <c r="A55" s="60" t="s">
        <v>19</v>
      </c>
      <c r="B55" s="56">
        <f>+B34/$B$35*$B$46</f>
        <v>-7.826215412714056</v>
      </c>
      <c r="C55" s="56">
        <f>+C34/$C$35*$C$46</f>
        <v>-1.9549992718634805</v>
      </c>
      <c r="D55" s="56">
        <f>+D34/$D$35*$D$46</f>
        <v>-5.482157986456243</v>
      </c>
      <c r="E55" s="56">
        <f>+E34/$E$35*$E$46</f>
        <v>15.205474273184377</v>
      </c>
      <c r="F55" s="56">
        <f>+F34/$F$35*$F$46</f>
        <v>-3.7667606555278565</v>
      </c>
      <c r="G55" s="56"/>
      <c r="H55" s="56">
        <f>+H34/$H$35*$H$46</f>
        <v>31.93133528743532</v>
      </c>
      <c r="I55" s="56">
        <f>+I34/$I$35*$I$46</f>
        <v>0.9127892194253642</v>
      </c>
      <c r="J55" s="56">
        <f>+J34/$J$35*$J$46</f>
        <v>6.113484749796018</v>
      </c>
      <c r="L55" s="60" t="s">
        <v>19</v>
      </c>
      <c r="M55" s="56">
        <f>+M34/$M$35*$M$46</f>
        <v>0.06330663495505578</v>
      </c>
      <c r="N55" s="56">
        <f>+N34/$N$35*$N$46</f>
        <v>7.268100351628775</v>
      </c>
      <c r="O55" s="56">
        <f>+O34/$O$35*$O$46</f>
        <v>-1.4731982758320565</v>
      </c>
      <c r="P55" s="56">
        <f>+P34/$P$35*$P$46</f>
        <v>2.507810107197549</v>
      </c>
      <c r="Q55" s="56">
        <f>+Q34/$Q$35*$Q$46</f>
        <v>0.6777078211093134</v>
      </c>
      <c r="R55" s="56"/>
      <c r="S55" s="56">
        <f>+S34/$S$35*$S$46</f>
        <v>-2.9173260304523647</v>
      </c>
      <c r="T55" s="56">
        <f>+T34/$T$35*$T$46</f>
        <v>0.15070036398801287</v>
      </c>
      <c r="U55" s="56">
        <f>+U34/$U$35*$U$46</f>
        <v>-0.5561096503158326</v>
      </c>
    </row>
    <row r="56" spans="1:21" ht="12.75">
      <c r="A56" s="57" t="s">
        <v>20</v>
      </c>
      <c r="B56" s="58">
        <f>+B35/$B$35*$B$46</f>
        <v>-15.143788095745705</v>
      </c>
      <c r="C56" s="58">
        <f>+C35/$C$35*$C$46</f>
        <v>-1.6660141806951145</v>
      </c>
      <c r="D56" s="58">
        <f>+D35/$D$35*$D$46</f>
        <v>0.08037631154986968</v>
      </c>
      <c r="E56" s="58">
        <f>+E35/$E$35*$E$46</f>
        <v>-7.398586064799062</v>
      </c>
      <c r="F56" s="58">
        <f>+F35/$F$35*$F$46</f>
        <v>-0.7169702637258695</v>
      </c>
      <c r="G56" s="58"/>
      <c r="H56" s="58">
        <f>+H35/$H$35*$H$46</f>
        <v>32.35347741329258</v>
      </c>
      <c r="I56" s="58">
        <f>+I35/$I$35*$I$46</f>
        <v>0.5212306127637873</v>
      </c>
      <c r="J56" s="58">
        <f>+J35/$J$35*$J$46</f>
        <v>5.858354515805146</v>
      </c>
      <c r="L56" s="57" t="s">
        <v>20</v>
      </c>
      <c r="M56" s="58">
        <f>+M35/$M$35*$M$46</f>
        <v>-22.183029624707075</v>
      </c>
      <c r="N56" s="58">
        <f>+N35/$N$35*$N$46</f>
        <v>32.784610114506165</v>
      </c>
      <c r="O56" s="58">
        <f>+O35/$O$35*$O$46</f>
        <v>4.079252709680347</v>
      </c>
      <c r="P56" s="58">
        <f>+P35/$P$35*$P$46</f>
        <v>-20.692189892802446</v>
      </c>
      <c r="Q56" s="58">
        <f>+Q35/$Q$35*$Q$46</f>
        <v>10.640615638903768</v>
      </c>
      <c r="R56" s="58"/>
      <c r="S56" s="58">
        <f>+S35/$S$35*$S$46</f>
        <v>-1.4676822918801946</v>
      </c>
      <c r="T56" s="58">
        <f>+T35/$T$35*$T$46</f>
        <v>-2.546934327530309</v>
      </c>
      <c r="U56" s="58">
        <f>+U35/$U$35*$U$46</f>
        <v>-2.2982969141959018</v>
      </c>
    </row>
    <row r="57" spans="1:12" ht="12.75">
      <c r="A57" s="18" t="s">
        <v>21</v>
      </c>
      <c r="B57" s="18" t="s">
        <v>21</v>
      </c>
      <c r="L57" s="18" t="s">
        <v>21</v>
      </c>
    </row>
  </sheetData>
  <mergeCells count="14">
    <mergeCell ref="A26:J26"/>
    <mergeCell ref="L26:U26"/>
    <mergeCell ref="T6:U6"/>
    <mergeCell ref="I6:J6"/>
    <mergeCell ref="A13:J13"/>
    <mergeCell ref="L13:U13"/>
    <mergeCell ref="B7:B8"/>
    <mergeCell ref="M7:M8"/>
    <mergeCell ref="B20:B21"/>
    <mergeCell ref="M20:M21"/>
    <mergeCell ref="B42:B43"/>
    <mergeCell ref="M42:M43"/>
    <mergeCell ref="B52:B53"/>
    <mergeCell ref="M52:M53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U57"/>
  <sheetViews>
    <sheetView workbookViewId="0" topLeftCell="A40">
      <selection activeCell="H58" sqref="H58"/>
    </sheetView>
  </sheetViews>
  <sheetFormatPr defaultColWidth="11.421875" defaultRowHeight="12.75"/>
  <cols>
    <col min="1" max="1" width="9.421875" style="3" customWidth="1"/>
    <col min="2" max="2" width="8.7109375" style="3" customWidth="1"/>
    <col min="3" max="3" width="7.421875" style="3" customWidth="1"/>
    <col min="4" max="4" width="9.57421875" style="3" customWidth="1"/>
    <col min="5" max="5" width="8.00390625" style="3" customWidth="1"/>
    <col min="6" max="6" width="9.8515625" style="3" customWidth="1"/>
    <col min="7" max="7" width="1.28515625" style="3" customWidth="1"/>
    <col min="8" max="8" width="7.421875" style="3" customWidth="1"/>
    <col min="9" max="9" width="8.7109375" style="3" customWidth="1"/>
    <col min="10" max="10" width="9.140625" style="3" customWidth="1"/>
    <col min="11" max="11" width="6.421875" style="3" customWidth="1"/>
    <col min="12" max="12" width="9.140625" style="3" customWidth="1"/>
    <col min="13" max="13" width="8.8515625" style="3" customWidth="1"/>
    <col min="14" max="14" width="7.140625" style="3" customWidth="1"/>
    <col min="15" max="15" width="8.7109375" style="3" customWidth="1"/>
    <col min="16" max="16" width="7.8515625" style="3" customWidth="1"/>
    <col min="17" max="17" width="9.28125" style="3" customWidth="1"/>
    <col min="18" max="18" width="1.421875" style="3" customWidth="1"/>
    <col min="19" max="19" width="7.8515625" style="3" customWidth="1"/>
    <col min="20" max="20" width="9.421875" style="3" customWidth="1"/>
    <col min="21" max="21" width="8.7109375" style="3" customWidth="1"/>
    <col min="22" max="16384" width="11.421875" style="3" customWidth="1"/>
  </cols>
  <sheetData>
    <row r="1" spans="1:4" ht="12.75">
      <c r="A1" s="1" t="s">
        <v>44</v>
      </c>
      <c r="B1" s="2"/>
      <c r="C1" s="2"/>
      <c r="D1" s="2"/>
    </row>
    <row r="3" spans="1:12" ht="12.75">
      <c r="A3" s="5" t="s">
        <v>45</v>
      </c>
      <c r="L3" s="5" t="s">
        <v>46</v>
      </c>
    </row>
    <row r="4" spans="1:20" ht="12.75">
      <c r="A4" s="6" t="s">
        <v>3</v>
      </c>
      <c r="B4" s="7"/>
      <c r="C4" s="7"/>
      <c r="D4" s="7"/>
      <c r="E4" s="5"/>
      <c r="F4" s="7"/>
      <c r="G4" s="7"/>
      <c r="H4" s="7"/>
      <c r="I4" s="7"/>
      <c r="L4" s="6" t="s">
        <v>4</v>
      </c>
      <c r="M4" s="7"/>
      <c r="N4" s="7"/>
      <c r="O4" s="7"/>
      <c r="P4" s="5"/>
      <c r="Q4" s="7"/>
      <c r="R4" s="7"/>
      <c r="S4" s="7"/>
      <c r="T4" s="7"/>
    </row>
    <row r="5" spans="1:21" ht="12.75">
      <c r="A5" s="5" t="s">
        <v>47</v>
      </c>
      <c r="B5" s="7"/>
      <c r="C5" s="7"/>
      <c r="D5" s="7"/>
      <c r="E5" s="7"/>
      <c r="F5" s="7"/>
      <c r="G5" s="7"/>
      <c r="H5" s="7"/>
      <c r="I5" s="7"/>
      <c r="J5" s="8"/>
      <c r="L5" s="5" t="s">
        <v>47</v>
      </c>
      <c r="M5" s="7"/>
      <c r="N5" s="7"/>
      <c r="O5" s="7"/>
      <c r="P5" s="7"/>
      <c r="Q5" s="7"/>
      <c r="R5" s="7"/>
      <c r="S5" s="7"/>
      <c r="T5" s="7"/>
      <c r="U5" s="8"/>
    </row>
    <row r="6" spans="1:21" ht="12.75">
      <c r="A6" s="6" t="s">
        <v>6</v>
      </c>
      <c r="B6" s="7"/>
      <c r="C6" s="7"/>
      <c r="D6" s="7"/>
      <c r="E6" s="7"/>
      <c r="F6" s="7"/>
      <c r="G6" s="7"/>
      <c r="H6" s="9"/>
      <c r="I6" s="10" t="s">
        <v>48</v>
      </c>
      <c r="J6" s="10"/>
      <c r="L6" s="6" t="s">
        <v>6</v>
      </c>
      <c r="M6" s="7"/>
      <c r="N6" s="7"/>
      <c r="O6" s="7"/>
      <c r="P6" s="7"/>
      <c r="Q6" s="7"/>
      <c r="R6" s="7"/>
      <c r="S6" s="9"/>
      <c r="T6" s="10" t="s">
        <v>48</v>
      </c>
      <c r="U6" s="10"/>
    </row>
    <row r="7" spans="1:21" ht="12.75" customHeight="1">
      <c r="A7" s="11"/>
      <c r="B7" s="12" t="s">
        <v>49</v>
      </c>
      <c r="C7" s="13" t="s">
        <v>50</v>
      </c>
      <c r="D7" s="13"/>
      <c r="E7" s="13"/>
      <c r="F7" s="13"/>
      <c r="G7" s="14"/>
      <c r="H7" s="13" t="s">
        <v>51</v>
      </c>
      <c r="I7" s="13"/>
      <c r="J7" s="13"/>
      <c r="L7" s="11"/>
      <c r="M7" s="12" t="s">
        <v>49</v>
      </c>
      <c r="N7" s="13" t="s">
        <v>50</v>
      </c>
      <c r="O7" s="13"/>
      <c r="P7" s="13"/>
      <c r="Q7" s="13"/>
      <c r="R7" s="14"/>
      <c r="S7" s="13" t="s">
        <v>51</v>
      </c>
      <c r="T7" s="13"/>
      <c r="U7" s="13"/>
    </row>
    <row r="8" spans="1:21" ht="27.75" customHeight="1">
      <c r="A8" s="15" t="s">
        <v>11</v>
      </c>
      <c r="B8" s="16"/>
      <c r="C8" s="17" t="s">
        <v>52</v>
      </c>
      <c r="D8" s="17" t="s">
        <v>53</v>
      </c>
      <c r="E8" s="17" t="s">
        <v>54</v>
      </c>
      <c r="F8" s="17" t="s">
        <v>55</v>
      </c>
      <c r="G8" s="17"/>
      <c r="H8" s="17" t="s">
        <v>52</v>
      </c>
      <c r="I8" s="17" t="s">
        <v>56</v>
      </c>
      <c r="J8" s="17" t="s">
        <v>57</v>
      </c>
      <c r="L8" s="15" t="s">
        <v>11</v>
      </c>
      <c r="M8" s="16"/>
      <c r="N8" s="17" t="s">
        <v>52</v>
      </c>
      <c r="O8" s="17" t="s">
        <v>53</v>
      </c>
      <c r="P8" s="17" t="s">
        <v>54</v>
      </c>
      <c r="Q8" s="17" t="s">
        <v>55</v>
      </c>
      <c r="R8" s="17"/>
      <c r="S8" s="17" t="s">
        <v>52</v>
      </c>
      <c r="T8" s="17" t="s">
        <v>56</v>
      </c>
      <c r="U8" s="17" t="s">
        <v>57</v>
      </c>
    </row>
    <row r="9" spans="1:21" ht="12.75">
      <c r="A9" s="18" t="s">
        <v>18</v>
      </c>
      <c r="B9" s="63">
        <f>+'[1]Tablas'!U17</f>
        <v>3916</v>
      </c>
      <c r="C9" s="63">
        <f>+'[1]Tablas'!V17</f>
        <v>4308</v>
      </c>
      <c r="D9" s="63">
        <f>+'[1]Tablas'!W17</f>
        <v>6957</v>
      </c>
      <c r="E9" s="63">
        <f>+'[1]Tablas'!X17</f>
        <v>243</v>
      </c>
      <c r="F9" s="64">
        <f>SUM(C9:E9)</f>
        <v>11508</v>
      </c>
      <c r="G9" s="64"/>
      <c r="H9" s="63">
        <f>+'[1]Tablas'!Y17</f>
        <v>356</v>
      </c>
      <c r="I9" s="63">
        <f>+'[1]Tablas'!Z17</f>
        <v>1980</v>
      </c>
      <c r="J9" s="64">
        <f>SUM(H9:I9)</f>
        <v>2336</v>
      </c>
      <c r="K9" s="33"/>
      <c r="L9" s="18" t="s">
        <v>18</v>
      </c>
      <c r="M9" s="63">
        <f>+'[1]Tablas'!AD17</f>
        <v>10264</v>
      </c>
      <c r="N9" s="63">
        <f>+'[1]Tablas'!AE17</f>
        <v>10594</v>
      </c>
      <c r="O9" s="63">
        <f>+'[1]Tablas'!AF17</f>
        <v>28133</v>
      </c>
      <c r="P9" s="63">
        <f>+'[1]Tablas'!AG17</f>
        <v>491</v>
      </c>
      <c r="Q9" s="64">
        <f>SUM(N9:P9)</f>
        <v>39218</v>
      </c>
      <c r="R9" s="64"/>
      <c r="S9" s="63">
        <f>+'[1]Tablas'!AH17</f>
        <v>458</v>
      </c>
      <c r="T9" s="63">
        <f>+'[1]Tablas'!AI17</f>
        <v>1552</v>
      </c>
      <c r="U9" s="64">
        <f>SUM(S9:T9)</f>
        <v>2010</v>
      </c>
    </row>
    <row r="10" spans="1:21" ht="12.75">
      <c r="A10" s="18" t="s">
        <v>19</v>
      </c>
      <c r="B10" s="63">
        <f>+'[1]Tablas'!U18</f>
        <v>6765</v>
      </c>
      <c r="C10" s="63">
        <f>+'[1]Tablas'!V18</f>
        <v>6292</v>
      </c>
      <c r="D10" s="63">
        <f>+'[1]Tablas'!W18</f>
        <v>9282</v>
      </c>
      <c r="E10" s="63">
        <f>+'[1]Tablas'!X18</f>
        <v>133</v>
      </c>
      <c r="F10" s="64">
        <f>SUM(C10:E10)</f>
        <v>15707</v>
      </c>
      <c r="G10" s="64"/>
      <c r="H10" s="63">
        <f>+'[1]Tablas'!Y18</f>
        <v>627</v>
      </c>
      <c r="I10" s="63">
        <f>+'[1]Tablas'!Z18</f>
        <v>2749</v>
      </c>
      <c r="J10" s="64">
        <f>SUM(H10:I10)</f>
        <v>3376</v>
      </c>
      <c r="K10" s="33"/>
      <c r="L10" s="18" t="s">
        <v>19</v>
      </c>
      <c r="M10" s="63">
        <f>+'[1]Tablas'!AD18</f>
        <v>2333</v>
      </c>
      <c r="N10" s="63">
        <f>+'[1]Tablas'!AE18</f>
        <v>1923</v>
      </c>
      <c r="O10" s="63">
        <f>+'[1]Tablas'!AF18</f>
        <v>5039</v>
      </c>
      <c r="P10" s="63">
        <f>+'[1]Tablas'!AG18</f>
        <v>107</v>
      </c>
      <c r="Q10" s="64">
        <f>SUM(N10:P10)</f>
        <v>7069</v>
      </c>
      <c r="R10" s="64"/>
      <c r="S10" s="63">
        <f>+'[1]Tablas'!AH18</f>
        <v>343</v>
      </c>
      <c r="T10" s="63">
        <f>+'[1]Tablas'!AI18</f>
        <v>1090</v>
      </c>
      <c r="U10" s="64">
        <f>SUM(S10:T10)</f>
        <v>1433</v>
      </c>
    </row>
    <row r="11" spans="1:21" s="68" customFormat="1" ht="12.75">
      <c r="A11" s="21" t="s">
        <v>20</v>
      </c>
      <c r="B11" s="65">
        <f>SUM(B9:B10)</f>
        <v>10681</v>
      </c>
      <c r="C11" s="65">
        <f>SUM(C9:C10)</f>
        <v>10600</v>
      </c>
      <c r="D11" s="66">
        <f>SUM(D9:D10)</f>
        <v>16239</v>
      </c>
      <c r="E11" s="66">
        <f>SUM(E9:E10)</f>
        <v>376</v>
      </c>
      <c r="F11" s="66">
        <f>SUM(C11:E11)</f>
        <v>27215</v>
      </c>
      <c r="G11" s="65"/>
      <c r="H11" s="65">
        <f>SUM(H9:H10)</f>
        <v>983</v>
      </c>
      <c r="I11" s="65">
        <f>SUM(I9:I10)</f>
        <v>4729</v>
      </c>
      <c r="J11" s="65">
        <f>SUM(H11:I11)</f>
        <v>5712</v>
      </c>
      <c r="K11" s="67"/>
      <c r="L11" s="21" t="s">
        <v>20</v>
      </c>
      <c r="M11" s="65">
        <f>SUM(M9:M10)</f>
        <v>12597</v>
      </c>
      <c r="N11" s="65">
        <f>SUM(N9:N10)</f>
        <v>12517</v>
      </c>
      <c r="O11" s="65">
        <f>SUM(O9:O10)</f>
        <v>33172</v>
      </c>
      <c r="P11" s="65">
        <f>SUM(P9:P10)</f>
        <v>598</v>
      </c>
      <c r="Q11" s="65">
        <f>SUM(N11:P11)</f>
        <v>46287</v>
      </c>
      <c r="R11" s="65"/>
      <c r="S11" s="65">
        <f>SUM(S9:S10)</f>
        <v>801</v>
      </c>
      <c r="T11" s="65">
        <f>SUM(T9:T10)</f>
        <v>2642</v>
      </c>
      <c r="U11" s="65">
        <f>SUM(S11:T11)</f>
        <v>3443</v>
      </c>
    </row>
    <row r="12" spans="1:21" ht="12.75" customHeight="1">
      <c r="A12" s="26" t="s">
        <v>21</v>
      </c>
      <c r="B12" s="27"/>
      <c r="C12" s="27"/>
      <c r="D12" s="27"/>
      <c r="E12" s="28"/>
      <c r="F12" s="28"/>
      <c r="G12" s="28"/>
      <c r="H12" s="28"/>
      <c r="I12" s="28"/>
      <c r="J12" s="28"/>
      <c r="K12" s="33"/>
      <c r="L12" s="26" t="s">
        <v>21</v>
      </c>
      <c r="M12" s="27"/>
      <c r="N12" s="27"/>
      <c r="O12" s="27"/>
      <c r="P12" s="28"/>
      <c r="Q12" s="28"/>
      <c r="R12" s="28"/>
      <c r="S12" s="28"/>
      <c r="T12" s="28"/>
      <c r="U12" s="28"/>
    </row>
    <row r="13" spans="1:21" ht="10.5" customHeight="1">
      <c r="A13" s="29" t="s">
        <v>22</v>
      </c>
      <c r="B13" s="30"/>
      <c r="C13" s="30"/>
      <c r="D13" s="30"/>
      <c r="E13" s="30"/>
      <c r="F13" s="30"/>
      <c r="G13" s="30"/>
      <c r="H13" s="30"/>
      <c r="I13" s="30"/>
      <c r="J13" s="30"/>
      <c r="K13" s="33"/>
      <c r="L13" s="29" t="s">
        <v>22</v>
      </c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2.75">
      <c r="A14" s="31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33"/>
      <c r="L14" s="31" t="s">
        <v>23</v>
      </c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2.75">
      <c r="A15" s="19"/>
      <c r="B15" s="33"/>
      <c r="C15" s="33"/>
      <c r="D15" s="33"/>
      <c r="E15" s="33"/>
      <c r="F15" s="33"/>
      <c r="G15" s="33"/>
      <c r="H15" s="33"/>
      <c r="I15" s="33"/>
      <c r="J15" s="34"/>
      <c r="K15" s="33"/>
      <c r="L15" s="19"/>
      <c r="M15" s="33"/>
      <c r="N15" s="33"/>
      <c r="O15" s="33"/>
      <c r="P15" s="33"/>
      <c r="Q15" s="33"/>
      <c r="R15" s="33"/>
      <c r="S15" s="33"/>
      <c r="T15" s="33"/>
      <c r="U15" s="34"/>
    </row>
    <row r="16" spans="1:21" ht="12.75">
      <c r="A16" s="6" t="s">
        <v>58</v>
      </c>
      <c r="B16" s="19"/>
      <c r="C16" s="19"/>
      <c r="D16" s="19"/>
      <c r="E16" s="19"/>
      <c r="F16" s="19"/>
      <c r="G16" s="19"/>
      <c r="H16" s="19"/>
      <c r="I16" s="19"/>
      <c r="J16" s="19"/>
      <c r="K16" s="33"/>
      <c r="L16" s="6" t="s">
        <v>59</v>
      </c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6" t="s">
        <v>3</v>
      </c>
      <c r="B17" s="19"/>
      <c r="C17" s="19"/>
      <c r="D17" s="19"/>
      <c r="E17" s="19"/>
      <c r="F17" s="19"/>
      <c r="G17" s="19"/>
      <c r="H17" s="19"/>
      <c r="I17" s="19"/>
      <c r="J17" s="19"/>
      <c r="K17" s="33"/>
      <c r="L17" s="6" t="s">
        <v>4</v>
      </c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5" t="s">
        <v>47</v>
      </c>
      <c r="B18" s="35"/>
      <c r="C18" s="35"/>
      <c r="D18" s="35"/>
      <c r="E18" s="35"/>
      <c r="F18" s="35"/>
      <c r="G18" s="35"/>
      <c r="H18" s="35"/>
      <c r="I18" s="35"/>
      <c r="J18" s="35"/>
      <c r="K18" s="33"/>
      <c r="L18" s="5" t="s">
        <v>47</v>
      </c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12.75">
      <c r="A19" s="6" t="s">
        <v>42</v>
      </c>
      <c r="B19" s="35"/>
      <c r="C19" s="36"/>
      <c r="D19" s="36"/>
      <c r="E19" s="36"/>
      <c r="F19" s="36"/>
      <c r="G19" s="36"/>
      <c r="H19" s="36"/>
      <c r="I19" s="10" t="s">
        <v>48</v>
      </c>
      <c r="J19" s="10"/>
      <c r="K19" s="33"/>
      <c r="L19" s="6" t="s">
        <v>42</v>
      </c>
      <c r="M19" s="35"/>
      <c r="N19" s="36"/>
      <c r="O19" s="36"/>
      <c r="P19" s="36"/>
      <c r="Q19" s="36"/>
      <c r="R19" s="36"/>
      <c r="S19" s="36"/>
      <c r="T19" s="10" t="s">
        <v>48</v>
      </c>
      <c r="U19" s="10"/>
    </row>
    <row r="20" spans="1:21" ht="12.75" customHeight="1">
      <c r="A20" s="11"/>
      <c r="B20" s="12" t="s">
        <v>49</v>
      </c>
      <c r="C20" s="13" t="s">
        <v>50</v>
      </c>
      <c r="D20" s="13"/>
      <c r="E20" s="13"/>
      <c r="F20" s="13"/>
      <c r="G20" s="14"/>
      <c r="H20" s="13" t="s">
        <v>51</v>
      </c>
      <c r="I20" s="13"/>
      <c r="J20" s="13"/>
      <c r="L20" s="11"/>
      <c r="M20" s="12" t="s">
        <v>49</v>
      </c>
      <c r="N20" s="13" t="s">
        <v>50</v>
      </c>
      <c r="O20" s="13"/>
      <c r="P20" s="13"/>
      <c r="Q20" s="13"/>
      <c r="R20" s="14"/>
      <c r="S20" s="13" t="s">
        <v>51</v>
      </c>
      <c r="T20" s="13"/>
      <c r="U20" s="13"/>
    </row>
    <row r="21" spans="1:21" ht="27.75" customHeight="1">
      <c r="A21" s="15" t="s">
        <v>11</v>
      </c>
      <c r="B21" s="16"/>
      <c r="C21" s="17" t="s">
        <v>52</v>
      </c>
      <c r="D21" s="17" t="s">
        <v>53</v>
      </c>
      <c r="E21" s="17" t="s">
        <v>54</v>
      </c>
      <c r="F21" s="17" t="s">
        <v>55</v>
      </c>
      <c r="G21" s="17"/>
      <c r="H21" s="17" t="s">
        <v>52</v>
      </c>
      <c r="I21" s="17" t="s">
        <v>56</v>
      </c>
      <c r="J21" s="17" t="s">
        <v>57</v>
      </c>
      <c r="L21" s="15" t="s">
        <v>11</v>
      </c>
      <c r="M21" s="16"/>
      <c r="N21" s="17" t="s">
        <v>52</v>
      </c>
      <c r="O21" s="17" t="s">
        <v>53</v>
      </c>
      <c r="P21" s="17" t="s">
        <v>54</v>
      </c>
      <c r="Q21" s="17" t="s">
        <v>55</v>
      </c>
      <c r="R21" s="17"/>
      <c r="S21" s="17" t="s">
        <v>52</v>
      </c>
      <c r="T21" s="17" t="s">
        <v>56</v>
      </c>
      <c r="U21" s="17" t="s">
        <v>57</v>
      </c>
    </row>
    <row r="22" spans="1:21" ht="12.75">
      <c r="A22" s="18" t="s">
        <v>18</v>
      </c>
      <c r="B22" s="63">
        <f>+'[1]Tablas'!U19</f>
        <v>3257</v>
      </c>
      <c r="C22" s="63">
        <f>+'[1]Tablas'!V19</f>
        <v>3844</v>
      </c>
      <c r="D22" s="63">
        <f>+'[1]Tablas'!W19</f>
        <v>8131</v>
      </c>
      <c r="E22" s="63">
        <f>+'[1]Tablas'!X19</f>
        <v>120</v>
      </c>
      <c r="F22" s="64">
        <f>SUM(C22:E22)</f>
        <v>12095</v>
      </c>
      <c r="G22" s="64"/>
      <c r="H22" s="63">
        <f>+'[1]Tablas'!Y19</f>
        <v>345</v>
      </c>
      <c r="I22" s="63">
        <f>+'[1]Tablas'!Z19</f>
        <v>1995</v>
      </c>
      <c r="J22" s="64">
        <f>SUM(H22:I22)</f>
        <v>2340</v>
      </c>
      <c r="K22" s="33"/>
      <c r="L22" s="18" t="s">
        <v>18</v>
      </c>
      <c r="M22" s="63">
        <f>+'[1]Tablas'!AD19</f>
        <v>8020</v>
      </c>
      <c r="N22" s="63">
        <f>+'[1]Tablas'!AE19</f>
        <v>13597</v>
      </c>
      <c r="O22" s="63">
        <f>+'[1]Tablas'!AF19</f>
        <v>31081</v>
      </c>
      <c r="P22" s="63">
        <f>+'[1]Tablas'!AG19</f>
        <v>320</v>
      </c>
      <c r="Q22" s="64">
        <f>SUM(N22:P22)</f>
        <v>44998</v>
      </c>
      <c r="R22" s="64"/>
      <c r="S22" s="63">
        <f>+'[1]Tablas'!AH19</f>
        <v>439</v>
      </c>
      <c r="T22" s="63">
        <f>+'[1]Tablas'!AI19</f>
        <v>1451</v>
      </c>
      <c r="U22" s="64">
        <f>SUM(S22:T22)</f>
        <v>1890</v>
      </c>
    </row>
    <row r="23" spans="1:21" ht="12.75">
      <c r="A23" s="18" t="s">
        <v>19</v>
      </c>
      <c r="B23" s="63">
        <f>+'[1]Tablas'!U20</f>
        <v>6251</v>
      </c>
      <c r="C23" s="63">
        <f>+'[1]Tablas'!V20</f>
        <v>5745</v>
      </c>
      <c r="D23" s="63">
        <f>+'[1]Tablas'!W20</f>
        <v>8735</v>
      </c>
      <c r="E23" s="63">
        <f>+'[1]Tablas'!X20</f>
        <v>232</v>
      </c>
      <c r="F23" s="64">
        <f>SUM(C23:E23)</f>
        <v>14712</v>
      </c>
      <c r="G23" s="64"/>
      <c r="H23" s="63">
        <f>+'[1]Tablas'!Y20</f>
        <v>1079</v>
      </c>
      <c r="I23" s="63">
        <f>+'[1]Tablas'!Z20</f>
        <v>2789</v>
      </c>
      <c r="J23" s="64">
        <f>SUM(H23:I23)</f>
        <v>3868</v>
      </c>
      <c r="K23" s="33"/>
      <c r="L23" s="18" t="s">
        <v>19</v>
      </c>
      <c r="M23" s="63">
        <f>+'[1]Tablas'!AD20</f>
        <v>2262</v>
      </c>
      <c r="N23" s="63">
        <f>+'[1]Tablas'!AE20</f>
        <v>2488</v>
      </c>
      <c r="O23" s="63">
        <f>+'[1]Tablas'!AF20</f>
        <v>4759</v>
      </c>
      <c r="P23" s="63">
        <f>+'[1]Tablas'!AG20</f>
        <v>115</v>
      </c>
      <c r="Q23" s="64">
        <f>SUM(N23:P23)</f>
        <v>7362</v>
      </c>
      <c r="R23" s="64"/>
      <c r="S23" s="63">
        <f>+'[1]Tablas'!AH20</f>
        <v>315</v>
      </c>
      <c r="T23" s="63">
        <f>+'[1]Tablas'!AI20</f>
        <v>1102</v>
      </c>
      <c r="U23" s="64">
        <f>SUM(S23:T23)</f>
        <v>1417</v>
      </c>
    </row>
    <row r="24" spans="1:21" s="68" customFormat="1" ht="12.75">
      <c r="A24" s="21" t="s">
        <v>20</v>
      </c>
      <c r="B24" s="65">
        <f>SUM(B22:B23)</f>
        <v>9508</v>
      </c>
      <c r="C24" s="65">
        <f>SUM(C22:C23)</f>
        <v>9589</v>
      </c>
      <c r="D24" s="66">
        <f>SUM(D22:D23)</f>
        <v>16866</v>
      </c>
      <c r="E24" s="66">
        <f>SUM(E22:E23)</f>
        <v>352</v>
      </c>
      <c r="F24" s="66">
        <f>SUM(C24:E24)</f>
        <v>26807</v>
      </c>
      <c r="G24" s="65"/>
      <c r="H24" s="65">
        <f>SUM(H22:H23)</f>
        <v>1424</v>
      </c>
      <c r="I24" s="65">
        <f>SUM(I22:I23)</f>
        <v>4784</v>
      </c>
      <c r="J24" s="65">
        <f>SUM(H24:I24)</f>
        <v>6208</v>
      </c>
      <c r="K24" s="67"/>
      <c r="L24" s="21" t="s">
        <v>20</v>
      </c>
      <c r="M24" s="65">
        <f>SUM(M22:M23)</f>
        <v>10282</v>
      </c>
      <c r="N24" s="65">
        <f>SUM(N22:N23)</f>
        <v>16085</v>
      </c>
      <c r="O24" s="66">
        <f>SUM(O22:O23)</f>
        <v>35840</v>
      </c>
      <c r="P24" s="66">
        <f>SUM(P22:P23)</f>
        <v>435</v>
      </c>
      <c r="Q24" s="66">
        <f>SUM(N24:P24)</f>
        <v>52360</v>
      </c>
      <c r="R24" s="65"/>
      <c r="S24" s="65">
        <f>SUM(S22:S23)</f>
        <v>754</v>
      </c>
      <c r="T24" s="65">
        <f>SUM(T22:T23)</f>
        <v>2553</v>
      </c>
      <c r="U24" s="65">
        <f>SUM(S24:T24)</f>
        <v>3307</v>
      </c>
    </row>
    <row r="25" spans="1:21" ht="11.25" customHeight="1">
      <c r="A25" s="26" t="s">
        <v>21</v>
      </c>
      <c r="B25" s="27"/>
      <c r="C25" s="27"/>
      <c r="D25" s="27"/>
      <c r="E25" s="28"/>
      <c r="F25" s="28"/>
      <c r="G25" s="28"/>
      <c r="H25" s="28"/>
      <c r="I25" s="28"/>
      <c r="J25" s="28"/>
      <c r="L25" s="26" t="s">
        <v>21</v>
      </c>
      <c r="M25" s="27"/>
      <c r="N25" s="27"/>
      <c r="O25" s="27"/>
      <c r="P25" s="28"/>
      <c r="Q25" s="28"/>
      <c r="R25" s="28"/>
      <c r="S25" s="28"/>
      <c r="T25" s="28"/>
      <c r="U25" s="28"/>
    </row>
    <row r="26" spans="1:21" ht="10.5" customHeight="1">
      <c r="A26" s="29" t="s">
        <v>22</v>
      </c>
      <c r="B26" s="30"/>
      <c r="C26" s="30"/>
      <c r="D26" s="30"/>
      <c r="E26" s="30"/>
      <c r="F26" s="30"/>
      <c r="G26" s="30"/>
      <c r="H26" s="30"/>
      <c r="I26" s="30"/>
      <c r="J26" s="30"/>
      <c r="L26" s="29" t="s">
        <v>22</v>
      </c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2.75">
      <c r="A27" s="31" t="s">
        <v>23</v>
      </c>
      <c r="B27" s="32"/>
      <c r="C27" s="32"/>
      <c r="D27" s="32"/>
      <c r="E27" s="32"/>
      <c r="F27" s="32"/>
      <c r="G27" s="32"/>
      <c r="H27" s="32"/>
      <c r="I27" s="32"/>
      <c r="J27" s="32"/>
      <c r="L27" s="31" t="s">
        <v>23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2.75">
      <c r="A28" s="44"/>
      <c r="B28" s="7"/>
      <c r="C28" s="7"/>
      <c r="D28" s="45"/>
      <c r="E28" s="45"/>
      <c r="F28" s="45"/>
      <c r="G28" s="7"/>
      <c r="H28" s="7"/>
      <c r="I28" s="7"/>
      <c r="J28" s="7"/>
      <c r="L28" s="44"/>
      <c r="M28" s="7"/>
      <c r="N28" s="7"/>
      <c r="O28" s="45"/>
      <c r="P28" s="45"/>
      <c r="Q28" s="45"/>
      <c r="R28" s="7"/>
      <c r="S28" s="7"/>
      <c r="T28" s="7"/>
      <c r="U28" s="7"/>
    </row>
    <row r="29" spans="1:21" ht="12.75" hidden="1">
      <c r="A29" s="5" t="s">
        <v>26</v>
      </c>
      <c r="B29" s="7"/>
      <c r="C29" s="7"/>
      <c r="D29" s="7"/>
      <c r="E29" s="7"/>
      <c r="F29" s="7"/>
      <c r="G29" s="7"/>
      <c r="H29" s="7"/>
      <c r="I29" s="7"/>
      <c r="J29" s="7"/>
      <c r="L29" s="5" t="s">
        <v>26</v>
      </c>
      <c r="M29" s="7"/>
      <c r="N29" s="7"/>
      <c r="O29" s="7"/>
      <c r="P29" s="7"/>
      <c r="Q29" s="7"/>
      <c r="R29" s="7"/>
      <c r="S29" s="7"/>
      <c r="T29" s="7"/>
      <c r="U29" s="7"/>
    </row>
    <row r="30" spans="1:21" ht="12.75" hidden="1">
      <c r="A30" s="46" t="s">
        <v>27</v>
      </c>
      <c r="B30" s="7"/>
      <c r="C30" s="7"/>
      <c r="D30" s="7"/>
      <c r="E30" s="7"/>
      <c r="F30" s="7"/>
      <c r="G30" s="7"/>
      <c r="H30" s="7"/>
      <c r="I30" s="7"/>
      <c r="J30" s="7"/>
      <c r="L30" s="46" t="s">
        <v>27</v>
      </c>
      <c r="M30" s="7"/>
      <c r="N30" s="7"/>
      <c r="O30" s="7"/>
      <c r="P30" s="7"/>
      <c r="Q30" s="7"/>
      <c r="R30" s="7"/>
      <c r="S30" s="7"/>
      <c r="T30" s="7"/>
      <c r="U30" s="7"/>
    </row>
    <row r="31" spans="1:21" ht="12.75" hidden="1">
      <c r="A31" s="11"/>
      <c r="B31" s="47"/>
      <c r="C31" s="13" t="s">
        <v>9</v>
      </c>
      <c r="D31" s="13"/>
      <c r="E31" s="13"/>
      <c r="F31" s="13"/>
      <c r="G31" s="14"/>
      <c r="H31" s="13" t="s">
        <v>10</v>
      </c>
      <c r="I31" s="13"/>
      <c r="J31" s="13"/>
      <c r="L31" s="11"/>
      <c r="M31" s="47"/>
      <c r="N31" s="13" t="s">
        <v>9</v>
      </c>
      <c r="O31" s="13"/>
      <c r="P31" s="13"/>
      <c r="Q31" s="13"/>
      <c r="R31" s="14"/>
      <c r="S31" s="13" t="s">
        <v>10</v>
      </c>
      <c r="T31" s="13"/>
      <c r="U31" s="13"/>
    </row>
    <row r="32" spans="1:21" ht="18" hidden="1">
      <c r="A32" s="15" t="s">
        <v>11</v>
      </c>
      <c r="B32" s="48" t="s">
        <v>28</v>
      </c>
      <c r="C32" s="48" t="s">
        <v>12</v>
      </c>
      <c r="D32" s="48" t="s">
        <v>13</v>
      </c>
      <c r="E32" s="48" t="s">
        <v>14</v>
      </c>
      <c r="F32" s="48" t="s">
        <v>15</v>
      </c>
      <c r="G32" s="48"/>
      <c r="H32" s="48" t="s">
        <v>12</v>
      </c>
      <c r="I32" s="48" t="s">
        <v>16</v>
      </c>
      <c r="J32" s="48" t="s">
        <v>29</v>
      </c>
      <c r="L32" s="15" t="s">
        <v>11</v>
      </c>
      <c r="M32" s="48" t="s">
        <v>28</v>
      </c>
      <c r="N32" s="48" t="s">
        <v>12</v>
      </c>
      <c r="O32" s="48" t="s">
        <v>13</v>
      </c>
      <c r="P32" s="48" t="s">
        <v>14</v>
      </c>
      <c r="Q32" s="48" t="s">
        <v>15</v>
      </c>
      <c r="R32" s="48"/>
      <c r="S32" s="48" t="s">
        <v>12</v>
      </c>
      <c r="T32" s="48" t="s">
        <v>16</v>
      </c>
      <c r="U32" s="48" t="s">
        <v>29</v>
      </c>
    </row>
    <row r="33" spans="1:21" ht="12.75" hidden="1">
      <c r="A33" s="44" t="s">
        <v>18</v>
      </c>
      <c r="B33" s="49">
        <f aca="true" t="shared" si="0" ref="B33:J33">+B22-B9</f>
        <v>-659</v>
      </c>
      <c r="C33" s="49">
        <f t="shared" si="0"/>
        <v>-464</v>
      </c>
      <c r="D33" s="49">
        <f t="shared" si="0"/>
        <v>1174</v>
      </c>
      <c r="E33" s="49">
        <f t="shared" si="0"/>
        <v>-123</v>
      </c>
      <c r="F33" s="49">
        <f t="shared" si="0"/>
        <v>587</v>
      </c>
      <c r="G33" s="49">
        <f t="shared" si="0"/>
        <v>0</v>
      </c>
      <c r="H33" s="49">
        <f t="shared" si="0"/>
        <v>-11</v>
      </c>
      <c r="I33" s="49">
        <f t="shared" si="0"/>
        <v>15</v>
      </c>
      <c r="J33" s="49">
        <f t="shared" si="0"/>
        <v>4</v>
      </c>
      <c r="L33" s="44" t="s">
        <v>18</v>
      </c>
      <c r="M33" s="49">
        <f aca="true" t="shared" si="1" ref="M33:U33">+M22-M9</f>
        <v>-2244</v>
      </c>
      <c r="N33" s="49">
        <f t="shared" si="1"/>
        <v>3003</v>
      </c>
      <c r="O33" s="49">
        <f t="shared" si="1"/>
        <v>2948</v>
      </c>
      <c r="P33" s="49">
        <f t="shared" si="1"/>
        <v>-171</v>
      </c>
      <c r="Q33" s="49">
        <f t="shared" si="1"/>
        <v>5780</v>
      </c>
      <c r="R33" s="49">
        <f t="shared" si="1"/>
        <v>0</v>
      </c>
      <c r="S33" s="49">
        <f t="shared" si="1"/>
        <v>-19</v>
      </c>
      <c r="T33" s="49">
        <f t="shared" si="1"/>
        <v>-101</v>
      </c>
      <c r="U33" s="49">
        <f t="shared" si="1"/>
        <v>-120</v>
      </c>
    </row>
    <row r="34" spans="1:21" ht="12.75" hidden="1">
      <c r="A34" s="44" t="s">
        <v>19</v>
      </c>
      <c r="B34" s="45">
        <f aca="true" t="shared" si="2" ref="B34:J34">+B23-B10</f>
        <v>-514</v>
      </c>
      <c r="C34" s="45">
        <f t="shared" si="2"/>
        <v>-547</v>
      </c>
      <c r="D34" s="45">
        <f t="shared" si="2"/>
        <v>-547</v>
      </c>
      <c r="E34" s="45">
        <f t="shared" si="2"/>
        <v>99</v>
      </c>
      <c r="F34" s="45">
        <f t="shared" si="2"/>
        <v>-995</v>
      </c>
      <c r="G34" s="45">
        <f t="shared" si="2"/>
        <v>0</v>
      </c>
      <c r="H34" s="45">
        <f t="shared" si="2"/>
        <v>452</v>
      </c>
      <c r="I34" s="45">
        <f t="shared" si="2"/>
        <v>40</v>
      </c>
      <c r="J34" s="45">
        <f t="shared" si="2"/>
        <v>492</v>
      </c>
      <c r="L34" s="44" t="s">
        <v>19</v>
      </c>
      <c r="M34" s="45">
        <f aca="true" t="shared" si="3" ref="M34:U34">+M23-M10</f>
        <v>-71</v>
      </c>
      <c r="N34" s="45">
        <f t="shared" si="3"/>
        <v>565</v>
      </c>
      <c r="O34" s="45">
        <f t="shared" si="3"/>
        <v>-280</v>
      </c>
      <c r="P34" s="45">
        <f t="shared" si="3"/>
        <v>8</v>
      </c>
      <c r="Q34" s="45">
        <f t="shared" si="3"/>
        <v>293</v>
      </c>
      <c r="R34" s="45">
        <f t="shared" si="3"/>
        <v>0</v>
      </c>
      <c r="S34" s="45">
        <f t="shared" si="3"/>
        <v>-28</v>
      </c>
      <c r="T34" s="45">
        <f t="shared" si="3"/>
        <v>12</v>
      </c>
      <c r="U34" s="45">
        <f t="shared" si="3"/>
        <v>-16</v>
      </c>
    </row>
    <row r="35" spans="1:21" ht="12.75" hidden="1">
      <c r="A35" s="50" t="s">
        <v>20</v>
      </c>
      <c r="B35" s="51">
        <f aca="true" t="shared" si="4" ref="B35:J35">+B24-B11</f>
        <v>-1173</v>
      </c>
      <c r="C35" s="51">
        <f t="shared" si="4"/>
        <v>-1011</v>
      </c>
      <c r="D35" s="51">
        <f t="shared" si="4"/>
        <v>627</v>
      </c>
      <c r="E35" s="51">
        <f t="shared" si="4"/>
        <v>-24</v>
      </c>
      <c r="F35" s="51">
        <f t="shared" si="4"/>
        <v>-408</v>
      </c>
      <c r="G35" s="51">
        <f t="shared" si="4"/>
        <v>0</v>
      </c>
      <c r="H35" s="51">
        <f t="shared" si="4"/>
        <v>441</v>
      </c>
      <c r="I35" s="51">
        <f t="shared" si="4"/>
        <v>55</v>
      </c>
      <c r="J35" s="51">
        <f t="shared" si="4"/>
        <v>496</v>
      </c>
      <c r="L35" s="50" t="s">
        <v>20</v>
      </c>
      <c r="M35" s="51">
        <f aca="true" t="shared" si="5" ref="M35:U35">+M24-M11</f>
        <v>-2315</v>
      </c>
      <c r="N35" s="51">
        <f t="shared" si="5"/>
        <v>3568</v>
      </c>
      <c r="O35" s="51">
        <f t="shared" si="5"/>
        <v>2668</v>
      </c>
      <c r="P35" s="51">
        <f t="shared" si="5"/>
        <v>-163</v>
      </c>
      <c r="Q35" s="51">
        <f t="shared" si="5"/>
        <v>6073</v>
      </c>
      <c r="R35" s="51">
        <f t="shared" si="5"/>
        <v>0</v>
      </c>
      <c r="S35" s="51">
        <f t="shared" si="5"/>
        <v>-47</v>
      </c>
      <c r="T35" s="51">
        <f t="shared" si="5"/>
        <v>-89</v>
      </c>
      <c r="U35" s="51">
        <f t="shared" si="5"/>
        <v>-136</v>
      </c>
    </row>
    <row r="36" spans="1:21" ht="12.75" hidden="1">
      <c r="A36" s="44" t="s">
        <v>30</v>
      </c>
      <c r="B36" s="7"/>
      <c r="C36" s="7"/>
      <c r="D36" s="45"/>
      <c r="E36" s="45"/>
      <c r="F36" s="45"/>
      <c r="G36" s="7"/>
      <c r="H36" s="7"/>
      <c r="I36" s="7"/>
      <c r="J36" s="7"/>
      <c r="L36" s="44" t="s">
        <v>30</v>
      </c>
      <c r="M36" s="7"/>
      <c r="N36" s="7"/>
      <c r="O36" s="45"/>
      <c r="P36" s="45"/>
      <c r="Q36" s="45"/>
      <c r="R36" s="7"/>
      <c r="S36" s="7"/>
      <c r="T36" s="7"/>
      <c r="U36" s="7"/>
    </row>
    <row r="37" spans="1:21" ht="12.75" hidden="1">
      <c r="A37" s="44"/>
      <c r="B37" s="7"/>
      <c r="C37" s="7"/>
      <c r="D37" s="45"/>
      <c r="E37" s="45"/>
      <c r="F37" s="45"/>
      <c r="G37" s="7"/>
      <c r="H37" s="7"/>
      <c r="I37" s="7"/>
      <c r="J37" s="7"/>
      <c r="L37" s="44"/>
      <c r="M37" s="7"/>
      <c r="N37" s="7"/>
      <c r="O37" s="45"/>
      <c r="P37" s="45"/>
      <c r="Q37" s="45"/>
      <c r="R37" s="7"/>
      <c r="S37" s="7"/>
      <c r="T37" s="7"/>
      <c r="U37" s="7"/>
    </row>
    <row r="38" spans="1:21" ht="12.75" hidden="1">
      <c r="A38" s="44"/>
      <c r="B38" s="7"/>
      <c r="C38" s="7"/>
      <c r="D38" s="45"/>
      <c r="E38" s="45"/>
      <c r="F38" s="45"/>
      <c r="G38" s="7"/>
      <c r="H38" s="7"/>
      <c r="I38" s="7"/>
      <c r="J38" s="7"/>
      <c r="L38" s="44"/>
      <c r="M38" s="7"/>
      <c r="N38" s="7"/>
      <c r="O38" s="45"/>
      <c r="P38" s="45"/>
      <c r="Q38" s="45"/>
      <c r="R38" s="7"/>
      <c r="S38" s="7"/>
      <c r="T38" s="7"/>
      <c r="U38" s="7"/>
    </row>
    <row r="39" spans="1:21" ht="12.75">
      <c r="A39" s="5" t="s">
        <v>60</v>
      </c>
      <c r="B39" s="7"/>
      <c r="C39" s="7"/>
      <c r="D39" s="45"/>
      <c r="E39" s="45"/>
      <c r="F39" s="45"/>
      <c r="G39" s="7"/>
      <c r="H39" s="7"/>
      <c r="I39" s="7"/>
      <c r="J39" s="7"/>
      <c r="L39" s="5" t="s">
        <v>61</v>
      </c>
      <c r="M39" s="7"/>
      <c r="N39" s="7"/>
      <c r="O39" s="45"/>
      <c r="P39" s="45"/>
      <c r="Q39" s="45"/>
      <c r="R39" s="7"/>
      <c r="S39" s="7"/>
      <c r="T39" s="7"/>
      <c r="U39" s="7"/>
    </row>
    <row r="40" spans="1:21" ht="12.75">
      <c r="A40" s="5" t="s">
        <v>62</v>
      </c>
      <c r="B40" s="8"/>
      <c r="C40" s="8"/>
      <c r="D40" s="8"/>
      <c r="E40" s="8"/>
      <c r="F40" s="8"/>
      <c r="G40" s="8"/>
      <c r="H40" s="8"/>
      <c r="I40" s="8"/>
      <c r="J40" s="8"/>
      <c r="L40" s="5" t="s">
        <v>63</v>
      </c>
      <c r="M40" s="8"/>
      <c r="N40" s="8"/>
      <c r="O40" s="8"/>
      <c r="P40" s="8"/>
      <c r="Q40" s="8"/>
      <c r="R40" s="8"/>
      <c r="S40" s="8"/>
      <c r="T40" s="8"/>
      <c r="U40" s="8"/>
    </row>
    <row r="41" spans="1:21" ht="12.75">
      <c r="A41" s="46" t="s">
        <v>69</v>
      </c>
      <c r="B41" s="8"/>
      <c r="C41" s="52"/>
      <c r="D41" s="52"/>
      <c r="E41" s="52"/>
      <c r="F41" s="52"/>
      <c r="G41" s="52"/>
      <c r="H41" s="52"/>
      <c r="I41" s="53"/>
      <c r="J41" s="54" t="s">
        <v>35</v>
      </c>
      <c r="L41" s="46" t="s">
        <v>69</v>
      </c>
      <c r="M41" s="8"/>
      <c r="N41" s="52"/>
      <c r="O41" s="52"/>
      <c r="P41" s="52"/>
      <c r="Q41" s="52"/>
      <c r="R41" s="52"/>
      <c r="S41" s="52"/>
      <c r="T41" s="53"/>
      <c r="U41" s="54" t="s">
        <v>35</v>
      </c>
    </row>
    <row r="42" spans="1:21" ht="12.75" customHeight="1">
      <c r="A42" s="11"/>
      <c r="B42" s="12" t="s">
        <v>64</v>
      </c>
      <c r="C42" s="13" t="s">
        <v>50</v>
      </c>
      <c r="D42" s="13"/>
      <c r="E42" s="13"/>
      <c r="F42" s="13"/>
      <c r="G42" s="14"/>
      <c r="H42" s="13" t="s">
        <v>51</v>
      </c>
      <c r="I42" s="13"/>
      <c r="J42" s="13"/>
      <c r="L42" s="11"/>
      <c r="M42" s="12" t="s">
        <v>64</v>
      </c>
      <c r="N42" s="13" t="s">
        <v>50</v>
      </c>
      <c r="O42" s="13"/>
      <c r="P42" s="13"/>
      <c r="Q42" s="13"/>
      <c r="R42" s="14"/>
      <c r="S42" s="13" t="s">
        <v>51</v>
      </c>
      <c r="T42" s="13"/>
      <c r="U42" s="13"/>
    </row>
    <row r="43" spans="1:21" ht="27.75" customHeight="1">
      <c r="A43" s="15" t="s">
        <v>11</v>
      </c>
      <c r="B43" s="16"/>
      <c r="C43" s="17" t="s">
        <v>52</v>
      </c>
      <c r="D43" s="17" t="s">
        <v>53</v>
      </c>
      <c r="E43" s="17" t="s">
        <v>54</v>
      </c>
      <c r="F43" s="17" t="s">
        <v>55</v>
      </c>
      <c r="G43" s="17"/>
      <c r="H43" s="17" t="s">
        <v>52</v>
      </c>
      <c r="I43" s="17" t="s">
        <v>56</v>
      </c>
      <c r="J43" s="17" t="s">
        <v>65</v>
      </c>
      <c r="L43" s="15" t="s">
        <v>11</v>
      </c>
      <c r="M43" s="16"/>
      <c r="N43" s="17" t="s">
        <v>52</v>
      </c>
      <c r="O43" s="17" t="s">
        <v>53</v>
      </c>
      <c r="P43" s="17" t="s">
        <v>54</v>
      </c>
      <c r="Q43" s="17" t="s">
        <v>55</v>
      </c>
      <c r="R43" s="17"/>
      <c r="S43" s="17" t="s">
        <v>52</v>
      </c>
      <c r="T43" s="17" t="s">
        <v>56</v>
      </c>
      <c r="U43" s="17" t="s">
        <v>65</v>
      </c>
    </row>
    <row r="44" spans="1:21" ht="12.75">
      <c r="A44" s="44" t="s">
        <v>18</v>
      </c>
      <c r="B44" s="55">
        <f aca="true" t="shared" si="6" ref="B44:F46">+B22/B9*100-100</f>
        <v>-16.828396322778346</v>
      </c>
      <c r="C44" s="55">
        <f t="shared" si="6"/>
        <v>-10.77065923862581</v>
      </c>
      <c r="D44" s="55">
        <f t="shared" si="6"/>
        <v>16.875089837573668</v>
      </c>
      <c r="E44" s="55">
        <f t="shared" si="6"/>
        <v>-50.617283950617285</v>
      </c>
      <c r="F44" s="55">
        <f t="shared" si="6"/>
        <v>5.100799443865142</v>
      </c>
      <c r="G44" s="55"/>
      <c r="H44" s="55">
        <f aca="true" t="shared" si="7" ref="H44:J46">+H22/H9*100-100</f>
        <v>-3.089887640449433</v>
      </c>
      <c r="I44" s="55">
        <f t="shared" si="7"/>
        <v>0.7575757575757507</v>
      </c>
      <c r="J44" s="55">
        <f t="shared" si="7"/>
        <v>0.1712328767123239</v>
      </c>
      <c r="L44" s="44" t="s">
        <v>18</v>
      </c>
      <c r="M44" s="55">
        <f aca="true" t="shared" si="8" ref="M44:Q46">+M22/M9*100-100</f>
        <v>-21.86282151208107</v>
      </c>
      <c r="N44" s="55">
        <f t="shared" si="8"/>
        <v>28.34623371719843</v>
      </c>
      <c r="O44" s="55">
        <f t="shared" si="8"/>
        <v>10.478797142146234</v>
      </c>
      <c r="P44" s="55">
        <f t="shared" si="8"/>
        <v>-34.82688391038697</v>
      </c>
      <c r="Q44" s="55">
        <f t="shared" si="8"/>
        <v>14.73813045030343</v>
      </c>
      <c r="R44" s="55"/>
      <c r="S44" s="55">
        <f aca="true" t="shared" si="9" ref="S44:U46">+S22/S9*100-100</f>
        <v>-4.148471615720524</v>
      </c>
      <c r="T44" s="55">
        <f t="shared" si="9"/>
        <v>-6.507731958762889</v>
      </c>
      <c r="U44" s="55">
        <f t="shared" si="9"/>
        <v>-5.970149253731336</v>
      </c>
    </row>
    <row r="45" spans="1:21" ht="12.75">
      <c r="A45" s="44" t="s">
        <v>19</v>
      </c>
      <c r="B45" s="56">
        <f t="shared" si="6"/>
        <v>-7.597930524759789</v>
      </c>
      <c r="C45" s="56">
        <f t="shared" si="6"/>
        <v>-8.693579148124599</v>
      </c>
      <c r="D45" s="56">
        <f t="shared" si="6"/>
        <v>-5.893126481361776</v>
      </c>
      <c r="E45" s="56">
        <f t="shared" si="6"/>
        <v>74.4360902255639</v>
      </c>
      <c r="F45" s="56">
        <f t="shared" si="6"/>
        <v>-6.3347552046858056</v>
      </c>
      <c r="G45" s="56"/>
      <c r="H45" s="56">
        <f t="shared" si="7"/>
        <v>72.08931419457736</v>
      </c>
      <c r="I45" s="56">
        <f t="shared" si="7"/>
        <v>1.4550745725718315</v>
      </c>
      <c r="J45" s="56">
        <f t="shared" si="7"/>
        <v>14.573459715639814</v>
      </c>
      <c r="L45" s="44" t="s">
        <v>19</v>
      </c>
      <c r="M45" s="56">
        <f t="shared" si="8"/>
        <v>-3.0432918988426962</v>
      </c>
      <c r="N45" s="56">
        <f t="shared" si="8"/>
        <v>29.381175247009878</v>
      </c>
      <c r="O45" s="56">
        <f t="shared" si="8"/>
        <v>-5.556658067076796</v>
      </c>
      <c r="P45" s="56">
        <f t="shared" si="8"/>
        <v>7.476635514018696</v>
      </c>
      <c r="Q45" s="56">
        <f t="shared" si="8"/>
        <v>4.144857829961808</v>
      </c>
      <c r="R45" s="56"/>
      <c r="S45" s="56">
        <f t="shared" si="9"/>
        <v>-8.16326530612244</v>
      </c>
      <c r="T45" s="56">
        <f t="shared" si="9"/>
        <v>1.1009174311926557</v>
      </c>
      <c r="U45" s="56">
        <f t="shared" si="9"/>
        <v>-1.1165387299372043</v>
      </c>
    </row>
    <row r="46" spans="1:21" s="68" customFormat="1" ht="12.75">
      <c r="A46" s="57" t="s">
        <v>20</v>
      </c>
      <c r="B46" s="58">
        <f t="shared" si="6"/>
        <v>-10.982117779234159</v>
      </c>
      <c r="C46" s="58">
        <f t="shared" si="6"/>
        <v>-9.537735849056602</v>
      </c>
      <c r="D46" s="58">
        <f t="shared" si="6"/>
        <v>3.8610751893589423</v>
      </c>
      <c r="E46" s="58">
        <f t="shared" si="6"/>
        <v>-6.38297872340425</v>
      </c>
      <c r="F46" s="58">
        <f t="shared" si="6"/>
        <v>-1.4991732500459278</v>
      </c>
      <c r="G46" s="58"/>
      <c r="H46" s="58">
        <f t="shared" si="7"/>
        <v>44.86266531027468</v>
      </c>
      <c r="I46" s="58">
        <f t="shared" si="7"/>
        <v>1.163036582787072</v>
      </c>
      <c r="J46" s="58">
        <f t="shared" si="7"/>
        <v>8.68347338935574</v>
      </c>
      <c r="L46" s="57" t="s">
        <v>20</v>
      </c>
      <c r="M46" s="58">
        <f t="shared" si="8"/>
        <v>-18.377391442406918</v>
      </c>
      <c r="N46" s="58">
        <f t="shared" si="8"/>
        <v>28.505232883278723</v>
      </c>
      <c r="O46" s="58">
        <f t="shared" si="8"/>
        <v>8.042927770408781</v>
      </c>
      <c r="P46" s="58">
        <f t="shared" si="8"/>
        <v>-27.257525083612038</v>
      </c>
      <c r="Q46" s="58">
        <f t="shared" si="8"/>
        <v>13.120314559163475</v>
      </c>
      <c r="R46" s="58"/>
      <c r="S46" s="58">
        <f t="shared" si="9"/>
        <v>-5.867665418227219</v>
      </c>
      <c r="T46" s="58">
        <f t="shared" si="9"/>
        <v>-3.368660105980311</v>
      </c>
      <c r="U46" s="58">
        <f t="shared" si="9"/>
        <v>-3.950043566656973</v>
      </c>
    </row>
    <row r="47" spans="1:21" ht="12.75">
      <c r="A47" s="18" t="s">
        <v>21</v>
      </c>
      <c r="B47" s="59"/>
      <c r="C47" s="59"/>
      <c r="D47" s="59"/>
      <c r="E47" s="59"/>
      <c r="F47" s="59"/>
      <c r="G47" s="59"/>
      <c r="H47" s="59"/>
      <c r="I47" s="59"/>
      <c r="J47" s="59"/>
      <c r="L47" s="18" t="s">
        <v>21</v>
      </c>
      <c r="M47" s="59"/>
      <c r="N47" s="59"/>
      <c r="O47" s="59"/>
      <c r="P47" s="59"/>
      <c r="Q47" s="59"/>
      <c r="R47" s="59"/>
      <c r="S47" s="59"/>
      <c r="T47" s="59"/>
      <c r="U47" s="59"/>
    </row>
    <row r="48" spans="1:21" ht="12.75">
      <c r="A48" s="60"/>
      <c r="B48" s="59"/>
      <c r="C48" s="59"/>
      <c r="D48" s="59"/>
      <c r="E48" s="59"/>
      <c r="F48" s="59"/>
      <c r="G48" s="59"/>
      <c r="H48" s="59"/>
      <c r="I48" s="59"/>
      <c r="J48" s="59"/>
      <c r="L48" s="60"/>
      <c r="M48" s="59"/>
      <c r="N48" s="59"/>
      <c r="O48" s="59"/>
      <c r="P48" s="59"/>
      <c r="Q48" s="59"/>
      <c r="R48" s="59"/>
      <c r="S48" s="59"/>
      <c r="T48" s="59"/>
      <c r="U48" s="59"/>
    </row>
    <row r="49" spans="1:20" ht="12.75">
      <c r="A49" s="5" t="s">
        <v>66</v>
      </c>
      <c r="B49" s="2"/>
      <c r="C49" s="61"/>
      <c r="D49" s="61"/>
      <c r="E49" s="61"/>
      <c r="F49" s="61"/>
      <c r="G49" s="61"/>
      <c r="H49" s="61"/>
      <c r="I49" s="61"/>
      <c r="L49" s="5" t="s">
        <v>67</v>
      </c>
      <c r="M49" s="2"/>
      <c r="N49" s="61"/>
      <c r="O49" s="61"/>
      <c r="P49" s="61"/>
      <c r="Q49" s="61"/>
      <c r="R49" s="61"/>
      <c r="S49" s="61"/>
      <c r="T49" s="61"/>
    </row>
    <row r="50" spans="1:21" ht="12.75">
      <c r="A50" s="5" t="s">
        <v>68</v>
      </c>
      <c r="B50" s="8"/>
      <c r="C50" s="8"/>
      <c r="D50" s="8"/>
      <c r="E50" s="8"/>
      <c r="F50" s="8"/>
      <c r="G50" s="8"/>
      <c r="H50" s="8"/>
      <c r="I50" s="8"/>
      <c r="J50" s="8"/>
      <c r="L50" s="5" t="s">
        <v>39</v>
      </c>
      <c r="M50" s="8"/>
      <c r="N50" s="8"/>
      <c r="O50" s="8"/>
      <c r="P50" s="8"/>
      <c r="Q50" s="8"/>
      <c r="R50" s="8"/>
      <c r="S50" s="8"/>
      <c r="T50" s="8"/>
      <c r="U50" s="8"/>
    </row>
    <row r="51" spans="1:21" ht="12.75">
      <c r="A51" s="46" t="s">
        <v>69</v>
      </c>
      <c r="B51" s="8"/>
      <c r="C51" s="52"/>
      <c r="D51" s="52"/>
      <c r="E51" s="52"/>
      <c r="F51" s="52"/>
      <c r="G51" s="52"/>
      <c r="H51" s="52"/>
      <c r="I51" s="53"/>
      <c r="J51" s="54" t="s">
        <v>40</v>
      </c>
      <c r="L51" s="46" t="s">
        <v>69</v>
      </c>
      <c r="M51" s="8"/>
      <c r="N51" s="52"/>
      <c r="O51" s="52"/>
      <c r="P51" s="52"/>
      <c r="Q51" s="52"/>
      <c r="R51" s="52"/>
      <c r="S51" s="52"/>
      <c r="T51" s="53"/>
      <c r="U51" s="54" t="s">
        <v>40</v>
      </c>
    </row>
    <row r="52" spans="1:21" ht="12.75" customHeight="1">
      <c r="A52" s="11"/>
      <c r="B52" s="12" t="s">
        <v>64</v>
      </c>
      <c r="C52" s="13" t="s">
        <v>50</v>
      </c>
      <c r="D52" s="13"/>
      <c r="E52" s="13"/>
      <c r="F52" s="13"/>
      <c r="G52" s="14"/>
      <c r="H52" s="13" t="s">
        <v>51</v>
      </c>
      <c r="I52" s="13"/>
      <c r="J52" s="13"/>
      <c r="L52" s="11"/>
      <c r="M52" s="12" t="s">
        <v>64</v>
      </c>
      <c r="N52" s="13" t="s">
        <v>50</v>
      </c>
      <c r="O52" s="13"/>
      <c r="P52" s="13"/>
      <c r="Q52" s="13"/>
      <c r="R52" s="14"/>
      <c r="S52" s="13" t="s">
        <v>51</v>
      </c>
      <c r="T52" s="13"/>
      <c r="U52" s="13"/>
    </row>
    <row r="53" spans="1:21" ht="27.75" customHeight="1">
      <c r="A53" s="15" t="s">
        <v>11</v>
      </c>
      <c r="B53" s="16"/>
      <c r="C53" s="17" t="s">
        <v>52</v>
      </c>
      <c r="D53" s="17" t="s">
        <v>53</v>
      </c>
      <c r="E53" s="17" t="s">
        <v>54</v>
      </c>
      <c r="F53" s="17" t="s">
        <v>55</v>
      </c>
      <c r="G53" s="17"/>
      <c r="H53" s="17" t="s">
        <v>52</v>
      </c>
      <c r="I53" s="17" t="s">
        <v>56</v>
      </c>
      <c r="J53" s="17" t="s">
        <v>65</v>
      </c>
      <c r="L53" s="15" t="s">
        <v>11</v>
      </c>
      <c r="M53" s="16"/>
      <c r="N53" s="17" t="s">
        <v>52</v>
      </c>
      <c r="O53" s="17" t="s">
        <v>53</v>
      </c>
      <c r="P53" s="17" t="s">
        <v>54</v>
      </c>
      <c r="Q53" s="17" t="s">
        <v>55</v>
      </c>
      <c r="R53" s="17"/>
      <c r="S53" s="17" t="s">
        <v>52</v>
      </c>
      <c r="T53" s="17" t="s">
        <v>56</v>
      </c>
      <c r="U53" s="17" t="s">
        <v>65</v>
      </c>
    </row>
    <row r="54" spans="1:21" ht="12.75">
      <c r="A54" s="47" t="s">
        <v>18</v>
      </c>
      <c r="B54" s="55">
        <f>+B33/$B$35*$B$46</f>
        <v>-6.169834285179293</v>
      </c>
      <c r="C54" s="55">
        <f>+C33/$C$35*$C$46</f>
        <v>-4.377358490566037</v>
      </c>
      <c r="D54" s="55">
        <f>+D33/$D$35*$D$46</f>
        <v>7.229509206231895</v>
      </c>
      <c r="E54" s="55">
        <f>+E33/$E$35*$E$46</f>
        <v>-32.71276595744678</v>
      </c>
      <c r="F54" s="55">
        <f>+F33/$F$35*$F$46</f>
        <v>2.1568987690611756</v>
      </c>
      <c r="G54" s="55"/>
      <c r="H54" s="55">
        <f>+H33/$H$35*$H$46</f>
        <v>-1.1190233977619535</v>
      </c>
      <c r="I54" s="55">
        <f>+I33/$I$35*$I$46</f>
        <v>0.317191795305565</v>
      </c>
      <c r="J54" s="55">
        <f>+J33/$J$35*$J$46</f>
        <v>0.07002801120448177</v>
      </c>
      <c r="L54" s="47" t="s">
        <v>18</v>
      </c>
      <c r="M54" s="55">
        <f>+M33/$M$35*$M$46</f>
        <v>-17.81376518218623</v>
      </c>
      <c r="N54" s="55">
        <f>+N33/$N$35*$N$46</f>
        <v>23.991371734441145</v>
      </c>
      <c r="O54" s="55">
        <f>+O33/$O$35*$O$46</f>
        <v>8.8870131436151</v>
      </c>
      <c r="P54" s="55">
        <f>+P33/$P$35*$P$46</f>
        <v>-28.595317725752505</v>
      </c>
      <c r="Q54" s="55">
        <f>+Q33/$Q$35*$Q$46</f>
        <v>12.487307451336225</v>
      </c>
      <c r="R54" s="55"/>
      <c r="S54" s="55">
        <f>+S33/$S$35*$S$46</f>
        <v>-2.37203495630462</v>
      </c>
      <c r="T54" s="55">
        <f>+T33/$T$35*$T$46</f>
        <v>-3.822861468584398</v>
      </c>
      <c r="U54" s="55">
        <f>+U33/$U$35*$U$46</f>
        <v>-3.485332558814976</v>
      </c>
    </row>
    <row r="55" spans="1:21" ht="12.75">
      <c r="A55" s="60" t="s">
        <v>19</v>
      </c>
      <c r="B55" s="56">
        <f>+B34/$B$35*$B$46</f>
        <v>-4.812283494054866</v>
      </c>
      <c r="C55" s="56">
        <f>+C34/$C$35*$C$46</f>
        <v>-5.160377358490566</v>
      </c>
      <c r="D55" s="56">
        <f>+D34/$D$35*$D$46</f>
        <v>-3.368434016872953</v>
      </c>
      <c r="E55" s="56">
        <f>+E34/$E$35*$E$46</f>
        <v>26.32978723404253</v>
      </c>
      <c r="F55" s="56">
        <f>+F34/$F$35*$F$46</f>
        <v>-3.656072019107104</v>
      </c>
      <c r="G55" s="56"/>
      <c r="H55" s="56">
        <f>+H34/$H$35*$H$46</f>
        <v>45.981688708036636</v>
      </c>
      <c r="I55" s="56">
        <f>+I34/$I$35*$I$46</f>
        <v>0.8458447874815068</v>
      </c>
      <c r="J55" s="56">
        <f>+J34/$J$35*$J$46</f>
        <v>8.613445378151258</v>
      </c>
      <c r="L55" s="60" t="s">
        <v>19</v>
      </c>
      <c r="M55" s="56">
        <f>+M34/$M$35*$M$46</f>
        <v>-0.5636262602206873</v>
      </c>
      <c r="N55" s="56">
        <f>+N34/$N$35*$N$46</f>
        <v>4.513861148837578</v>
      </c>
      <c r="O55" s="56">
        <f>+O34/$O$35*$O$46</f>
        <v>-0.8440853732063188</v>
      </c>
      <c r="P55" s="56">
        <f>+P34/$P$35*$P$46</f>
        <v>1.3377926421404682</v>
      </c>
      <c r="Q55" s="56">
        <f>+Q34/$Q$35*$Q$46</f>
        <v>0.6330071078272514</v>
      </c>
      <c r="R55" s="56"/>
      <c r="S55" s="56">
        <f>+S34/$S$35*$S$46</f>
        <v>-3.495630461922598</v>
      </c>
      <c r="T55" s="56">
        <f>+T34/$T$35*$T$46</f>
        <v>0.45420136260408683</v>
      </c>
      <c r="U55" s="56">
        <f>+U34/$U$35*$U$46</f>
        <v>-0.4647110078419968</v>
      </c>
    </row>
    <row r="56" spans="1:21" ht="12.75">
      <c r="A56" s="57" t="s">
        <v>20</v>
      </c>
      <c r="B56" s="58">
        <f>+B35/$B$35*$B$46</f>
        <v>-10.982117779234159</v>
      </c>
      <c r="C56" s="58">
        <f>+C35/$C$35*$C$46</f>
        <v>-9.537735849056602</v>
      </c>
      <c r="D56" s="58">
        <f>+D35/$D$35*$D$46</f>
        <v>3.8610751893589423</v>
      </c>
      <c r="E56" s="58">
        <f>+E35/$E$35*$E$46</f>
        <v>-6.38297872340425</v>
      </c>
      <c r="F56" s="58">
        <f>+F35/$F$35*$F$46</f>
        <v>-1.4991732500459278</v>
      </c>
      <c r="G56" s="58"/>
      <c r="H56" s="58">
        <f>+H35/$H$35*$H$46</f>
        <v>44.86266531027468</v>
      </c>
      <c r="I56" s="58">
        <f>+I35/$I$35*$I$46</f>
        <v>1.163036582787072</v>
      </c>
      <c r="J56" s="58">
        <f>+J35/$J$35*$J$46</f>
        <v>8.68347338935574</v>
      </c>
      <c r="L56" s="57" t="s">
        <v>20</v>
      </c>
      <c r="M56" s="58">
        <f>+M35/$M$35*$M$46</f>
        <v>-18.377391442406918</v>
      </c>
      <c r="N56" s="58">
        <f>+N35/$N$35*$N$46</f>
        <v>28.505232883278723</v>
      </c>
      <c r="O56" s="58">
        <f>+O35/$O$35*$O$46</f>
        <v>8.042927770408781</v>
      </c>
      <c r="P56" s="58">
        <f>+P35/$P$35*$P$46</f>
        <v>-27.257525083612038</v>
      </c>
      <c r="Q56" s="58">
        <f>+Q35/$Q$35*$Q$46</f>
        <v>13.120314559163475</v>
      </c>
      <c r="R56" s="58"/>
      <c r="S56" s="58">
        <f>+S35/$S$35*$S$46</f>
        <v>-5.867665418227219</v>
      </c>
      <c r="T56" s="58">
        <f>+T35/$T$35*$T$46</f>
        <v>-3.368660105980311</v>
      </c>
      <c r="U56" s="58">
        <f>+U35/$U$35*$U$46</f>
        <v>-3.950043566656973</v>
      </c>
    </row>
    <row r="57" spans="1:12" ht="12.75">
      <c r="A57" s="18" t="s">
        <v>21</v>
      </c>
      <c r="L57" s="18" t="s">
        <v>21</v>
      </c>
    </row>
  </sheetData>
  <mergeCells count="16">
    <mergeCell ref="I19:J19"/>
    <mergeCell ref="T19:U19"/>
    <mergeCell ref="A26:J26"/>
    <mergeCell ref="L26:U26"/>
    <mergeCell ref="B20:B21"/>
    <mergeCell ref="M20:M21"/>
    <mergeCell ref="T6:U6"/>
    <mergeCell ref="I6:J6"/>
    <mergeCell ref="A13:J13"/>
    <mergeCell ref="L13:U13"/>
    <mergeCell ref="B7:B8"/>
    <mergeCell ref="M7:M8"/>
    <mergeCell ref="B42:B43"/>
    <mergeCell ref="M42:M43"/>
    <mergeCell ref="B52:B53"/>
    <mergeCell ref="M52:M53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S62"/>
  <sheetViews>
    <sheetView workbookViewId="0" topLeftCell="A1">
      <selection activeCell="K42" sqref="K42"/>
    </sheetView>
  </sheetViews>
  <sheetFormatPr defaultColWidth="11.421875" defaultRowHeight="12.75"/>
  <cols>
    <col min="1" max="1" width="10.8515625" style="69" customWidth="1"/>
    <col min="2" max="2" width="9.140625" style="69" customWidth="1"/>
    <col min="3" max="3" width="8.8515625" style="69" customWidth="1"/>
    <col min="4" max="4" width="10.28125" style="69" customWidth="1"/>
    <col min="5" max="5" width="8.57421875" style="69" customWidth="1"/>
    <col min="6" max="6" width="10.00390625" style="69" customWidth="1"/>
    <col min="7" max="7" width="9.00390625" style="69" customWidth="1"/>
    <col min="8" max="8" width="10.8515625" style="69" customWidth="1"/>
    <col min="9" max="9" width="9.7109375" style="69" customWidth="1"/>
    <col min="10" max="10" width="6.57421875" style="69" customWidth="1"/>
    <col min="11" max="11" width="10.8515625" style="69" customWidth="1"/>
    <col min="12" max="12" width="9.8515625" style="69" customWidth="1"/>
    <col min="13" max="14" width="10.00390625" style="69" customWidth="1"/>
    <col min="15" max="15" width="9.140625" style="69" customWidth="1"/>
    <col min="16" max="16" width="9.8515625" style="69" customWidth="1"/>
    <col min="17" max="18" width="7.8515625" style="69" customWidth="1"/>
    <col min="19" max="19" width="10.140625" style="69" customWidth="1"/>
    <col min="20" max="16384" width="11.421875" style="69" customWidth="1"/>
  </cols>
  <sheetData>
    <row r="1" spans="1:19" ht="12.75">
      <c r="A1" s="68" t="s">
        <v>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6" t="s">
        <v>71</v>
      </c>
      <c r="B4" s="33"/>
      <c r="C4" s="33"/>
      <c r="D4" s="33"/>
      <c r="E4" s="33"/>
      <c r="F4" s="33"/>
      <c r="G4" s="33"/>
      <c r="H4" s="33"/>
      <c r="I4" s="33"/>
      <c r="J4" s="33"/>
      <c r="K4" s="6" t="s">
        <v>72</v>
      </c>
      <c r="L4" s="33"/>
      <c r="M4" s="33"/>
      <c r="N4" s="33"/>
      <c r="O4" s="33"/>
      <c r="P4" s="33"/>
      <c r="Q4" s="33"/>
      <c r="R4" s="33"/>
      <c r="S4" s="33"/>
    </row>
    <row r="5" spans="1:19" ht="12.75">
      <c r="A5" s="6" t="s">
        <v>73</v>
      </c>
      <c r="B5" s="34"/>
      <c r="C5" s="34"/>
      <c r="D5" s="34"/>
      <c r="E5" s="34"/>
      <c r="F5" s="34"/>
      <c r="G5" s="34"/>
      <c r="H5" s="34"/>
      <c r="I5" s="34"/>
      <c r="J5" s="33"/>
      <c r="K5" s="6" t="s">
        <v>74</v>
      </c>
      <c r="L5" s="34"/>
      <c r="M5" s="34"/>
      <c r="N5" s="34"/>
      <c r="O5" s="34"/>
      <c r="P5" s="34"/>
      <c r="Q5" s="34"/>
      <c r="R5" s="34"/>
      <c r="S5" s="34"/>
    </row>
    <row r="6" spans="1:19" ht="12.75">
      <c r="A6" s="6" t="s">
        <v>75</v>
      </c>
      <c r="B6" s="34"/>
      <c r="C6" s="34"/>
      <c r="D6" s="34"/>
      <c r="E6" s="34"/>
      <c r="F6" s="34"/>
      <c r="G6" s="34"/>
      <c r="H6" s="34"/>
      <c r="I6" s="34"/>
      <c r="J6" s="33"/>
      <c r="K6" s="6" t="s">
        <v>75</v>
      </c>
      <c r="L6" s="34"/>
      <c r="M6" s="34"/>
      <c r="N6" s="34"/>
      <c r="O6" s="34"/>
      <c r="P6" s="34"/>
      <c r="Q6" s="34"/>
      <c r="R6" s="34"/>
      <c r="S6" s="34"/>
    </row>
    <row r="7" spans="1:19" ht="12.75">
      <c r="A7" s="6" t="s">
        <v>6</v>
      </c>
      <c r="B7" s="34"/>
      <c r="C7" s="34"/>
      <c r="D7" s="34"/>
      <c r="E7" s="34"/>
      <c r="F7" s="34"/>
      <c r="G7" s="34"/>
      <c r="H7" s="70" t="s">
        <v>7</v>
      </c>
      <c r="I7" s="71"/>
      <c r="J7" s="33"/>
      <c r="K7" s="6" t="s">
        <v>6</v>
      </c>
      <c r="L7" s="34"/>
      <c r="M7" s="34"/>
      <c r="N7" s="34"/>
      <c r="O7" s="34"/>
      <c r="P7" s="34"/>
      <c r="Q7" s="34"/>
      <c r="R7" s="71" t="s">
        <v>48</v>
      </c>
      <c r="S7" s="71"/>
    </row>
    <row r="8" spans="1:19" ht="12.75">
      <c r="A8" s="72" t="s">
        <v>76</v>
      </c>
      <c r="B8" s="73" t="s">
        <v>77</v>
      </c>
      <c r="C8" s="73" t="s">
        <v>78</v>
      </c>
      <c r="D8" s="73" t="s">
        <v>79</v>
      </c>
      <c r="E8" s="73" t="s">
        <v>80</v>
      </c>
      <c r="F8" s="73" t="s">
        <v>81</v>
      </c>
      <c r="G8" s="73" t="s">
        <v>82</v>
      </c>
      <c r="H8" s="73" t="s">
        <v>83</v>
      </c>
      <c r="I8" s="74" t="s">
        <v>20</v>
      </c>
      <c r="J8" s="33"/>
      <c r="K8" s="75" t="s">
        <v>76</v>
      </c>
      <c r="L8" s="73" t="s">
        <v>77</v>
      </c>
      <c r="M8" s="73" t="s">
        <v>78</v>
      </c>
      <c r="N8" s="73" t="s">
        <v>79</v>
      </c>
      <c r="O8" s="73" t="s">
        <v>80</v>
      </c>
      <c r="P8" s="73" t="s">
        <v>81</v>
      </c>
      <c r="Q8" s="73" t="s">
        <v>82</v>
      </c>
      <c r="R8" s="73" t="s">
        <v>83</v>
      </c>
      <c r="S8" s="72" t="s">
        <v>20</v>
      </c>
    </row>
    <row r="9" spans="1:19" ht="12.75">
      <c r="A9" s="76"/>
      <c r="B9" s="77" t="s">
        <v>84</v>
      </c>
      <c r="C9" s="77" t="s">
        <v>85</v>
      </c>
      <c r="D9" s="77" t="s">
        <v>84</v>
      </c>
      <c r="E9" s="77" t="s">
        <v>84</v>
      </c>
      <c r="F9" s="77" t="s">
        <v>85</v>
      </c>
      <c r="G9" s="77" t="s">
        <v>84</v>
      </c>
      <c r="H9" s="77" t="s">
        <v>84</v>
      </c>
      <c r="I9" s="78"/>
      <c r="J9" s="33"/>
      <c r="K9" s="79"/>
      <c r="L9" s="77" t="s">
        <v>84</v>
      </c>
      <c r="M9" s="77" t="s">
        <v>85</v>
      </c>
      <c r="N9" s="77" t="s">
        <v>84</v>
      </c>
      <c r="O9" s="77" t="s">
        <v>84</v>
      </c>
      <c r="P9" s="77" t="s">
        <v>85</v>
      </c>
      <c r="Q9" s="77" t="s">
        <v>84</v>
      </c>
      <c r="R9" s="77" t="s">
        <v>84</v>
      </c>
      <c r="S9" s="80"/>
    </row>
    <row r="10" spans="1:19" ht="12.75">
      <c r="A10" s="18" t="s">
        <v>86</v>
      </c>
      <c r="B10" s="34">
        <f>+'[1]Tablas'!C26</f>
        <v>760653</v>
      </c>
      <c r="C10" s="34">
        <f>+'[1]Tablas'!D26</f>
        <v>210712</v>
      </c>
      <c r="D10" s="34">
        <f>+'[1]Tablas'!E26</f>
        <v>166448</v>
      </c>
      <c r="E10" s="34">
        <f>+'[1]Tablas'!F26</f>
        <v>59781</v>
      </c>
      <c r="F10" s="34">
        <f>+'[1]Tablas'!G26</f>
        <v>125354</v>
      </c>
      <c r="G10" s="34">
        <f>+'[1]Tablas'!H26</f>
        <v>75796</v>
      </c>
      <c r="H10" s="34">
        <f>+'[1]Tablas'!I26</f>
        <v>7451</v>
      </c>
      <c r="I10" s="34">
        <f>SUM(B10:H10)</f>
        <v>1406195</v>
      </c>
      <c r="J10" s="33"/>
      <c r="K10" s="18" t="s">
        <v>86</v>
      </c>
      <c r="L10" s="34">
        <f>+'[1]Tablas'!M26</f>
        <v>15551</v>
      </c>
      <c r="M10" s="34">
        <f>+'[1]Tablas'!N26</f>
        <v>3699</v>
      </c>
      <c r="N10" s="34">
        <f>+'[1]Tablas'!O26</f>
        <v>3172</v>
      </c>
      <c r="O10" s="34">
        <f>+'[1]Tablas'!P26</f>
        <v>946</v>
      </c>
      <c r="P10" s="34">
        <f>+'[1]Tablas'!Q26</f>
        <v>1971</v>
      </c>
      <c r="Q10" s="34">
        <f>+'[1]Tablas'!R26</f>
        <v>1773</v>
      </c>
      <c r="R10" s="34">
        <f>+'[1]Tablas'!S26</f>
        <v>103</v>
      </c>
      <c r="S10" s="34">
        <f>SUM(L10:R10)</f>
        <v>27215</v>
      </c>
    </row>
    <row r="11" spans="1:19" ht="12.75">
      <c r="A11" s="18" t="s">
        <v>87</v>
      </c>
      <c r="B11" s="34">
        <f>+'[1]Tablas'!C27</f>
        <v>2828988</v>
      </c>
      <c r="C11" s="34">
        <f>+'[1]Tablas'!D27</f>
        <v>1463540</v>
      </c>
      <c r="D11" s="34">
        <f>+'[1]Tablas'!E27</f>
        <v>878262</v>
      </c>
      <c r="E11" s="34">
        <f>+'[1]Tablas'!F27</f>
        <v>342951</v>
      </c>
      <c r="F11" s="34">
        <f>+'[1]Tablas'!G27</f>
        <v>351633</v>
      </c>
      <c r="G11" s="34">
        <f>+'[1]Tablas'!H27</f>
        <v>214219</v>
      </c>
      <c r="H11" s="34">
        <f>+'[1]Tablas'!I27</f>
        <v>74534</v>
      </c>
      <c r="I11" s="34">
        <f>SUM(B11:H11)</f>
        <v>6154127</v>
      </c>
      <c r="J11" s="33"/>
      <c r="K11" s="18" t="s">
        <v>87</v>
      </c>
      <c r="L11" s="34">
        <f>+'[1]Tablas'!M27</f>
        <v>21296</v>
      </c>
      <c r="M11" s="34">
        <f>+'[1]Tablas'!N27</f>
        <v>10476</v>
      </c>
      <c r="N11" s="34">
        <f>+'[1]Tablas'!O27</f>
        <v>6911</v>
      </c>
      <c r="O11" s="34">
        <f>+'[1]Tablas'!P27</f>
        <v>2413</v>
      </c>
      <c r="P11" s="34">
        <f>+'[1]Tablas'!Q27</f>
        <v>2856</v>
      </c>
      <c r="Q11" s="34">
        <f>+'[1]Tablas'!R27</f>
        <v>1761</v>
      </c>
      <c r="R11" s="34">
        <f>+'[1]Tablas'!S27</f>
        <v>574</v>
      </c>
      <c r="S11" s="34">
        <f>SUM(L11:R11)</f>
        <v>46287</v>
      </c>
    </row>
    <row r="12" spans="1:19" s="82" customFormat="1" ht="12.75">
      <c r="A12" s="21" t="s">
        <v>20</v>
      </c>
      <c r="B12" s="22">
        <f aca="true" t="shared" si="0" ref="B12:H12">SUM(B10:B11)</f>
        <v>3589641</v>
      </c>
      <c r="C12" s="22">
        <f t="shared" si="0"/>
        <v>1674252</v>
      </c>
      <c r="D12" s="22">
        <f t="shared" si="0"/>
        <v>1044710</v>
      </c>
      <c r="E12" s="22">
        <f t="shared" si="0"/>
        <v>402732</v>
      </c>
      <c r="F12" s="22">
        <f t="shared" si="0"/>
        <v>476987</v>
      </c>
      <c r="G12" s="22">
        <f t="shared" si="0"/>
        <v>290015</v>
      </c>
      <c r="H12" s="22">
        <f t="shared" si="0"/>
        <v>81985</v>
      </c>
      <c r="I12" s="22">
        <f>SUM(B12:H12)</f>
        <v>7560322</v>
      </c>
      <c r="J12" s="81"/>
      <c r="K12" s="21" t="s">
        <v>20</v>
      </c>
      <c r="L12" s="22">
        <f aca="true" t="shared" si="1" ref="L12:R12">SUM(L10:L11)</f>
        <v>36847</v>
      </c>
      <c r="M12" s="22">
        <f t="shared" si="1"/>
        <v>14175</v>
      </c>
      <c r="N12" s="22">
        <f t="shared" si="1"/>
        <v>10083</v>
      </c>
      <c r="O12" s="22">
        <f t="shared" si="1"/>
        <v>3359</v>
      </c>
      <c r="P12" s="22">
        <f t="shared" si="1"/>
        <v>4827</v>
      </c>
      <c r="Q12" s="22">
        <f t="shared" si="1"/>
        <v>3534</v>
      </c>
      <c r="R12" s="22">
        <f t="shared" si="1"/>
        <v>677</v>
      </c>
      <c r="S12" s="22">
        <f>SUM(L12:R12)</f>
        <v>73502</v>
      </c>
    </row>
    <row r="13" spans="1:19" ht="12" customHeight="1">
      <c r="A13" s="18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18" t="s">
        <v>21</v>
      </c>
      <c r="L13" s="33"/>
      <c r="M13" s="33"/>
      <c r="N13" s="33"/>
      <c r="O13" s="33"/>
      <c r="P13" s="33"/>
      <c r="Q13" s="33"/>
      <c r="R13" s="33"/>
      <c r="S13" s="33"/>
    </row>
    <row r="14" spans="1:19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.75">
      <c r="A16" s="6" t="s">
        <v>88</v>
      </c>
      <c r="B16" s="33"/>
      <c r="C16" s="33"/>
      <c r="D16" s="33"/>
      <c r="E16" s="33"/>
      <c r="F16" s="33"/>
      <c r="G16" s="33"/>
      <c r="H16" s="33"/>
      <c r="I16" s="33"/>
      <c r="J16" s="33"/>
      <c r="K16" s="6" t="s">
        <v>89</v>
      </c>
      <c r="L16" s="33"/>
      <c r="M16" s="33"/>
      <c r="N16" s="33"/>
      <c r="O16" s="33"/>
      <c r="P16" s="33"/>
      <c r="Q16" s="33"/>
      <c r="R16" s="33"/>
      <c r="S16" s="33"/>
    </row>
    <row r="17" spans="1:19" ht="12.75">
      <c r="A17" s="6" t="s">
        <v>73</v>
      </c>
      <c r="B17" s="34"/>
      <c r="C17" s="34"/>
      <c r="D17" s="34"/>
      <c r="E17" s="34"/>
      <c r="F17" s="34"/>
      <c r="G17" s="34"/>
      <c r="H17" s="34"/>
      <c r="I17" s="34"/>
      <c r="J17" s="33"/>
      <c r="K17" s="6" t="s">
        <v>74</v>
      </c>
      <c r="L17" s="34"/>
      <c r="M17" s="34"/>
      <c r="N17" s="34"/>
      <c r="O17" s="34"/>
      <c r="P17" s="34"/>
      <c r="Q17" s="34"/>
      <c r="R17" s="34"/>
      <c r="S17" s="34"/>
    </row>
    <row r="18" spans="1:19" ht="12.75">
      <c r="A18" s="6" t="s">
        <v>75</v>
      </c>
      <c r="B18" s="34"/>
      <c r="C18" s="34"/>
      <c r="D18" s="34"/>
      <c r="E18" s="34"/>
      <c r="F18" s="34"/>
      <c r="G18" s="34"/>
      <c r="H18" s="34"/>
      <c r="I18" s="34"/>
      <c r="J18" s="33"/>
      <c r="K18" s="6" t="s">
        <v>75</v>
      </c>
      <c r="L18" s="34"/>
      <c r="M18" s="34"/>
      <c r="N18" s="34"/>
      <c r="O18" s="34"/>
      <c r="P18" s="34"/>
      <c r="Q18" s="34"/>
      <c r="R18" s="34"/>
      <c r="S18" s="34"/>
    </row>
    <row r="19" spans="1:19" ht="12.75">
      <c r="A19" s="6" t="s">
        <v>42</v>
      </c>
      <c r="B19" s="34"/>
      <c r="C19" s="34"/>
      <c r="D19" s="34"/>
      <c r="E19" s="34"/>
      <c r="F19" s="34"/>
      <c r="G19" s="34"/>
      <c r="H19" s="71" t="s">
        <v>7</v>
      </c>
      <c r="I19" s="71"/>
      <c r="J19" s="33"/>
      <c r="K19" s="6" t="s">
        <v>42</v>
      </c>
      <c r="L19" s="34"/>
      <c r="M19" s="34"/>
      <c r="N19" s="34"/>
      <c r="O19" s="34"/>
      <c r="P19" s="34"/>
      <c r="Q19" s="34"/>
      <c r="R19" s="71" t="s">
        <v>48</v>
      </c>
      <c r="S19" s="71"/>
    </row>
    <row r="20" spans="1:19" ht="12.75">
      <c r="A20" s="75" t="s">
        <v>76</v>
      </c>
      <c r="B20" s="73" t="s">
        <v>77</v>
      </c>
      <c r="C20" s="73" t="s">
        <v>78</v>
      </c>
      <c r="D20" s="73" t="s">
        <v>79</v>
      </c>
      <c r="E20" s="73" t="s">
        <v>80</v>
      </c>
      <c r="F20" s="73" t="s">
        <v>81</v>
      </c>
      <c r="G20" s="73" t="s">
        <v>82</v>
      </c>
      <c r="H20" s="73" t="s">
        <v>83</v>
      </c>
      <c r="I20" s="72" t="s">
        <v>20</v>
      </c>
      <c r="J20" s="33"/>
      <c r="K20" s="75" t="s">
        <v>76</v>
      </c>
      <c r="L20" s="73" t="s">
        <v>77</v>
      </c>
      <c r="M20" s="73" t="s">
        <v>78</v>
      </c>
      <c r="N20" s="73" t="s">
        <v>79</v>
      </c>
      <c r="O20" s="73" t="s">
        <v>80</v>
      </c>
      <c r="P20" s="73" t="s">
        <v>81</v>
      </c>
      <c r="Q20" s="73" t="s">
        <v>82</v>
      </c>
      <c r="R20" s="73" t="s">
        <v>83</v>
      </c>
      <c r="S20" s="72" t="s">
        <v>20</v>
      </c>
    </row>
    <row r="21" spans="1:19" ht="12.75">
      <c r="A21" s="79"/>
      <c r="B21" s="77" t="s">
        <v>84</v>
      </c>
      <c r="C21" s="77" t="s">
        <v>85</v>
      </c>
      <c r="D21" s="77" t="s">
        <v>84</v>
      </c>
      <c r="E21" s="77" t="s">
        <v>84</v>
      </c>
      <c r="F21" s="77" t="s">
        <v>85</v>
      </c>
      <c r="G21" s="77" t="s">
        <v>84</v>
      </c>
      <c r="H21" s="77" t="s">
        <v>84</v>
      </c>
      <c r="I21" s="80"/>
      <c r="J21" s="33"/>
      <c r="K21" s="79"/>
      <c r="L21" s="77" t="s">
        <v>84</v>
      </c>
      <c r="M21" s="77" t="s">
        <v>85</v>
      </c>
      <c r="N21" s="77" t="s">
        <v>84</v>
      </c>
      <c r="O21" s="77" t="s">
        <v>84</v>
      </c>
      <c r="P21" s="77" t="s">
        <v>85</v>
      </c>
      <c r="Q21" s="77" t="s">
        <v>84</v>
      </c>
      <c r="R21" s="77" t="s">
        <v>84</v>
      </c>
      <c r="S21" s="80"/>
    </row>
    <row r="22" spans="1:19" ht="12.75">
      <c r="A22" s="18" t="s">
        <v>86</v>
      </c>
      <c r="B22" s="34">
        <f>+'[1]Tablas'!C28</f>
        <v>708531</v>
      </c>
      <c r="C22" s="34">
        <f>+'[1]Tablas'!D28</f>
        <v>253130</v>
      </c>
      <c r="D22" s="34">
        <f>+'[1]Tablas'!E28</f>
        <v>177173</v>
      </c>
      <c r="E22" s="34">
        <f>+'[1]Tablas'!F28</f>
        <v>62645</v>
      </c>
      <c r="F22" s="34">
        <f>+'[1]Tablas'!G28</f>
        <v>128541</v>
      </c>
      <c r="G22" s="34">
        <f>+'[1]Tablas'!H28</f>
        <v>52269</v>
      </c>
      <c r="H22" s="34">
        <f>+'[1]Tablas'!I28</f>
        <v>13824</v>
      </c>
      <c r="I22" s="34">
        <f>SUM(B22:H22)</f>
        <v>1396113</v>
      </c>
      <c r="J22" s="33"/>
      <c r="K22" s="18" t="s">
        <v>86</v>
      </c>
      <c r="L22" s="34">
        <f>+'[1]Tablas'!M28</f>
        <v>14738</v>
      </c>
      <c r="M22" s="34">
        <f>+'[1]Tablas'!N28</f>
        <v>4359</v>
      </c>
      <c r="N22" s="34">
        <f>+'[1]Tablas'!O28</f>
        <v>3336</v>
      </c>
      <c r="O22" s="34">
        <f>+'[1]Tablas'!P28</f>
        <v>962</v>
      </c>
      <c r="P22" s="34">
        <f>+'[1]Tablas'!Q28</f>
        <v>2141</v>
      </c>
      <c r="Q22" s="34">
        <f>+'[1]Tablas'!R28</f>
        <v>1072</v>
      </c>
      <c r="R22" s="34">
        <f>+'[1]Tablas'!S28</f>
        <v>199</v>
      </c>
      <c r="S22" s="34">
        <f>SUM(L22:R22)</f>
        <v>26807</v>
      </c>
    </row>
    <row r="23" spans="1:19" ht="12.75">
      <c r="A23" s="18" t="s">
        <v>87</v>
      </c>
      <c r="B23" s="34">
        <f>+'[1]Tablas'!C29</f>
        <v>3251372</v>
      </c>
      <c r="C23" s="34">
        <f>+'[1]Tablas'!D29</f>
        <v>1551795</v>
      </c>
      <c r="D23" s="34">
        <f>+'[1]Tablas'!E29</f>
        <v>969407</v>
      </c>
      <c r="E23" s="34">
        <f>+'[1]Tablas'!F29</f>
        <v>328516</v>
      </c>
      <c r="F23" s="34">
        <f>+'[1]Tablas'!G29</f>
        <v>341686</v>
      </c>
      <c r="G23" s="34">
        <f>+'[1]Tablas'!H29</f>
        <v>270939</v>
      </c>
      <c r="H23" s="34">
        <f>+'[1]Tablas'!I29</f>
        <v>95249</v>
      </c>
      <c r="I23" s="34">
        <f>SUM(B23:H23)</f>
        <v>6808964</v>
      </c>
      <c r="J23" s="33"/>
      <c r="K23" s="18" t="s">
        <v>87</v>
      </c>
      <c r="L23" s="34">
        <f>+'[1]Tablas'!M29</f>
        <v>25309</v>
      </c>
      <c r="M23" s="34">
        <f>+'[1]Tablas'!N29</f>
        <v>11614</v>
      </c>
      <c r="N23" s="34">
        <f>+'[1]Tablas'!O29</f>
        <v>7290</v>
      </c>
      <c r="O23" s="34">
        <f>+'[1]Tablas'!P29</f>
        <v>2220</v>
      </c>
      <c r="P23" s="34">
        <f>+'[1]Tablas'!Q29</f>
        <v>2776</v>
      </c>
      <c r="Q23" s="34">
        <f>+'[1]Tablas'!R29</f>
        <v>2437</v>
      </c>
      <c r="R23" s="34">
        <f>+'[1]Tablas'!S29</f>
        <v>714</v>
      </c>
      <c r="S23" s="34">
        <f>SUM(L23:R23)</f>
        <v>52360</v>
      </c>
    </row>
    <row r="24" spans="1:19" s="82" customFormat="1" ht="12.75">
      <c r="A24" s="21" t="s">
        <v>20</v>
      </c>
      <c r="B24" s="22">
        <f aca="true" t="shared" si="2" ref="B24:H24">SUM(B22:B23)</f>
        <v>3959903</v>
      </c>
      <c r="C24" s="22">
        <f t="shared" si="2"/>
        <v>1804925</v>
      </c>
      <c r="D24" s="22">
        <f t="shared" si="2"/>
        <v>1146580</v>
      </c>
      <c r="E24" s="22">
        <f t="shared" si="2"/>
        <v>391161</v>
      </c>
      <c r="F24" s="22">
        <f t="shared" si="2"/>
        <v>470227</v>
      </c>
      <c r="G24" s="22">
        <f t="shared" si="2"/>
        <v>323208</v>
      </c>
      <c r="H24" s="22">
        <f t="shared" si="2"/>
        <v>109073</v>
      </c>
      <c r="I24" s="22">
        <f>SUM(B24:H24)</f>
        <v>8205077</v>
      </c>
      <c r="J24" s="67"/>
      <c r="K24" s="21" t="s">
        <v>20</v>
      </c>
      <c r="L24" s="22">
        <f aca="true" t="shared" si="3" ref="L24:R24">SUM(L22:L23)</f>
        <v>40047</v>
      </c>
      <c r="M24" s="22">
        <f t="shared" si="3"/>
        <v>15973</v>
      </c>
      <c r="N24" s="22">
        <f t="shared" si="3"/>
        <v>10626</v>
      </c>
      <c r="O24" s="22">
        <f t="shared" si="3"/>
        <v>3182</v>
      </c>
      <c r="P24" s="22">
        <f t="shared" si="3"/>
        <v>4917</v>
      </c>
      <c r="Q24" s="22">
        <f t="shared" si="3"/>
        <v>3509</v>
      </c>
      <c r="R24" s="22">
        <f t="shared" si="3"/>
        <v>913</v>
      </c>
      <c r="S24" s="22">
        <f>SUM(L24:R24)</f>
        <v>79167</v>
      </c>
    </row>
    <row r="25" spans="1:19" ht="12.75">
      <c r="A25" s="18" t="s">
        <v>21</v>
      </c>
      <c r="B25" s="33"/>
      <c r="C25" s="33"/>
      <c r="D25" s="33"/>
      <c r="E25" s="33"/>
      <c r="F25" s="33"/>
      <c r="G25" s="33"/>
      <c r="H25" s="33"/>
      <c r="I25" s="33"/>
      <c r="J25" s="33"/>
      <c r="K25" s="18" t="s">
        <v>21</v>
      </c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hidden="1">
      <c r="A28" s="3"/>
      <c r="B28" s="7"/>
      <c r="C28" s="7"/>
      <c r="D28" s="7"/>
      <c r="E28" s="7"/>
      <c r="F28" s="7"/>
      <c r="G28" s="7"/>
      <c r="H28" s="7"/>
      <c r="I28" s="7"/>
      <c r="J28" s="3"/>
      <c r="K28" s="3"/>
      <c r="L28" s="7"/>
      <c r="M28" s="7"/>
      <c r="N28" s="7"/>
      <c r="O28" s="7"/>
      <c r="P28" s="7"/>
      <c r="Q28" s="7"/>
      <c r="R28" s="7"/>
      <c r="S28" s="7"/>
    </row>
    <row r="29" spans="1:19" ht="12.75" hidden="1">
      <c r="A29" s="5" t="s">
        <v>26</v>
      </c>
      <c r="B29" s="7"/>
      <c r="C29" s="7"/>
      <c r="D29" s="7"/>
      <c r="E29" s="7"/>
      <c r="F29" s="7"/>
      <c r="G29" s="7"/>
      <c r="H29" s="7"/>
      <c r="I29" s="7"/>
      <c r="J29" s="3"/>
      <c r="K29" s="5" t="s">
        <v>26</v>
      </c>
      <c r="L29" s="7"/>
      <c r="M29" s="7"/>
      <c r="N29" s="7"/>
      <c r="O29" s="7"/>
      <c r="P29" s="7"/>
      <c r="Q29" s="7"/>
      <c r="R29" s="7"/>
      <c r="S29" s="7"/>
    </row>
    <row r="30" spans="1:19" ht="12.75" hidden="1">
      <c r="A30" s="46" t="s">
        <v>27</v>
      </c>
      <c r="B30" s="7"/>
      <c r="C30" s="7"/>
      <c r="D30" s="7"/>
      <c r="E30" s="7"/>
      <c r="F30" s="7"/>
      <c r="G30" s="7"/>
      <c r="H30" s="7"/>
      <c r="I30" s="7"/>
      <c r="J30" s="3"/>
      <c r="K30" s="46" t="s">
        <v>27</v>
      </c>
      <c r="L30" s="7"/>
      <c r="M30" s="7"/>
      <c r="N30" s="7"/>
      <c r="O30" s="7"/>
      <c r="P30" s="7"/>
      <c r="Q30" s="7"/>
      <c r="R30" s="7"/>
      <c r="S30" s="7"/>
    </row>
    <row r="31" spans="1:19" ht="12.75" hidden="1">
      <c r="A31" s="11"/>
      <c r="B31" s="83" t="s">
        <v>84</v>
      </c>
      <c r="C31" s="84" t="s">
        <v>85</v>
      </c>
      <c r="D31" s="84" t="s">
        <v>84</v>
      </c>
      <c r="E31" s="84" t="s">
        <v>84</v>
      </c>
      <c r="F31" s="84" t="s">
        <v>85</v>
      </c>
      <c r="G31" s="84" t="s">
        <v>84</v>
      </c>
      <c r="H31" s="83" t="s">
        <v>84</v>
      </c>
      <c r="I31" s="83" t="s">
        <v>90</v>
      </c>
      <c r="J31" s="3"/>
      <c r="K31" s="11"/>
      <c r="L31" s="83" t="s">
        <v>84</v>
      </c>
      <c r="M31" s="84" t="s">
        <v>85</v>
      </c>
      <c r="N31" s="84" t="s">
        <v>84</v>
      </c>
      <c r="O31" s="84" t="s">
        <v>84</v>
      </c>
      <c r="P31" s="84" t="s">
        <v>85</v>
      </c>
      <c r="Q31" s="84" t="s">
        <v>84</v>
      </c>
      <c r="R31" s="83" t="s">
        <v>84</v>
      </c>
      <c r="S31" s="83" t="s">
        <v>90</v>
      </c>
    </row>
    <row r="32" spans="1:19" ht="12.75" hidden="1">
      <c r="A32" s="15" t="s">
        <v>11</v>
      </c>
      <c r="B32" s="85" t="s">
        <v>77</v>
      </c>
      <c r="C32" s="9" t="s">
        <v>78</v>
      </c>
      <c r="D32" s="9" t="s">
        <v>79</v>
      </c>
      <c r="E32" s="9" t="s">
        <v>91</v>
      </c>
      <c r="F32" s="9" t="s">
        <v>92</v>
      </c>
      <c r="G32" s="9" t="s">
        <v>82</v>
      </c>
      <c r="H32" s="85" t="s">
        <v>83</v>
      </c>
      <c r="I32" s="85" t="s">
        <v>93</v>
      </c>
      <c r="J32" s="3"/>
      <c r="K32" s="15" t="s">
        <v>11</v>
      </c>
      <c r="L32" s="85" t="s">
        <v>77</v>
      </c>
      <c r="M32" s="9" t="s">
        <v>78</v>
      </c>
      <c r="N32" s="9" t="s">
        <v>79</v>
      </c>
      <c r="O32" s="9" t="s">
        <v>91</v>
      </c>
      <c r="P32" s="9" t="s">
        <v>92</v>
      </c>
      <c r="Q32" s="9" t="s">
        <v>82</v>
      </c>
      <c r="R32" s="85" t="s">
        <v>83</v>
      </c>
      <c r="S32" s="85" t="s">
        <v>93</v>
      </c>
    </row>
    <row r="33" spans="1:19" ht="12.75" hidden="1">
      <c r="A33" s="44" t="s">
        <v>18</v>
      </c>
      <c r="B33" s="86">
        <f aca="true" t="shared" si="4" ref="B33:I35">+B22-B10</f>
        <v>-52122</v>
      </c>
      <c r="C33" s="86">
        <f t="shared" si="4"/>
        <v>42418</v>
      </c>
      <c r="D33" s="86">
        <f t="shared" si="4"/>
        <v>10725</v>
      </c>
      <c r="E33" s="86">
        <f t="shared" si="4"/>
        <v>2864</v>
      </c>
      <c r="F33" s="86">
        <f t="shared" si="4"/>
        <v>3187</v>
      </c>
      <c r="G33" s="86">
        <f t="shared" si="4"/>
        <v>-23527</v>
      </c>
      <c r="H33" s="86">
        <f t="shared" si="4"/>
        <v>6373</v>
      </c>
      <c r="I33" s="86">
        <f t="shared" si="4"/>
        <v>-10082</v>
      </c>
      <c r="J33" s="3"/>
      <c r="K33" s="44" t="s">
        <v>18</v>
      </c>
      <c r="L33" s="7">
        <f aca="true" t="shared" si="5" ref="L33:S35">+L22-L10</f>
        <v>-813</v>
      </c>
      <c r="M33" s="7">
        <f t="shared" si="5"/>
        <v>660</v>
      </c>
      <c r="N33" s="7">
        <f t="shared" si="5"/>
        <v>164</v>
      </c>
      <c r="O33" s="7">
        <f t="shared" si="5"/>
        <v>16</v>
      </c>
      <c r="P33" s="7">
        <f t="shared" si="5"/>
        <v>170</v>
      </c>
      <c r="Q33" s="7">
        <f t="shared" si="5"/>
        <v>-701</v>
      </c>
      <c r="R33" s="7">
        <f t="shared" si="5"/>
        <v>96</v>
      </c>
      <c r="S33" s="7">
        <f t="shared" si="5"/>
        <v>-408</v>
      </c>
    </row>
    <row r="34" spans="1:19" ht="12.75" hidden="1">
      <c r="A34" s="44" t="s">
        <v>19</v>
      </c>
      <c r="B34" s="7">
        <f t="shared" si="4"/>
        <v>422384</v>
      </c>
      <c r="C34" s="7">
        <f t="shared" si="4"/>
        <v>88255</v>
      </c>
      <c r="D34" s="7">
        <f t="shared" si="4"/>
        <v>91145</v>
      </c>
      <c r="E34" s="7">
        <f t="shared" si="4"/>
        <v>-14435</v>
      </c>
      <c r="F34" s="7">
        <f t="shared" si="4"/>
        <v>-9947</v>
      </c>
      <c r="G34" s="7">
        <f t="shared" si="4"/>
        <v>56720</v>
      </c>
      <c r="H34" s="7">
        <f t="shared" si="4"/>
        <v>20715</v>
      </c>
      <c r="I34" s="7">
        <f t="shared" si="4"/>
        <v>654837</v>
      </c>
      <c r="J34" s="3"/>
      <c r="K34" s="44" t="s">
        <v>19</v>
      </c>
      <c r="L34" s="7">
        <f t="shared" si="5"/>
        <v>4013</v>
      </c>
      <c r="M34" s="7">
        <f t="shared" si="5"/>
        <v>1138</v>
      </c>
      <c r="N34" s="7">
        <f t="shared" si="5"/>
        <v>379</v>
      </c>
      <c r="O34" s="7">
        <f t="shared" si="5"/>
        <v>-193</v>
      </c>
      <c r="P34" s="7">
        <f t="shared" si="5"/>
        <v>-80</v>
      </c>
      <c r="Q34" s="7">
        <f t="shared" si="5"/>
        <v>676</v>
      </c>
      <c r="R34" s="7">
        <f t="shared" si="5"/>
        <v>140</v>
      </c>
      <c r="S34" s="7">
        <f t="shared" si="5"/>
        <v>6073</v>
      </c>
    </row>
    <row r="35" spans="1:19" ht="12.75" hidden="1">
      <c r="A35" s="50" t="s">
        <v>20</v>
      </c>
      <c r="B35" s="87">
        <f t="shared" si="4"/>
        <v>370262</v>
      </c>
      <c r="C35" s="87">
        <f t="shared" si="4"/>
        <v>130673</v>
      </c>
      <c r="D35" s="87">
        <f t="shared" si="4"/>
        <v>101870</v>
      </c>
      <c r="E35" s="87">
        <f t="shared" si="4"/>
        <v>-11571</v>
      </c>
      <c r="F35" s="87">
        <f t="shared" si="4"/>
        <v>-6760</v>
      </c>
      <c r="G35" s="87">
        <f t="shared" si="4"/>
        <v>33193</v>
      </c>
      <c r="H35" s="87">
        <f t="shared" si="4"/>
        <v>27088</v>
      </c>
      <c r="I35" s="87">
        <f t="shared" si="4"/>
        <v>644755</v>
      </c>
      <c r="J35" s="3"/>
      <c r="K35" s="50" t="s">
        <v>20</v>
      </c>
      <c r="L35" s="87">
        <f t="shared" si="5"/>
        <v>3200</v>
      </c>
      <c r="M35" s="87">
        <f t="shared" si="5"/>
        <v>1798</v>
      </c>
      <c r="N35" s="87">
        <f t="shared" si="5"/>
        <v>543</v>
      </c>
      <c r="O35" s="87">
        <f t="shared" si="5"/>
        <v>-177</v>
      </c>
      <c r="P35" s="87">
        <f t="shared" si="5"/>
        <v>90</v>
      </c>
      <c r="Q35" s="87">
        <f t="shared" si="5"/>
        <v>-25</v>
      </c>
      <c r="R35" s="87">
        <f t="shared" si="5"/>
        <v>236</v>
      </c>
      <c r="S35" s="87">
        <f t="shared" si="5"/>
        <v>5665</v>
      </c>
    </row>
    <row r="36" spans="1:19" ht="12.75" hidden="1">
      <c r="A36" s="44" t="s">
        <v>30</v>
      </c>
      <c r="B36" s="3"/>
      <c r="C36" s="3"/>
      <c r="D36" s="3"/>
      <c r="E36" s="3"/>
      <c r="F36" s="3"/>
      <c r="G36" s="3"/>
      <c r="H36" s="3"/>
      <c r="I36" s="3"/>
      <c r="J36" s="3"/>
      <c r="K36" s="44" t="s">
        <v>30</v>
      </c>
      <c r="L36" s="3"/>
      <c r="M36" s="3"/>
      <c r="N36" s="3"/>
      <c r="O36" s="3"/>
      <c r="P36" s="3"/>
      <c r="Q36" s="3"/>
      <c r="R36" s="3"/>
      <c r="S36" s="3"/>
    </row>
    <row r="37" spans="1:19" ht="12.75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 hidden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5" t="s">
        <v>94</v>
      </c>
      <c r="B39" s="7"/>
      <c r="C39" s="7"/>
      <c r="D39" s="7"/>
      <c r="E39" s="7"/>
      <c r="F39" s="7"/>
      <c r="G39" s="7"/>
      <c r="H39" s="7"/>
      <c r="I39" s="7"/>
      <c r="J39" s="3"/>
      <c r="K39" s="5" t="s">
        <v>95</v>
      </c>
      <c r="L39" s="7"/>
      <c r="M39" s="7"/>
      <c r="N39" s="7"/>
      <c r="O39" s="7"/>
      <c r="P39" s="7"/>
      <c r="Q39" s="7"/>
      <c r="R39" s="7"/>
      <c r="S39" s="7"/>
    </row>
    <row r="40" spans="1:19" ht="12.75">
      <c r="A40" s="5" t="s">
        <v>96</v>
      </c>
      <c r="B40" s="7"/>
      <c r="C40" s="7"/>
      <c r="D40" s="7"/>
      <c r="E40" s="7"/>
      <c r="F40" s="7"/>
      <c r="G40" s="7"/>
      <c r="H40" s="7"/>
      <c r="I40" s="7"/>
      <c r="J40" s="3"/>
      <c r="K40" s="5" t="s">
        <v>97</v>
      </c>
      <c r="L40" s="7"/>
      <c r="M40" s="7"/>
      <c r="N40" s="7"/>
      <c r="O40" s="7"/>
      <c r="P40" s="7"/>
      <c r="Q40" s="7"/>
      <c r="R40" s="7"/>
      <c r="S40" s="7"/>
    </row>
    <row r="41" spans="1:19" ht="12.75">
      <c r="A41" s="5" t="s">
        <v>75</v>
      </c>
      <c r="B41" s="7"/>
      <c r="C41" s="7"/>
      <c r="D41" s="7"/>
      <c r="E41" s="7"/>
      <c r="F41" s="7"/>
      <c r="G41" s="7"/>
      <c r="H41" s="7"/>
      <c r="I41" s="7"/>
      <c r="J41" s="3"/>
      <c r="K41" s="5" t="s">
        <v>75</v>
      </c>
      <c r="L41" s="7"/>
      <c r="M41" s="7"/>
      <c r="N41" s="7"/>
      <c r="O41" s="7"/>
      <c r="P41" s="7"/>
      <c r="Q41" s="7"/>
      <c r="R41" s="7"/>
      <c r="S41" s="7"/>
    </row>
    <row r="42" spans="1:19" ht="12.75">
      <c r="A42" s="46" t="s">
        <v>69</v>
      </c>
      <c r="B42" s="7"/>
      <c r="C42" s="7"/>
      <c r="D42" s="7"/>
      <c r="E42" s="7"/>
      <c r="F42" s="7"/>
      <c r="G42" s="7"/>
      <c r="H42" s="7"/>
      <c r="I42" s="7" t="s">
        <v>35</v>
      </c>
      <c r="J42" s="3"/>
      <c r="K42" s="46" t="s">
        <v>69</v>
      </c>
      <c r="L42" s="7"/>
      <c r="M42" s="7"/>
      <c r="N42" s="7"/>
      <c r="O42" s="7"/>
      <c r="P42" s="7"/>
      <c r="Q42" s="7"/>
      <c r="R42" s="7"/>
      <c r="S42" s="7" t="s">
        <v>35</v>
      </c>
    </row>
    <row r="43" spans="1:19" ht="12.75">
      <c r="A43" s="75" t="s">
        <v>76</v>
      </c>
      <c r="B43" s="73" t="s">
        <v>77</v>
      </c>
      <c r="C43" s="73" t="s">
        <v>78</v>
      </c>
      <c r="D43" s="73" t="s">
        <v>79</v>
      </c>
      <c r="E43" s="73" t="s">
        <v>80</v>
      </c>
      <c r="F43" s="73" t="s">
        <v>81</v>
      </c>
      <c r="G43" s="73" t="s">
        <v>82</v>
      </c>
      <c r="H43" s="73" t="s">
        <v>83</v>
      </c>
      <c r="I43" s="88" t="s">
        <v>20</v>
      </c>
      <c r="J43" s="3"/>
      <c r="K43" s="75" t="s">
        <v>76</v>
      </c>
      <c r="L43" s="73" t="s">
        <v>77</v>
      </c>
      <c r="M43" s="73" t="s">
        <v>78</v>
      </c>
      <c r="N43" s="73" t="s">
        <v>79</v>
      </c>
      <c r="O43" s="73" t="s">
        <v>80</v>
      </c>
      <c r="P43" s="73" t="s">
        <v>81</v>
      </c>
      <c r="Q43" s="73" t="s">
        <v>82</v>
      </c>
      <c r="R43" s="73" t="s">
        <v>83</v>
      </c>
      <c r="S43" s="88" t="s">
        <v>20</v>
      </c>
    </row>
    <row r="44" spans="1:19" ht="12.75">
      <c r="A44" s="79"/>
      <c r="B44" s="77" t="s">
        <v>84</v>
      </c>
      <c r="C44" s="77" t="s">
        <v>85</v>
      </c>
      <c r="D44" s="77" t="s">
        <v>84</v>
      </c>
      <c r="E44" s="77" t="s">
        <v>84</v>
      </c>
      <c r="F44" s="77" t="s">
        <v>85</v>
      </c>
      <c r="G44" s="77" t="s">
        <v>84</v>
      </c>
      <c r="H44" s="77" t="s">
        <v>84</v>
      </c>
      <c r="I44" s="89"/>
      <c r="J44" s="3"/>
      <c r="K44" s="79"/>
      <c r="L44" s="77" t="s">
        <v>84</v>
      </c>
      <c r="M44" s="77" t="s">
        <v>85</v>
      </c>
      <c r="N44" s="77" t="s">
        <v>84</v>
      </c>
      <c r="O44" s="77" t="s">
        <v>84</v>
      </c>
      <c r="P44" s="77" t="s">
        <v>85</v>
      </c>
      <c r="Q44" s="77" t="s">
        <v>84</v>
      </c>
      <c r="R44" s="77" t="s">
        <v>84</v>
      </c>
      <c r="S44" s="90"/>
    </row>
    <row r="45" spans="1:19" ht="12.75">
      <c r="A45" s="44" t="s">
        <v>86</v>
      </c>
      <c r="B45" s="91">
        <f aca="true" t="shared" si="6" ref="B45:I47">+B22/B10*100-100</f>
        <v>-6.852270351921305</v>
      </c>
      <c r="C45" s="91">
        <f t="shared" si="6"/>
        <v>20.130794639128283</v>
      </c>
      <c r="D45" s="91">
        <f t="shared" si="6"/>
        <v>6.443453811400573</v>
      </c>
      <c r="E45" s="91">
        <f t="shared" si="6"/>
        <v>4.7908198256971275</v>
      </c>
      <c r="F45" s="91">
        <f t="shared" si="6"/>
        <v>2.5423999234168946</v>
      </c>
      <c r="G45" s="91">
        <f t="shared" si="6"/>
        <v>-31.039896564462495</v>
      </c>
      <c r="H45" s="91">
        <f t="shared" si="6"/>
        <v>85.53214333646491</v>
      </c>
      <c r="I45" s="91">
        <f t="shared" si="6"/>
        <v>-0.7169702637258695</v>
      </c>
      <c r="J45" s="3"/>
      <c r="K45" s="44" t="s">
        <v>86</v>
      </c>
      <c r="L45" s="91">
        <f aca="true" t="shared" si="7" ref="L45:S47">+L22/L10*100-100</f>
        <v>-5.227959616744897</v>
      </c>
      <c r="M45" s="91">
        <f t="shared" si="7"/>
        <v>17.8426601784266</v>
      </c>
      <c r="N45" s="91">
        <f t="shared" si="7"/>
        <v>5.170239596469088</v>
      </c>
      <c r="O45" s="91">
        <f t="shared" si="7"/>
        <v>1.6913319238900613</v>
      </c>
      <c r="P45" s="91">
        <f t="shared" si="7"/>
        <v>8.62506341958398</v>
      </c>
      <c r="Q45" s="91">
        <f t="shared" si="7"/>
        <v>-39.537507050197405</v>
      </c>
      <c r="R45" s="91">
        <f t="shared" si="7"/>
        <v>93.20388349514565</v>
      </c>
      <c r="S45" s="91">
        <f t="shared" si="7"/>
        <v>-1.4991732500459278</v>
      </c>
    </row>
    <row r="46" spans="1:19" ht="12.75">
      <c r="A46" s="44" t="s">
        <v>87</v>
      </c>
      <c r="B46" s="92">
        <f t="shared" si="6"/>
        <v>14.930568811179114</v>
      </c>
      <c r="C46" s="92">
        <f t="shared" si="6"/>
        <v>6.030241742624057</v>
      </c>
      <c r="D46" s="92">
        <f t="shared" si="6"/>
        <v>10.377882681933187</v>
      </c>
      <c r="E46" s="92">
        <f t="shared" si="6"/>
        <v>-4.2090561042248</v>
      </c>
      <c r="F46" s="92">
        <f t="shared" si="6"/>
        <v>-2.828801619870717</v>
      </c>
      <c r="G46" s="92">
        <f t="shared" si="6"/>
        <v>26.477576685541422</v>
      </c>
      <c r="H46" s="92">
        <f t="shared" si="6"/>
        <v>27.79268521748463</v>
      </c>
      <c r="I46" s="92">
        <f t="shared" si="6"/>
        <v>10.640615638903768</v>
      </c>
      <c r="J46" s="3"/>
      <c r="K46" s="44" t="s">
        <v>87</v>
      </c>
      <c r="L46" s="92">
        <f t="shared" si="7"/>
        <v>18.843914350112698</v>
      </c>
      <c r="M46" s="92">
        <f t="shared" si="7"/>
        <v>10.862924780450541</v>
      </c>
      <c r="N46" s="92">
        <f t="shared" si="7"/>
        <v>5.484010996961359</v>
      </c>
      <c r="O46" s="92">
        <f t="shared" si="7"/>
        <v>-7.998342312474094</v>
      </c>
      <c r="P46" s="92">
        <f t="shared" si="7"/>
        <v>-2.801120448179276</v>
      </c>
      <c r="Q46" s="92">
        <f t="shared" si="7"/>
        <v>38.387279954571284</v>
      </c>
      <c r="R46" s="92">
        <f t="shared" si="7"/>
        <v>24.390243902439025</v>
      </c>
      <c r="S46" s="92">
        <f t="shared" si="7"/>
        <v>13.120314559163475</v>
      </c>
    </row>
    <row r="47" spans="1:19" s="82" customFormat="1" ht="12.75">
      <c r="A47" s="57" t="s">
        <v>20</v>
      </c>
      <c r="B47" s="93">
        <f t="shared" si="6"/>
        <v>10.314736208996948</v>
      </c>
      <c r="C47" s="93">
        <f t="shared" si="6"/>
        <v>7.804858527867964</v>
      </c>
      <c r="D47" s="93">
        <f t="shared" si="6"/>
        <v>9.751031386700618</v>
      </c>
      <c r="E47" s="93">
        <f t="shared" si="6"/>
        <v>-2.8731265456929123</v>
      </c>
      <c r="F47" s="93">
        <f t="shared" si="6"/>
        <v>-1.4172294003819843</v>
      </c>
      <c r="G47" s="93">
        <f t="shared" si="6"/>
        <v>11.445270072237633</v>
      </c>
      <c r="H47" s="93">
        <f t="shared" si="6"/>
        <v>33.04019027870953</v>
      </c>
      <c r="I47" s="93">
        <f t="shared" si="6"/>
        <v>8.528142055325148</v>
      </c>
      <c r="J47" s="68"/>
      <c r="K47" s="57" t="s">
        <v>20</v>
      </c>
      <c r="L47" s="93">
        <f t="shared" si="7"/>
        <v>8.684560479821954</v>
      </c>
      <c r="M47" s="93">
        <f t="shared" si="7"/>
        <v>12.684303350970012</v>
      </c>
      <c r="N47" s="93">
        <f t="shared" si="7"/>
        <v>5.385301993454334</v>
      </c>
      <c r="O47" s="93">
        <f t="shared" si="7"/>
        <v>-5.269425424233404</v>
      </c>
      <c r="P47" s="93">
        <f t="shared" si="7"/>
        <v>1.864512119328765</v>
      </c>
      <c r="Q47" s="93">
        <f t="shared" si="7"/>
        <v>-0.7074136955291408</v>
      </c>
      <c r="R47" s="93">
        <f t="shared" si="7"/>
        <v>34.85967503692763</v>
      </c>
      <c r="S47" s="93">
        <f t="shared" si="7"/>
        <v>7.7072732714756</v>
      </c>
    </row>
    <row r="48" spans="1:19" ht="12.75">
      <c r="A48" s="18" t="s">
        <v>21</v>
      </c>
      <c r="B48" s="3"/>
      <c r="C48" s="3"/>
      <c r="D48" s="3"/>
      <c r="E48" s="3"/>
      <c r="F48" s="3"/>
      <c r="G48" s="3"/>
      <c r="H48" s="3"/>
      <c r="I48" s="3"/>
      <c r="J48" s="3"/>
      <c r="K48" s="18" t="s">
        <v>21</v>
      </c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44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5" t="s">
        <v>98</v>
      </c>
      <c r="B51" s="7"/>
      <c r="C51" s="7"/>
      <c r="D51" s="7"/>
      <c r="E51" s="7"/>
      <c r="F51" s="7"/>
      <c r="G51" s="7"/>
      <c r="H51" s="7"/>
      <c r="I51" s="7"/>
      <c r="J51" s="3"/>
      <c r="K51" s="5" t="s">
        <v>99</v>
      </c>
      <c r="L51" s="7"/>
      <c r="M51" s="7"/>
      <c r="N51" s="7"/>
      <c r="O51" s="7"/>
      <c r="P51" s="7"/>
      <c r="Q51" s="7"/>
      <c r="R51" s="7"/>
      <c r="S51" s="7"/>
    </row>
    <row r="52" spans="1:19" ht="12.75">
      <c r="A52" s="5" t="s">
        <v>100</v>
      </c>
      <c r="B52" s="7"/>
      <c r="C52" s="7"/>
      <c r="D52" s="7"/>
      <c r="E52" s="7"/>
      <c r="F52" s="7"/>
      <c r="G52" s="7"/>
      <c r="H52" s="7"/>
      <c r="I52" s="7"/>
      <c r="J52" s="3"/>
      <c r="K52" s="5" t="s">
        <v>101</v>
      </c>
      <c r="L52" s="7"/>
      <c r="M52" s="7"/>
      <c r="N52" s="7"/>
      <c r="O52" s="7"/>
      <c r="P52" s="7"/>
      <c r="Q52" s="7"/>
      <c r="R52" s="7"/>
      <c r="S52" s="7"/>
    </row>
    <row r="53" spans="1:19" ht="12.75">
      <c r="A53" s="5" t="s">
        <v>75</v>
      </c>
      <c r="B53" s="7"/>
      <c r="C53" s="7"/>
      <c r="D53" s="7"/>
      <c r="E53" s="7"/>
      <c r="F53" s="7"/>
      <c r="G53" s="7"/>
      <c r="H53" s="7"/>
      <c r="I53" s="7"/>
      <c r="J53" s="3"/>
      <c r="K53" s="5" t="s">
        <v>75</v>
      </c>
      <c r="L53" s="7"/>
      <c r="M53" s="7"/>
      <c r="N53" s="7"/>
      <c r="O53" s="7"/>
      <c r="P53" s="7"/>
      <c r="Q53" s="7"/>
      <c r="R53" s="7"/>
      <c r="S53" s="7"/>
    </row>
    <row r="54" spans="1:19" ht="12.75">
      <c r="A54" s="46" t="s">
        <v>69</v>
      </c>
      <c r="B54" s="7"/>
      <c r="C54" s="7"/>
      <c r="D54" s="7"/>
      <c r="E54" s="7"/>
      <c r="F54" s="7"/>
      <c r="G54" s="7"/>
      <c r="H54" s="7"/>
      <c r="I54" s="7" t="s">
        <v>40</v>
      </c>
      <c r="J54" s="3"/>
      <c r="K54" s="46" t="s">
        <v>69</v>
      </c>
      <c r="L54" s="7"/>
      <c r="M54" s="7"/>
      <c r="N54" s="7"/>
      <c r="O54" s="7"/>
      <c r="P54" s="7"/>
      <c r="Q54" s="7"/>
      <c r="R54" s="7"/>
      <c r="S54" s="7" t="s">
        <v>40</v>
      </c>
    </row>
    <row r="55" spans="1:19" ht="12.75">
      <c r="A55" s="75" t="s">
        <v>76</v>
      </c>
      <c r="B55" s="73" t="s">
        <v>77</v>
      </c>
      <c r="C55" s="73" t="s">
        <v>78</v>
      </c>
      <c r="D55" s="73" t="s">
        <v>79</v>
      </c>
      <c r="E55" s="73" t="s">
        <v>80</v>
      </c>
      <c r="F55" s="73" t="s">
        <v>81</v>
      </c>
      <c r="G55" s="73" t="s">
        <v>82</v>
      </c>
      <c r="H55" s="73" t="s">
        <v>83</v>
      </c>
      <c r="I55" s="88" t="s">
        <v>20</v>
      </c>
      <c r="J55" s="3"/>
      <c r="K55" s="75" t="s">
        <v>76</v>
      </c>
      <c r="L55" s="73" t="s">
        <v>77</v>
      </c>
      <c r="M55" s="73" t="s">
        <v>78</v>
      </c>
      <c r="N55" s="73" t="s">
        <v>79</v>
      </c>
      <c r="O55" s="73" t="s">
        <v>80</v>
      </c>
      <c r="P55" s="73" t="s">
        <v>81</v>
      </c>
      <c r="Q55" s="73" t="s">
        <v>82</v>
      </c>
      <c r="R55" s="73" t="s">
        <v>83</v>
      </c>
      <c r="S55" s="88" t="s">
        <v>20</v>
      </c>
    </row>
    <row r="56" spans="1:19" ht="12.75">
      <c r="A56" s="79"/>
      <c r="B56" s="77" t="s">
        <v>84</v>
      </c>
      <c r="C56" s="77" t="s">
        <v>85</v>
      </c>
      <c r="D56" s="77" t="s">
        <v>84</v>
      </c>
      <c r="E56" s="77" t="s">
        <v>84</v>
      </c>
      <c r="F56" s="77" t="s">
        <v>85</v>
      </c>
      <c r="G56" s="77" t="s">
        <v>84</v>
      </c>
      <c r="H56" s="77" t="s">
        <v>84</v>
      </c>
      <c r="I56" s="90"/>
      <c r="J56" s="3"/>
      <c r="K56" s="79"/>
      <c r="L56" s="77" t="s">
        <v>84</v>
      </c>
      <c r="M56" s="77" t="s">
        <v>85</v>
      </c>
      <c r="N56" s="77" t="s">
        <v>84</v>
      </c>
      <c r="O56" s="77" t="s">
        <v>84</v>
      </c>
      <c r="P56" s="77" t="s">
        <v>85</v>
      </c>
      <c r="Q56" s="77" t="s">
        <v>84</v>
      </c>
      <c r="R56" s="77" t="s">
        <v>84</v>
      </c>
      <c r="S56" s="90"/>
    </row>
    <row r="57" spans="1:19" ht="12.75">
      <c r="A57" s="44" t="s">
        <v>86</v>
      </c>
      <c r="B57" s="91">
        <f>+B33/$B$35*$B$47</f>
        <v>-1.4520114964142659</v>
      </c>
      <c r="C57" s="91">
        <f>+C33/$C$35*$C$47</f>
        <v>2.533549310378604</v>
      </c>
      <c r="D57" s="91">
        <f>+D33/$D$35*$D$47</f>
        <v>1.0266006834432524</v>
      </c>
      <c r="E57" s="91">
        <f>+E33/$E$35*$E$47</f>
        <v>0.7111428940337482</v>
      </c>
      <c r="F57" s="91">
        <f>+F33/$F$35*$F$47</f>
        <v>0.6681523815114473</v>
      </c>
      <c r="G57" s="91">
        <f>+G33/$G$35*$G$47</f>
        <v>-8.112339016947391</v>
      </c>
      <c r="H57" s="91">
        <f>+H33/$H$35*$H$47</f>
        <v>7.773373178020372</v>
      </c>
      <c r="I57" s="91">
        <f>+I33/$I$35*$I$47</f>
        <v>-0.13335410846257595</v>
      </c>
      <c r="J57" s="3"/>
      <c r="K57" s="44" t="s">
        <v>86</v>
      </c>
      <c r="L57" s="91">
        <f>+L33/$L$35*$L$47</f>
        <v>-2.2064211469047654</v>
      </c>
      <c r="M57" s="91">
        <f>+M33/$M$35*$M$47</f>
        <v>4.656084656084654</v>
      </c>
      <c r="N57" s="91">
        <f>+N33/$N$35*$N$47</f>
        <v>1.6265000495884177</v>
      </c>
      <c r="O57" s="91">
        <f>+O33/$O$35*$O$47</f>
        <v>0.47633224173861277</v>
      </c>
      <c r="P57" s="91">
        <f>+P33/$P$35*$P$47</f>
        <v>3.5218562253987784</v>
      </c>
      <c r="Q57" s="91">
        <f>+Q33/$Q$35*$Q$47</f>
        <v>-19.835880022637106</v>
      </c>
      <c r="R57" s="91">
        <f>+R33/$R$35*$R$47</f>
        <v>14.180206794682425</v>
      </c>
      <c r="S57" s="91">
        <f>+S33/$S$35*$S$47</f>
        <v>-0.5550869364098933</v>
      </c>
    </row>
    <row r="58" spans="1:19" ht="12.75">
      <c r="A58" s="44" t="s">
        <v>87</v>
      </c>
      <c r="B58" s="92">
        <f>+B34/$B$35*$B$47</f>
        <v>11.766747705411213</v>
      </c>
      <c r="C58" s="92">
        <f>+C34/$C$35*$C$47</f>
        <v>5.27130921748936</v>
      </c>
      <c r="D58" s="92">
        <f>+D34/$D$35*$D$47</f>
        <v>8.724430703257365</v>
      </c>
      <c r="E58" s="92">
        <f>+E34/$E$35*$E$47</f>
        <v>-3.5842694397266603</v>
      </c>
      <c r="F58" s="92">
        <f>+F34/$F$35*$F$47</f>
        <v>-2.0853817818934317</v>
      </c>
      <c r="G58" s="92">
        <f>+G34/$G$35*$G$47</f>
        <v>19.55760908918503</v>
      </c>
      <c r="H58" s="92">
        <f>+H34/$H$35*$H$47</f>
        <v>25.26681710068916</v>
      </c>
      <c r="I58" s="92">
        <f>+I34/$I$35*$I$47</f>
        <v>8.661496163787724</v>
      </c>
      <c r="J58" s="3"/>
      <c r="K58" s="44" t="s">
        <v>87</v>
      </c>
      <c r="L58" s="92">
        <f>+L34/$L$35*$L$47</f>
        <v>10.89098162672672</v>
      </c>
      <c r="M58" s="92">
        <f>+M34/$M$35*$M$47</f>
        <v>8.028218694885359</v>
      </c>
      <c r="N58" s="92">
        <f>+N34/$N$35*$N$47</f>
        <v>3.758801943865916</v>
      </c>
      <c r="O58" s="92">
        <f>+O34/$O$35*$O$47</f>
        <v>-5.745757665972017</v>
      </c>
      <c r="P58" s="92">
        <f>+P34/$P$35*$P$47</f>
        <v>-1.6573441060700134</v>
      </c>
      <c r="Q58" s="92">
        <f>+Q34/$Q$35*$Q$47</f>
        <v>19.128466327107965</v>
      </c>
      <c r="R58" s="92">
        <f>+R34/$R$35*$R$47</f>
        <v>20.6794682422452</v>
      </c>
      <c r="S58" s="92">
        <f>+S34/$S$35*$S$47</f>
        <v>8.262360207885493</v>
      </c>
    </row>
    <row r="59" spans="1:19" ht="12.75">
      <c r="A59" s="57" t="s">
        <v>20</v>
      </c>
      <c r="B59" s="93">
        <f>+B35/$B$35*$B$47</f>
        <v>10.314736208996948</v>
      </c>
      <c r="C59" s="93">
        <f>+C35/$C$35*$C$47</f>
        <v>7.804858527867964</v>
      </c>
      <c r="D59" s="93">
        <f>+D35/$D$35*$D$47</f>
        <v>9.751031386700618</v>
      </c>
      <c r="E59" s="93">
        <f>+E35/$E$35*$E$47</f>
        <v>-2.8731265456929123</v>
      </c>
      <c r="F59" s="93">
        <f>+F35/$F$35*$F$47</f>
        <v>-1.4172294003819843</v>
      </c>
      <c r="G59" s="93">
        <f>+G35/$G$35*$G$47</f>
        <v>11.445270072237633</v>
      </c>
      <c r="H59" s="93">
        <f>+H35/$H$35*$H$47</f>
        <v>33.04019027870953</v>
      </c>
      <c r="I59" s="93">
        <f>+I35/$I$35*$I$47</f>
        <v>8.528142055325148</v>
      </c>
      <c r="J59" s="3"/>
      <c r="K59" s="57" t="s">
        <v>20</v>
      </c>
      <c r="L59" s="93">
        <f>+L35/$L$35*$L$47</f>
        <v>8.684560479821954</v>
      </c>
      <c r="M59" s="93">
        <f>+M35/$M$35*$M$47</f>
        <v>12.684303350970012</v>
      </c>
      <c r="N59" s="93">
        <f>+N35/$N$35*$N$47</f>
        <v>5.385301993454334</v>
      </c>
      <c r="O59" s="93">
        <f>+O35/$O$35*$O$47</f>
        <v>-5.269425424233404</v>
      </c>
      <c r="P59" s="93">
        <f>+P35/$P$35*$P$47</f>
        <v>1.864512119328765</v>
      </c>
      <c r="Q59" s="93">
        <f>+Q35/$Q$35*$Q$47</f>
        <v>-0.7074136955291408</v>
      </c>
      <c r="R59" s="93">
        <f>+R35/$R$35*$R$47</f>
        <v>34.85967503692763</v>
      </c>
      <c r="S59" s="93">
        <f>+S35/$S$35*$S$47</f>
        <v>7.7072732714756</v>
      </c>
    </row>
    <row r="60" spans="1:19" ht="12.75">
      <c r="A60" s="18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18" t="s">
        <v>21</v>
      </c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44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</sheetData>
  <mergeCells count="20">
    <mergeCell ref="S55:S56"/>
    <mergeCell ref="R19:S19"/>
    <mergeCell ref="I20:I21"/>
    <mergeCell ref="S20:S21"/>
    <mergeCell ref="I43:I44"/>
    <mergeCell ref="S43:S44"/>
    <mergeCell ref="H7:I7"/>
    <mergeCell ref="R7:S7"/>
    <mergeCell ref="I8:I9"/>
    <mergeCell ref="S8:S9"/>
    <mergeCell ref="A8:A9"/>
    <mergeCell ref="K8:K9"/>
    <mergeCell ref="A20:A21"/>
    <mergeCell ref="K20:K21"/>
    <mergeCell ref="H19:I19"/>
    <mergeCell ref="A43:A44"/>
    <mergeCell ref="K43:K44"/>
    <mergeCell ref="A55:A56"/>
    <mergeCell ref="K55:K56"/>
    <mergeCell ref="I55:I56"/>
  </mergeCells>
  <printOptions horizontalCentered="1" verticalCentered="1"/>
  <pageMargins left="0.75" right="0.75" top="1" bottom="1" header="0" footer="0"/>
  <pageSetup horizontalDpi="300" verticalDpi="3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/>
  <dimension ref="A1:S62"/>
  <sheetViews>
    <sheetView workbookViewId="0" topLeftCell="A1">
      <selection activeCell="F5" sqref="F5"/>
    </sheetView>
  </sheetViews>
  <sheetFormatPr defaultColWidth="11.421875" defaultRowHeight="12.75"/>
  <cols>
    <col min="1" max="1" width="10.8515625" style="69" customWidth="1"/>
    <col min="2" max="2" width="9.140625" style="69" customWidth="1"/>
    <col min="3" max="3" width="8.8515625" style="69" customWidth="1"/>
    <col min="4" max="4" width="10.28125" style="69" customWidth="1"/>
    <col min="5" max="5" width="8.57421875" style="69" customWidth="1"/>
    <col min="6" max="6" width="10.00390625" style="69" customWidth="1"/>
    <col min="7" max="7" width="9.00390625" style="69" customWidth="1"/>
    <col min="8" max="8" width="10.8515625" style="69" customWidth="1"/>
    <col min="9" max="9" width="9.7109375" style="69" customWidth="1"/>
    <col min="10" max="10" width="6.57421875" style="69" customWidth="1"/>
    <col min="11" max="11" width="10.8515625" style="69" customWidth="1"/>
    <col min="12" max="12" width="9.8515625" style="69" customWidth="1"/>
    <col min="13" max="14" width="10.00390625" style="69" customWidth="1"/>
    <col min="15" max="15" width="9.140625" style="69" customWidth="1"/>
    <col min="16" max="16" width="9.8515625" style="69" customWidth="1"/>
    <col min="17" max="17" width="7.8515625" style="69" customWidth="1"/>
    <col min="18" max="18" width="8.00390625" style="69" customWidth="1"/>
    <col min="19" max="19" width="10.140625" style="69" customWidth="1"/>
    <col min="20" max="16384" width="11.421875" style="69" customWidth="1"/>
  </cols>
  <sheetData>
    <row r="1" spans="1:19" ht="12.75">
      <c r="A1" s="68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6" t="s">
        <v>103</v>
      </c>
      <c r="B4" s="33"/>
      <c r="C4" s="33"/>
      <c r="D4" s="33"/>
      <c r="E4" s="33"/>
      <c r="F4" s="33"/>
      <c r="G4" s="33"/>
      <c r="H4" s="33"/>
      <c r="I4" s="33"/>
      <c r="J4" s="33"/>
      <c r="K4" s="6" t="s">
        <v>104</v>
      </c>
      <c r="L4" s="33"/>
      <c r="M4" s="33"/>
      <c r="N4" s="33"/>
      <c r="O4" s="33"/>
      <c r="P4" s="33"/>
      <c r="Q4" s="33"/>
      <c r="R4" s="33"/>
      <c r="S4" s="33"/>
    </row>
    <row r="5" spans="1:19" ht="12.75">
      <c r="A5" s="6" t="s">
        <v>105</v>
      </c>
      <c r="B5" s="34"/>
      <c r="C5" s="34"/>
      <c r="D5" s="34"/>
      <c r="E5" s="34"/>
      <c r="F5" s="34"/>
      <c r="G5" s="34"/>
      <c r="H5" s="34"/>
      <c r="I5" s="34"/>
      <c r="J5" s="33"/>
      <c r="K5" s="6" t="s">
        <v>106</v>
      </c>
      <c r="L5" s="34"/>
      <c r="M5" s="34"/>
      <c r="N5" s="34"/>
      <c r="O5" s="34"/>
      <c r="P5" s="34"/>
      <c r="Q5" s="34"/>
      <c r="R5" s="34"/>
      <c r="S5" s="34"/>
    </row>
    <row r="6" spans="1:19" ht="12.75">
      <c r="A6" s="6" t="s">
        <v>75</v>
      </c>
      <c r="B6" s="34"/>
      <c r="C6" s="34"/>
      <c r="D6" s="34"/>
      <c r="E6" s="34"/>
      <c r="F6" s="34"/>
      <c r="G6" s="34"/>
      <c r="H6" s="34"/>
      <c r="I6" s="34"/>
      <c r="J6" s="33"/>
      <c r="K6" s="6" t="s">
        <v>75</v>
      </c>
      <c r="L6" s="34"/>
      <c r="M6" s="34"/>
      <c r="N6" s="34"/>
      <c r="O6" s="34"/>
      <c r="P6" s="34"/>
      <c r="Q6" s="34"/>
      <c r="R6" s="34"/>
      <c r="S6" s="34"/>
    </row>
    <row r="7" spans="1:19" ht="12.75">
      <c r="A7" s="6" t="s">
        <v>6</v>
      </c>
      <c r="B7" s="34"/>
      <c r="C7" s="34"/>
      <c r="D7" s="34"/>
      <c r="E7" s="34"/>
      <c r="F7" s="34"/>
      <c r="G7" s="34"/>
      <c r="H7" s="71" t="s">
        <v>7</v>
      </c>
      <c r="I7" s="71"/>
      <c r="J7" s="33"/>
      <c r="K7" s="6" t="s">
        <v>6</v>
      </c>
      <c r="L7" s="34"/>
      <c r="M7" s="34"/>
      <c r="N7" s="34"/>
      <c r="O7" s="34"/>
      <c r="P7" s="34"/>
      <c r="Q7" s="34"/>
      <c r="R7" s="71" t="s">
        <v>48</v>
      </c>
      <c r="S7" s="71"/>
    </row>
    <row r="8" spans="1:19" ht="12.75">
      <c r="A8" s="75" t="s">
        <v>76</v>
      </c>
      <c r="B8" s="73" t="s">
        <v>77</v>
      </c>
      <c r="C8" s="73" t="s">
        <v>78</v>
      </c>
      <c r="D8" s="73" t="s">
        <v>79</v>
      </c>
      <c r="E8" s="73" t="s">
        <v>80</v>
      </c>
      <c r="F8" s="73" t="s">
        <v>81</v>
      </c>
      <c r="G8" s="73" t="s">
        <v>82</v>
      </c>
      <c r="H8" s="73" t="s">
        <v>83</v>
      </c>
      <c r="I8" s="72" t="s">
        <v>20</v>
      </c>
      <c r="J8" s="33"/>
      <c r="K8" s="75" t="s">
        <v>76</v>
      </c>
      <c r="L8" s="73" t="s">
        <v>77</v>
      </c>
      <c r="M8" s="73" t="s">
        <v>78</v>
      </c>
      <c r="N8" s="73" t="s">
        <v>79</v>
      </c>
      <c r="O8" s="73" t="s">
        <v>80</v>
      </c>
      <c r="P8" s="73" t="s">
        <v>81</v>
      </c>
      <c r="Q8" s="73" t="s">
        <v>82</v>
      </c>
      <c r="R8" s="73" t="s">
        <v>83</v>
      </c>
      <c r="S8" s="72" t="s">
        <v>20</v>
      </c>
    </row>
    <row r="9" spans="1:19" ht="12.75">
      <c r="A9" s="79"/>
      <c r="B9" s="77" t="s">
        <v>84</v>
      </c>
      <c r="C9" s="77" t="s">
        <v>85</v>
      </c>
      <c r="D9" s="77" t="s">
        <v>84</v>
      </c>
      <c r="E9" s="77" t="s">
        <v>84</v>
      </c>
      <c r="F9" s="77" t="s">
        <v>85</v>
      </c>
      <c r="G9" s="77" t="s">
        <v>84</v>
      </c>
      <c r="H9" s="77" t="s">
        <v>84</v>
      </c>
      <c r="I9" s="80"/>
      <c r="J9" s="33"/>
      <c r="K9" s="79"/>
      <c r="L9" s="77" t="s">
        <v>84</v>
      </c>
      <c r="M9" s="77" t="s">
        <v>85</v>
      </c>
      <c r="N9" s="77" t="s">
        <v>84</v>
      </c>
      <c r="O9" s="77" t="s">
        <v>84</v>
      </c>
      <c r="P9" s="77" t="s">
        <v>85</v>
      </c>
      <c r="Q9" s="77" t="s">
        <v>84</v>
      </c>
      <c r="R9" s="77" t="s">
        <v>84</v>
      </c>
      <c r="S9" s="80"/>
    </row>
    <row r="10" spans="1:19" ht="12.75">
      <c r="A10" s="18" t="s">
        <v>86</v>
      </c>
      <c r="B10" s="34">
        <f>+'[1]Tablas'!W26</f>
        <v>287187</v>
      </c>
      <c r="C10" s="34">
        <f>+'[1]Tablas'!X26</f>
        <v>79910</v>
      </c>
      <c r="D10" s="34">
        <f>+'[1]Tablas'!Y26</f>
        <v>99749</v>
      </c>
      <c r="E10" s="34">
        <f>+'[1]Tablas'!Z26</f>
        <v>20405</v>
      </c>
      <c r="F10" s="34">
        <f>+'[1]Tablas'!AA26</f>
        <v>20878</v>
      </c>
      <c r="G10" s="34">
        <f>+'[1]Tablas'!AB26</f>
        <v>17680</v>
      </c>
      <c r="H10" s="34">
        <f>+'[1]Tablas'!AC26</f>
        <v>2938</v>
      </c>
      <c r="I10" s="34">
        <f>SUM(B10:H10)</f>
        <v>528747</v>
      </c>
      <c r="J10" s="33"/>
      <c r="K10" s="18" t="s">
        <v>86</v>
      </c>
      <c r="L10" s="34">
        <f>+'[1]Tablas'!AG26</f>
        <v>6072</v>
      </c>
      <c r="M10" s="34">
        <f>+'[1]Tablas'!AH26</f>
        <v>1506</v>
      </c>
      <c r="N10" s="34">
        <f>+'[1]Tablas'!AI26</f>
        <v>2023</v>
      </c>
      <c r="O10" s="34">
        <f>+'[1]Tablas'!AJ26</f>
        <v>315</v>
      </c>
      <c r="P10" s="34">
        <f>+'[1]Tablas'!AK26</f>
        <v>306</v>
      </c>
      <c r="Q10" s="34">
        <f>+'[1]Tablas'!AL26</f>
        <v>338</v>
      </c>
      <c r="R10" s="34">
        <f>+'[1]Tablas'!AM26</f>
        <v>40</v>
      </c>
      <c r="S10" s="34">
        <f>SUM(L10:R10)</f>
        <v>10600</v>
      </c>
    </row>
    <row r="11" spans="1:19" ht="12.75">
      <c r="A11" s="18" t="s">
        <v>87</v>
      </c>
      <c r="B11" s="34">
        <f>+'[1]Tablas'!W27</f>
        <v>673984</v>
      </c>
      <c r="C11" s="34">
        <f>+'[1]Tablas'!X27</f>
        <v>380365</v>
      </c>
      <c r="D11" s="34">
        <f>+'[1]Tablas'!Y27</f>
        <v>193832</v>
      </c>
      <c r="E11" s="34">
        <f>+'[1]Tablas'!Z27</f>
        <v>54004</v>
      </c>
      <c r="F11" s="34">
        <f>+'[1]Tablas'!AA27</f>
        <v>70502</v>
      </c>
      <c r="G11" s="34">
        <f>+'[1]Tablas'!AB27</f>
        <v>87162</v>
      </c>
      <c r="H11" s="34">
        <f>+'[1]Tablas'!AC27</f>
        <v>17277</v>
      </c>
      <c r="I11" s="34">
        <f>SUM(B11:H11)</f>
        <v>1477126</v>
      </c>
      <c r="J11" s="33"/>
      <c r="K11" s="18" t="s">
        <v>87</v>
      </c>
      <c r="L11" s="34">
        <f>+'[1]Tablas'!AG27</f>
        <v>5963</v>
      </c>
      <c r="M11" s="34">
        <f>+'[1]Tablas'!AH27</f>
        <v>3029</v>
      </c>
      <c r="N11" s="34">
        <f>+'[1]Tablas'!AI27</f>
        <v>1687</v>
      </c>
      <c r="O11" s="34">
        <f>+'[1]Tablas'!AJ27</f>
        <v>354</v>
      </c>
      <c r="P11" s="34">
        <f>+'[1]Tablas'!AK27</f>
        <v>678</v>
      </c>
      <c r="Q11" s="34">
        <f>+'[1]Tablas'!AL27</f>
        <v>687</v>
      </c>
      <c r="R11" s="34">
        <f>+'[1]Tablas'!AM27</f>
        <v>119</v>
      </c>
      <c r="S11" s="34">
        <f>SUM(L11:R11)</f>
        <v>12517</v>
      </c>
    </row>
    <row r="12" spans="1:19" s="82" customFormat="1" ht="12.75">
      <c r="A12" s="21" t="s">
        <v>20</v>
      </c>
      <c r="B12" s="22">
        <f aca="true" t="shared" si="0" ref="B12:H12">SUM(B10:B11)</f>
        <v>961171</v>
      </c>
      <c r="C12" s="22">
        <f t="shared" si="0"/>
        <v>460275</v>
      </c>
      <c r="D12" s="22">
        <f t="shared" si="0"/>
        <v>293581</v>
      </c>
      <c r="E12" s="22">
        <f t="shared" si="0"/>
        <v>74409</v>
      </c>
      <c r="F12" s="22">
        <f t="shared" si="0"/>
        <v>91380</v>
      </c>
      <c r="G12" s="22">
        <f t="shared" si="0"/>
        <v>104842</v>
      </c>
      <c r="H12" s="22">
        <f t="shared" si="0"/>
        <v>20215</v>
      </c>
      <c r="I12" s="22">
        <f>SUM(B12:H12)</f>
        <v>2005873</v>
      </c>
      <c r="J12" s="81"/>
      <c r="K12" s="21" t="s">
        <v>20</v>
      </c>
      <c r="L12" s="22">
        <f aca="true" t="shared" si="1" ref="L12:R12">SUM(L10:L11)</f>
        <v>12035</v>
      </c>
      <c r="M12" s="22">
        <f t="shared" si="1"/>
        <v>4535</v>
      </c>
      <c r="N12" s="22">
        <f t="shared" si="1"/>
        <v>3710</v>
      </c>
      <c r="O12" s="22">
        <f t="shared" si="1"/>
        <v>669</v>
      </c>
      <c r="P12" s="22">
        <f t="shared" si="1"/>
        <v>984</v>
      </c>
      <c r="Q12" s="22">
        <f t="shared" si="1"/>
        <v>1025</v>
      </c>
      <c r="R12" s="22">
        <f t="shared" si="1"/>
        <v>159</v>
      </c>
      <c r="S12" s="22">
        <f>SUM(L12:R12)</f>
        <v>23117</v>
      </c>
    </row>
    <row r="13" spans="1:19" ht="12" customHeight="1">
      <c r="A13" s="18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18" t="s">
        <v>21</v>
      </c>
      <c r="L13" s="33"/>
      <c r="M13" s="33"/>
      <c r="N13" s="33"/>
      <c r="O13" s="33"/>
      <c r="P13" s="33"/>
      <c r="Q13" s="33"/>
      <c r="R13" s="33"/>
      <c r="S13" s="33"/>
    </row>
    <row r="14" spans="1:19" ht="12.7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.7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.75">
      <c r="A16" s="6" t="s">
        <v>107</v>
      </c>
      <c r="B16" s="33"/>
      <c r="C16" s="33"/>
      <c r="D16" s="33"/>
      <c r="E16" s="33"/>
      <c r="F16" s="33"/>
      <c r="G16" s="33"/>
      <c r="H16" s="33"/>
      <c r="I16" s="33"/>
      <c r="J16" s="33"/>
      <c r="K16" s="6" t="s">
        <v>108</v>
      </c>
      <c r="L16" s="33"/>
      <c r="M16" s="33"/>
      <c r="N16" s="33"/>
      <c r="O16" s="33"/>
      <c r="P16" s="33"/>
      <c r="Q16" s="33"/>
      <c r="R16" s="33"/>
      <c r="S16" s="33"/>
    </row>
    <row r="17" spans="1:19" ht="12.75">
      <c r="A17" s="6" t="s">
        <v>105</v>
      </c>
      <c r="B17" s="34"/>
      <c r="C17" s="34"/>
      <c r="D17" s="34"/>
      <c r="E17" s="34"/>
      <c r="F17" s="34"/>
      <c r="G17" s="34"/>
      <c r="H17" s="34"/>
      <c r="I17" s="34"/>
      <c r="J17" s="33"/>
      <c r="K17" s="6" t="s">
        <v>105</v>
      </c>
      <c r="L17" s="34"/>
      <c r="M17" s="34"/>
      <c r="N17" s="34"/>
      <c r="O17" s="34"/>
      <c r="P17" s="34"/>
      <c r="Q17" s="34"/>
      <c r="R17" s="34"/>
      <c r="S17" s="34"/>
    </row>
    <row r="18" spans="1:19" ht="12.75">
      <c r="A18" s="6" t="s">
        <v>75</v>
      </c>
      <c r="B18" s="34"/>
      <c r="C18" s="34"/>
      <c r="D18" s="34"/>
      <c r="E18" s="34"/>
      <c r="F18" s="34"/>
      <c r="G18" s="34"/>
      <c r="H18" s="34"/>
      <c r="I18" s="34"/>
      <c r="J18" s="33"/>
      <c r="K18" s="6" t="s">
        <v>75</v>
      </c>
      <c r="L18" s="34"/>
      <c r="M18" s="34"/>
      <c r="N18" s="34"/>
      <c r="O18" s="34"/>
      <c r="P18" s="34"/>
      <c r="Q18" s="34"/>
      <c r="R18" s="34"/>
      <c r="S18" s="34"/>
    </row>
    <row r="19" spans="1:19" ht="12.75">
      <c r="A19" s="6" t="s">
        <v>42</v>
      </c>
      <c r="B19" s="34"/>
      <c r="C19" s="34"/>
      <c r="D19" s="34"/>
      <c r="E19" s="34"/>
      <c r="F19" s="34"/>
      <c r="G19" s="34"/>
      <c r="H19" s="71" t="s">
        <v>7</v>
      </c>
      <c r="I19" s="71"/>
      <c r="J19" s="33"/>
      <c r="K19" s="6" t="s">
        <v>42</v>
      </c>
      <c r="L19" s="34"/>
      <c r="M19" s="34"/>
      <c r="N19" s="34"/>
      <c r="O19" s="34"/>
      <c r="P19" s="34"/>
      <c r="Q19" s="34"/>
      <c r="R19" s="71" t="s">
        <v>48</v>
      </c>
      <c r="S19" s="71"/>
    </row>
    <row r="20" spans="1:19" ht="12.75">
      <c r="A20" s="75" t="s">
        <v>76</v>
      </c>
      <c r="B20" s="73" t="s">
        <v>77</v>
      </c>
      <c r="C20" s="73" t="s">
        <v>78</v>
      </c>
      <c r="D20" s="73" t="s">
        <v>79</v>
      </c>
      <c r="E20" s="73" t="s">
        <v>80</v>
      </c>
      <c r="F20" s="73" t="s">
        <v>81</v>
      </c>
      <c r="G20" s="73" t="s">
        <v>82</v>
      </c>
      <c r="H20" s="73" t="s">
        <v>83</v>
      </c>
      <c r="I20" s="72" t="s">
        <v>20</v>
      </c>
      <c r="J20" s="33"/>
      <c r="K20" s="75" t="s">
        <v>76</v>
      </c>
      <c r="L20" s="73" t="s">
        <v>77</v>
      </c>
      <c r="M20" s="73" t="s">
        <v>78</v>
      </c>
      <c r="N20" s="73" t="s">
        <v>79</v>
      </c>
      <c r="O20" s="73" t="s">
        <v>80</v>
      </c>
      <c r="P20" s="73" t="s">
        <v>81</v>
      </c>
      <c r="Q20" s="73" t="s">
        <v>82</v>
      </c>
      <c r="R20" s="73" t="s">
        <v>83</v>
      </c>
      <c r="S20" s="72" t="s">
        <v>20</v>
      </c>
    </row>
    <row r="21" spans="1:19" ht="12.75">
      <c r="A21" s="79"/>
      <c r="B21" s="77" t="s">
        <v>84</v>
      </c>
      <c r="C21" s="77" t="s">
        <v>85</v>
      </c>
      <c r="D21" s="77" t="s">
        <v>84</v>
      </c>
      <c r="E21" s="77" t="s">
        <v>84</v>
      </c>
      <c r="F21" s="77" t="s">
        <v>85</v>
      </c>
      <c r="G21" s="77" t="s">
        <v>84</v>
      </c>
      <c r="H21" s="77" t="s">
        <v>84</v>
      </c>
      <c r="I21" s="80"/>
      <c r="J21" s="33"/>
      <c r="K21" s="79"/>
      <c r="L21" s="77" t="s">
        <v>84</v>
      </c>
      <c r="M21" s="77" t="s">
        <v>85</v>
      </c>
      <c r="N21" s="77" t="s">
        <v>84</v>
      </c>
      <c r="O21" s="77" t="s">
        <v>84</v>
      </c>
      <c r="P21" s="77" t="s">
        <v>85</v>
      </c>
      <c r="Q21" s="77" t="s">
        <v>84</v>
      </c>
      <c r="R21" s="77" t="s">
        <v>84</v>
      </c>
      <c r="S21" s="80"/>
    </row>
    <row r="22" spans="1:19" ht="12.75">
      <c r="A22" s="18" t="s">
        <v>86</v>
      </c>
      <c r="B22" s="34">
        <f>+'[1]Tablas'!W28</f>
        <v>232849</v>
      </c>
      <c r="C22" s="34">
        <f>+'[1]Tablas'!X28</f>
        <v>137221</v>
      </c>
      <c r="D22" s="34">
        <f>+'[1]Tablas'!Y28</f>
        <v>56677</v>
      </c>
      <c r="E22" s="34">
        <f>+'[1]Tablas'!Z28</f>
        <v>16766</v>
      </c>
      <c r="F22" s="34">
        <f>+'[1]Tablas'!AA28</f>
        <v>49103</v>
      </c>
      <c r="G22" s="34">
        <f>+'[1]Tablas'!AB28</f>
        <v>17827</v>
      </c>
      <c r="H22" s="34">
        <f>+'[1]Tablas'!AC28</f>
        <v>9495</v>
      </c>
      <c r="I22" s="34">
        <f>SUM(B22:H22)</f>
        <v>519938</v>
      </c>
      <c r="J22" s="33"/>
      <c r="K22" s="18" t="s">
        <v>86</v>
      </c>
      <c r="L22" s="34">
        <f>+'[1]Tablas'!AG28</f>
        <v>4818</v>
      </c>
      <c r="M22" s="34">
        <f>+'[1]Tablas'!AH28</f>
        <v>2233</v>
      </c>
      <c r="N22" s="34">
        <f>+'[1]Tablas'!AI28</f>
        <v>847</v>
      </c>
      <c r="O22" s="34">
        <f>+'[1]Tablas'!AJ28</f>
        <v>241</v>
      </c>
      <c r="P22" s="34">
        <f>+'[1]Tablas'!AK28</f>
        <v>949</v>
      </c>
      <c r="Q22" s="34">
        <f>+'[1]Tablas'!AL28</f>
        <v>377</v>
      </c>
      <c r="R22" s="34">
        <f>+'[1]Tablas'!AM28</f>
        <v>124</v>
      </c>
      <c r="S22" s="34">
        <f>SUM(L22:R22)</f>
        <v>9589</v>
      </c>
    </row>
    <row r="23" spans="1:19" ht="12.75">
      <c r="A23" s="18" t="s">
        <v>87</v>
      </c>
      <c r="B23" s="34">
        <f>+'[1]Tablas'!W29</f>
        <v>846548</v>
      </c>
      <c r="C23" s="34">
        <f>+'[1]Tablas'!X29</f>
        <v>531505</v>
      </c>
      <c r="D23" s="34">
        <f>+'[1]Tablas'!Y29</f>
        <v>296207</v>
      </c>
      <c r="E23" s="34">
        <f>+'[1]Tablas'!Z29</f>
        <v>43161</v>
      </c>
      <c r="F23" s="34">
        <f>+'[1]Tablas'!AA29</f>
        <v>98058</v>
      </c>
      <c r="G23" s="34">
        <f>+'[1]Tablas'!AB29</f>
        <v>112263</v>
      </c>
      <c r="H23" s="34">
        <f>+'[1]Tablas'!AC29</f>
        <v>33654</v>
      </c>
      <c r="I23" s="34">
        <f>SUM(B23:H23)</f>
        <v>1961396</v>
      </c>
      <c r="J23" s="33"/>
      <c r="K23" s="18" t="s">
        <v>87</v>
      </c>
      <c r="L23" s="34">
        <f>+'[1]Tablas'!AG29</f>
        <v>7094</v>
      </c>
      <c r="M23" s="34">
        <f>+'[1]Tablas'!AH29</f>
        <v>4517</v>
      </c>
      <c r="N23" s="34">
        <f>+'[1]Tablas'!AI29</f>
        <v>2021</v>
      </c>
      <c r="O23" s="34">
        <f>+'[1]Tablas'!AJ29</f>
        <v>246</v>
      </c>
      <c r="P23" s="34">
        <f>+'[1]Tablas'!AK29</f>
        <v>813</v>
      </c>
      <c r="Q23" s="34">
        <f>+'[1]Tablas'!AL29</f>
        <v>1140</v>
      </c>
      <c r="R23" s="34">
        <f>+'[1]Tablas'!AM29</f>
        <v>254</v>
      </c>
      <c r="S23" s="34">
        <f>SUM(L23:R23)</f>
        <v>16085</v>
      </c>
    </row>
    <row r="24" spans="1:19" s="82" customFormat="1" ht="12.75">
      <c r="A24" s="21" t="s">
        <v>20</v>
      </c>
      <c r="B24" s="22">
        <f aca="true" t="shared" si="2" ref="B24:H24">SUM(B22:B23)</f>
        <v>1079397</v>
      </c>
      <c r="C24" s="22">
        <f t="shared" si="2"/>
        <v>668726</v>
      </c>
      <c r="D24" s="22">
        <f t="shared" si="2"/>
        <v>352884</v>
      </c>
      <c r="E24" s="22">
        <f t="shared" si="2"/>
        <v>59927</v>
      </c>
      <c r="F24" s="22">
        <f t="shared" si="2"/>
        <v>147161</v>
      </c>
      <c r="G24" s="22">
        <f t="shared" si="2"/>
        <v>130090</v>
      </c>
      <c r="H24" s="22">
        <f t="shared" si="2"/>
        <v>43149</v>
      </c>
      <c r="I24" s="22">
        <f>SUM(B24:H24)</f>
        <v>2481334</v>
      </c>
      <c r="J24" s="67"/>
      <c r="K24" s="21" t="s">
        <v>20</v>
      </c>
      <c r="L24" s="22">
        <f aca="true" t="shared" si="3" ref="L24:R24">SUM(L22:L23)</f>
        <v>11912</v>
      </c>
      <c r="M24" s="22">
        <f t="shared" si="3"/>
        <v>6750</v>
      </c>
      <c r="N24" s="22">
        <f t="shared" si="3"/>
        <v>2868</v>
      </c>
      <c r="O24" s="22">
        <f t="shared" si="3"/>
        <v>487</v>
      </c>
      <c r="P24" s="22">
        <f t="shared" si="3"/>
        <v>1762</v>
      </c>
      <c r="Q24" s="22">
        <f t="shared" si="3"/>
        <v>1517</v>
      </c>
      <c r="R24" s="22">
        <f t="shared" si="3"/>
        <v>378</v>
      </c>
      <c r="S24" s="22">
        <f>SUM(L24:R24)</f>
        <v>25674</v>
      </c>
    </row>
    <row r="25" spans="1:19" ht="12.75">
      <c r="A25" s="18" t="s">
        <v>21</v>
      </c>
      <c r="B25" s="33"/>
      <c r="C25" s="33"/>
      <c r="D25" s="33"/>
      <c r="E25" s="33"/>
      <c r="F25" s="33"/>
      <c r="G25" s="33"/>
      <c r="H25" s="33"/>
      <c r="I25" s="33"/>
      <c r="J25" s="33"/>
      <c r="K25" s="18" t="s">
        <v>21</v>
      </c>
      <c r="L25" s="33"/>
      <c r="M25" s="33"/>
      <c r="N25" s="33"/>
      <c r="O25" s="33"/>
      <c r="P25" s="33"/>
      <c r="Q25" s="33"/>
      <c r="R25" s="33"/>
      <c r="S25" s="33"/>
    </row>
    <row r="26" spans="1:1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 hidden="1">
      <c r="A28" s="3"/>
      <c r="B28" s="7"/>
      <c r="C28" s="7"/>
      <c r="D28" s="7"/>
      <c r="E28" s="7"/>
      <c r="F28" s="7"/>
      <c r="G28" s="7"/>
      <c r="H28" s="7"/>
      <c r="I28" s="7"/>
      <c r="J28" s="3"/>
      <c r="K28" s="3"/>
      <c r="L28" s="7"/>
      <c r="M28" s="7"/>
      <c r="N28" s="7"/>
      <c r="O28" s="7"/>
      <c r="P28" s="7"/>
      <c r="Q28" s="7"/>
      <c r="R28" s="7"/>
      <c r="S28" s="7"/>
    </row>
    <row r="29" spans="1:19" ht="12.75" hidden="1">
      <c r="A29" s="5" t="s">
        <v>26</v>
      </c>
      <c r="B29" s="7"/>
      <c r="C29" s="7"/>
      <c r="D29" s="7"/>
      <c r="E29" s="7"/>
      <c r="F29" s="7"/>
      <c r="G29" s="7"/>
      <c r="H29" s="7"/>
      <c r="I29" s="7"/>
      <c r="J29" s="3"/>
      <c r="K29" s="5" t="s">
        <v>26</v>
      </c>
      <c r="L29" s="7"/>
      <c r="M29" s="7"/>
      <c r="N29" s="7"/>
      <c r="O29" s="7"/>
      <c r="P29" s="7"/>
      <c r="Q29" s="7"/>
      <c r="R29" s="7"/>
      <c r="S29" s="7"/>
    </row>
    <row r="30" spans="1:19" ht="12.75" hidden="1">
      <c r="A30" s="46" t="s">
        <v>27</v>
      </c>
      <c r="B30" s="7"/>
      <c r="C30" s="7"/>
      <c r="D30" s="7"/>
      <c r="E30" s="7"/>
      <c r="F30" s="7"/>
      <c r="G30" s="7"/>
      <c r="H30" s="7"/>
      <c r="I30" s="7"/>
      <c r="J30" s="3"/>
      <c r="K30" s="46" t="s">
        <v>27</v>
      </c>
      <c r="L30" s="7"/>
      <c r="M30" s="7"/>
      <c r="N30" s="7"/>
      <c r="O30" s="7"/>
      <c r="P30" s="7"/>
      <c r="Q30" s="7"/>
      <c r="R30" s="7"/>
      <c r="S30" s="7"/>
    </row>
    <row r="31" spans="1:19" ht="12.75" hidden="1">
      <c r="A31" s="11"/>
      <c r="B31" s="83" t="s">
        <v>84</v>
      </c>
      <c r="C31" s="84" t="s">
        <v>85</v>
      </c>
      <c r="D31" s="84" t="s">
        <v>84</v>
      </c>
      <c r="E31" s="84" t="s">
        <v>84</v>
      </c>
      <c r="F31" s="84" t="s">
        <v>85</v>
      </c>
      <c r="G31" s="84" t="s">
        <v>84</v>
      </c>
      <c r="H31" s="83" t="s">
        <v>84</v>
      </c>
      <c r="I31" s="83" t="s">
        <v>90</v>
      </c>
      <c r="J31" s="3"/>
      <c r="K31" s="11"/>
      <c r="L31" s="83" t="s">
        <v>84</v>
      </c>
      <c r="M31" s="84" t="s">
        <v>85</v>
      </c>
      <c r="N31" s="84" t="s">
        <v>84</v>
      </c>
      <c r="O31" s="84" t="s">
        <v>84</v>
      </c>
      <c r="P31" s="84" t="s">
        <v>85</v>
      </c>
      <c r="Q31" s="84" t="s">
        <v>84</v>
      </c>
      <c r="R31" s="83" t="s">
        <v>84</v>
      </c>
      <c r="S31" s="83" t="s">
        <v>90</v>
      </c>
    </row>
    <row r="32" spans="1:19" ht="12.75" hidden="1">
      <c r="A32" s="15" t="s">
        <v>11</v>
      </c>
      <c r="B32" s="85" t="s">
        <v>77</v>
      </c>
      <c r="C32" s="9" t="s">
        <v>78</v>
      </c>
      <c r="D32" s="9" t="s">
        <v>79</v>
      </c>
      <c r="E32" s="9" t="s">
        <v>91</v>
      </c>
      <c r="F32" s="9" t="s">
        <v>92</v>
      </c>
      <c r="G32" s="9" t="s">
        <v>82</v>
      </c>
      <c r="H32" s="85" t="s">
        <v>83</v>
      </c>
      <c r="I32" s="85" t="s">
        <v>93</v>
      </c>
      <c r="J32" s="3"/>
      <c r="K32" s="15" t="s">
        <v>11</v>
      </c>
      <c r="L32" s="85" t="s">
        <v>77</v>
      </c>
      <c r="M32" s="9" t="s">
        <v>78</v>
      </c>
      <c r="N32" s="9" t="s">
        <v>79</v>
      </c>
      <c r="O32" s="9" t="s">
        <v>91</v>
      </c>
      <c r="P32" s="9" t="s">
        <v>92</v>
      </c>
      <c r="Q32" s="9" t="s">
        <v>82</v>
      </c>
      <c r="R32" s="85" t="s">
        <v>83</v>
      </c>
      <c r="S32" s="85" t="s">
        <v>93</v>
      </c>
    </row>
    <row r="33" spans="1:19" ht="12.75" hidden="1">
      <c r="A33" s="44" t="s">
        <v>18</v>
      </c>
      <c r="B33" s="7">
        <f aca="true" t="shared" si="4" ref="B33:I35">+B22-B10</f>
        <v>-54338</v>
      </c>
      <c r="C33" s="7">
        <f t="shared" si="4"/>
        <v>57311</v>
      </c>
      <c r="D33" s="7">
        <f t="shared" si="4"/>
        <v>-43072</v>
      </c>
      <c r="E33" s="7">
        <f t="shared" si="4"/>
        <v>-3639</v>
      </c>
      <c r="F33" s="7">
        <f t="shared" si="4"/>
        <v>28225</v>
      </c>
      <c r="G33" s="7">
        <f t="shared" si="4"/>
        <v>147</v>
      </c>
      <c r="H33" s="7">
        <f t="shared" si="4"/>
        <v>6557</v>
      </c>
      <c r="I33" s="7">
        <f t="shared" si="4"/>
        <v>-8809</v>
      </c>
      <c r="J33" s="3"/>
      <c r="K33" s="44" t="s">
        <v>18</v>
      </c>
      <c r="L33" s="7">
        <f aca="true" t="shared" si="5" ref="L33:S35">+L22-L10</f>
        <v>-1254</v>
      </c>
      <c r="M33" s="7">
        <f t="shared" si="5"/>
        <v>727</v>
      </c>
      <c r="N33" s="7">
        <f t="shared" si="5"/>
        <v>-1176</v>
      </c>
      <c r="O33" s="7">
        <f t="shared" si="5"/>
        <v>-74</v>
      </c>
      <c r="P33" s="7">
        <f t="shared" si="5"/>
        <v>643</v>
      </c>
      <c r="Q33" s="7">
        <f t="shared" si="5"/>
        <v>39</v>
      </c>
      <c r="R33" s="7">
        <f t="shared" si="5"/>
        <v>84</v>
      </c>
      <c r="S33" s="7">
        <f t="shared" si="5"/>
        <v>-1011</v>
      </c>
    </row>
    <row r="34" spans="1:19" ht="12.75" hidden="1">
      <c r="A34" s="44" t="s">
        <v>19</v>
      </c>
      <c r="B34" s="7">
        <f t="shared" si="4"/>
        <v>172564</v>
      </c>
      <c r="C34" s="7">
        <f t="shared" si="4"/>
        <v>151140</v>
      </c>
      <c r="D34" s="7">
        <f t="shared" si="4"/>
        <v>102375</v>
      </c>
      <c r="E34" s="7">
        <f t="shared" si="4"/>
        <v>-10843</v>
      </c>
      <c r="F34" s="7">
        <f t="shared" si="4"/>
        <v>27556</v>
      </c>
      <c r="G34" s="7">
        <f t="shared" si="4"/>
        <v>25101</v>
      </c>
      <c r="H34" s="7">
        <f t="shared" si="4"/>
        <v>16377</v>
      </c>
      <c r="I34" s="7">
        <f t="shared" si="4"/>
        <v>484270</v>
      </c>
      <c r="J34" s="3"/>
      <c r="K34" s="44" t="s">
        <v>19</v>
      </c>
      <c r="L34" s="7">
        <f t="shared" si="5"/>
        <v>1131</v>
      </c>
      <c r="M34" s="7">
        <f t="shared" si="5"/>
        <v>1488</v>
      </c>
      <c r="N34" s="7">
        <f t="shared" si="5"/>
        <v>334</v>
      </c>
      <c r="O34" s="7">
        <f t="shared" si="5"/>
        <v>-108</v>
      </c>
      <c r="P34" s="7">
        <f t="shared" si="5"/>
        <v>135</v>
      </c>
      <c r="Q34" s="7">
        <f t="shared" si="5"/>
        <v>453</v>
      </c>
      <c r="R34" s="7">
        <f t="shared" si="5"/>
        <v>135</v>
      </c>
      <c r="S34" s="7">
        <f t="shared" si="5"/>
        <v>3568</v>
      </c>
    </row>
    <row r="35" spans="1:19" ht="12.75" hidden="1">
      <c r="A35" s="50" t="s">
        <v>20</v>
      </c>
      <c r="B35" s="87">
        <f t="shared" si="4"/>
        <v>118226</v>
      </c>
      <c r="C35" s="87">
        <f t="shared" si="4"/>
        <v>208451</v>
      </c>
      <c r="D35" s="87">
        <f t="shared" si="4"/>
        <v>59303</v>
      </c>
      <c r="E35" s="87">
        <f t="shared" si="4"/>
        <v>-14482</v>
      </c>
      <c r="F35" s="87">
        <f t="shared" si="4"/>
        <v>55781</v>
      </c>
      <c r="G35" s="87">
        <f t="shared" si="4"/>
        <v>25248</v>
      </c>
      <c r="H35" s="87">
        <f t="shared" si="4"/>
        <v>22934</v>
      </c>
      <c r="I35" s="87">
        <f t="shared" si="4"/>
        <v>475461</v>
      </c>
      <c r="J35" s="3"/>
      <c r="K35" s="50" t="s">
        <v>20</v>
      </c>
      <c r="L35" s="87">
        <f t="shared" si="5"/>
        <v>-123</v>
      </c>
      <c r="M35" s="87">
        <f t="shared" si="5"/>
        <v>2215</v>
      </c>
      <c r="N35" s="87">
        <f t="shared" si="5"/>
        <v>-842</v>
      </c>
      <c r="O35" s="87">
        <f t="shared" si="5"/>
        <v>-182</v>
      </c>
      <c r="P35" s="87">
        <f t="shared" si="5"/>
        <v>778</v>
      </c>
      <c r="Q35" s="87">
        <f t="shared" si="5"/>
        <v>492</v>
      </c>
      <c r="R35" s="87">
        <f t="shared" si="5"/>
        <v>219</v>
      </c>
      <c r="S35" s="87">
        <f t="shared" si="5"/>
        <v>2557</v>
      </c>
    </row>
    <row r="36" spans="1:19" ht="12.75" hidden="1">
      <c r="A36" s="44" t="s">
        <v>30</v>
      </c>
      <c r="B36" s="3"/>
      <c r="C36" s="3"/>
      <c r="D36" s="3"/>
      <c r="E36" s="3"/>
      <c r="F36" s="3"/>
      <c r="G36" s="3"/>
      <c r="H36" s="3"/>
      <c r="I36" s="3"/>
      <c r="J36" s="3"/>
      <c r="K36" s="44" t="s">
        <v>30</v>
      </c>
      <c r="L36" s="3"/>
      <c r="M36" s="3"/>
      <c r="N36" s="3"/>
      <c r="O36" s="3"/>
      <c r="P36" s="3"/>
      <c r="Q36" s="3"/>
      <c r="R36" s="3"/>
      <c r="S36" s="3"/>
    </row>
    <row r="37" spans="1:19" ht="12.75" hidden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5" t="s">
        <v>109</v>
      </c>
      <c r="B39" s="7"/>
      <c r="C39" s="7"/>
      <c r="D39" s="7"/>
      <c r="E39" s="7"/>
      <c r="F39" s="7"/>
      <c r="G39" s="7"/>
      <c r="H39" s="7"/>
      <c r="I39" s="7"/>
      <c r="J39" s="3"/>
      <c r="K39" s="5" t="s">
        <v>110</v>
      </c>
      <c r="L39" s="7"/>
      <c r="M39" s="7"/>
      <c r="N39" s="7"/>
      <c r="O39" s="7"/>
      <c r="P39" s="7"/>
      <c r="Q39" s="7"/>
      <c r="R39" s="7"/>
      <c r="S39" s="7"/>
    </row>
    <row r="40" spans="1:19" ht="12.75">
      <c r="A40" s="5" t="s">
        <v>111</v>
      </c>
      <c r="B40" s="7"/>
      <c r="C40" s="7"/>
      <c r="D40" s="7"/>
      <c r="E40" s="7"/>
      <c r="F40" s="7"/>
      <c r="G40" s="7"/>
      <c r="H40" s="7"/>
      <c r="I40" s="7"/>
      <c r="J40" s="3"/>
      <c r="K40" s="5" t="s">
        <v>111</v>
      </c>
      <c r="L40" s="7"/>
      <c r="M40" s="7"/>
      <c r="N40" s="7"/>
      <c r="O40" s="7"/>
      <c r="P40" s="7"/>
      <c r="Q40" s="7"/>
      <c r="R40" s="7"/>
      <c r="S40" s="7"/>
    </row>
    <row r="41" spans="1:19" ht="12.75">
      <c r="A41" s="5" t="s">
        <v>75</v>
      </c>
      <c r="B41" s="7"/>
      <c r="C41" s="7"/>
      <c r="D41" s="7"/>
      <c r="E41" s="7"/>
      <c r="F41" s="7"/>
      <c r="G41" s="7"/>
      <c r="H41" s="7"/>
      <c r="I41" s="7"/>
      <c r="J41" s="3"/>
      <c r="K41" s="5" t="s">
        <v>75</v>
      </c>
      <c r="L41" s="7"/>
      <c r="M41" s="7"/>
      <c r="N41" s="7"/>
      <c r="O41" s="7"/>
      <c r="P41" s="7"/>
      <c r="Q41" s="7"/>
      <c r="R41" s="7"/>
      <c r="S41" s="7"/>
    </row>
    <row r="42" spans="1:19" ht="12.75">
      <c r="A42" s="46" t="s">
        <v>69</v>
      </c>
      <c r="B42" s="7"/>
      <c r="C42" s="7"/>
      <c r="D42" s="7"/>
      <c r="E42" s="7"/>
      <c r="F42" s="7"/>
      <c r="G42" s="7"/>
      <c r="H42" s="7"/>
      <c r="I42" s="7" t="s">
        <v>35</v>
      </c>
      <c r="J42" s="3"/>
      <c r="K42" s="46" t="s">
        <v>69</v>
      </c>
      <c r="L42" s="7"/>
      <c r="M42" s="7"/>
      <c r="N42" s="7"/>
      <c r="O42" s="7"/>
      <c r="P42" s="7"/>
      <c r="Q42" s="7"/>
      <c r="R42" s="7"/>
      <c r="S42" s="7" t="s">
        <v>35</v>
      </c>
    </row>
    <row r="43" spans="1:19" ht="12.75">
      <c r="A43" s="75" t="s">
        <v>76</v>
      </c>
      <c r="B43" s="73" t="s">
        <v>77</v>
      </c>
      <c r="C43" s="73" t="s">
        <v>78</v>
      </c>
      <c r="D43" s="73" t="s">
        <v>79</v>
      </c>
      <c r="E43" s="73" t="s">
        <v>80</v>
      </c>
      <c r="F43" s="73" t="s">
        <v>81</v>
      </c>
      <c r="G43" s="73" t="s">
        <v>82</v>
      </c>
      <c r="H43" s="73" t="s">
        <v>83</v>
      </c>
      <c r="I43" s="88" t="s">
        <v>20</v>
      </c>
      <c r="J43" s="3"/>
      <c r="K43" s="75" t="s">
        <v>76</v>
      </c>
      <c r="L43" s="73" t="s">
        <v>77</v>
      </c>
      <c r="M43" s="73" t="s">
        <v>78</v>
      </c>
      <c r="N43" s="73" t="s">
        <v>79</v>
      </c>
      <c r="O43" s="73" t="s">
        <v>80</v>
      </c>
      <c r="P43" s="73" t="s">
        <v>81</v>
      </c>
      <c r="Q43" s="73" t="s">
        <v>82</v>
      </c>
      <c r="R43" s="73" t="s">
        <v>83</v>
      </c>
      <c r="S43" s="88" t="s">
        <v>20</v>
      </c>
    </row>
    <row r="44" spans="1:19" ht="12.75">
      <c r="A44" s="79"/>
      <c r="B44" s="77" t="s">
        <v>84</v>
      </c>
      <c r="C44" s="77" t="s">
        <v>85</v>
      </c>
      <c r="D44" s="77" t="s">
        <v>84</v>
      </c>
      <c r="E44" s="77" t="s">
        <v>84</v>
      </c>
      <c r="F44" s="77" t="s">
        <v>85</v>
      </c>
      <c r="G44" s="77" t="s">
        <v>84</v>
      </c>
      <c r="H44" s="77" t="s">
        <v>84</v>
      </c>
      <c r="I44" s="89"/>
      <c r="J44" s="3"/>
      <c r="K44" s="79"/>
      <c r="L44" s="77" t="s">
        <v>84</v>
      </c>
      <c r="M44" s="77" t="s">
        <v>85</v>
      </c>
      <c r="N44" s="77" t="s">
        <v>84</v>
      </c>
      <c r="O44" s="77" t="s">
        <v>84</v>
      </c>
      <c r="P44" s="77" t="s">
        <v>85</v>
      </c>
      <c r="Q44" s="77" t="s">
        <v>84</v>
      </c>
      <c r="R44" s="77" t="s">
        <v>84</v>
      </c>
      <c r="S44" s="89"/>
    </row>
    <row r="45" spans="1:19" ht="12.75">
      <c r="A45" s="44" t="s">
        <v>86</v>
      </c>
      <c r="B45" s="91">
        <f aca="true" t="shared" si="6" ref="B45:I47">+B22/B10*100-100</f>
        <v>-18.920772876209583</v>
      </c>
      <c r="C45" s="91">
        <f t="shared" si="6"/>
        <v>71.7194343636591</v>
      </c>
      <c r="D45" s="91">
        <f t="shared" si="6"/>
        <v>-43.18038276072943</v>
      </c>
      <c r="E45" s="91">
        <f t="shared" si="6"/>
        <v>-17.83386424895859</v>
      </c>
      <c r="F45" s="91">
        <f t="shared" si="6"/>
        <v>135.19015231344</v>
      </c>
      <c r="G45" s="91">
        <f t="shared" si="6"/>
        <v>0.8314479638008976</v>
      </c>
      <c r="H45" s="91">
        <f t="shared" si="6"/>
        <v>223.1790333560245</v>
      </c>
      <c r="I45" s="91">
        <f t="shared" si="6"/>
        <v>-1.6660141806951145</v>
      </c>
      <c r="J45" s="3"/>
      <c r="K45" s="44" t="s">
        <v>86</v>
      </c>
      <c r="L45" s="91">
        <f aca="true" t="shared" si="7" ref="L45:S47">+L22/L10*100-100</f>
        <v>-20.652173913043484</v>
      </c>
      <c r="M45" s="91">
        <f t="shared" si="7"/>
        <v>48.27357237715805</v>
      </c>
      <c r="N45" s="91">
        <f t="shared" si="7"/>
        <v>-58.13148788927336</v>
      </c>
      <c r="O45" s="91">
        <f t="shared" si="7"/>
        <v>-23.492063492063494</v>
      </c>
      <c r="P45" s="91">
        <f t="shared" si="7"/>
        <v>210.13071895424838</v>
      </c>
      <c r="Q45" s="91">
        <f t="shared" si="7"/>
        <v>11.538461538461547</v>
      </c>
      <c r="R45" s="91">
        <f t="shared" si="7"/>
        <v>210</v>
      </c>
      <c r="S45" s="91">
        <f t="shared" si="7"/>
        <v>-9.537735849056602</v>
      </c>
    </row>
    <row r="46" spans="1:19" ht="12.75">
      <c r="A46" s="44" t="s">
        <v>87</v>
      </c>
      <c r="B46" s="92">
        <f t="shared" si="6"/>
        <v>25.60357515905423</v>
      </c>
      <c r="C46" s="92">
        <f t="shared" si="6"/>
        <v>39.73551720058367</v>
      </c>
      <c r="D46" s="92">
        <f t="shared" si="6"/>
        <v>52.81635643237445</v>
      </c>
      <c r="E46" s="92">
        <f t="shared" si="6"/>
        <v>-20.078142359825208</v>
      </c>
      <c r="F46" s="92">
        <f t="shared" si="6"/>
        <v>39.08541601656691</v>
      </c>
      <c r="G46" s="92">
        <f t="shared" si="6"/>
        <v>28.798100089488543</v>
      </c>
      <c r="H46" s="92">
        <f t="shared" si="6"/>
        <v>94.79076228511894</v>
      </c>
      <c r="I46" s="92">
        <f t="shared" si="6"/>
        <v>32.784610114506165</v>
      </c>
      <c r="J46" s="3"/>
      <c r="K46" s="44" t="s">
        <v>87</v>
      </c>
      <c r="L46" s="92">
        <f t="shared" si="7"/>
        <v>18.9669629381184</v>
      </c>
      <c r="M46" s="92">
        <f t="shared" si="7"/>
        <v>49.1251238032354</v>
      </c>
      <c r="N46" s="92">
        <f t="shared" si="7"/>
        <v>19.79845880260818</v>
      </c>
      <c r="O46" s="92">
        <f t="shared" si="7"/>
        <v>-30.508474576271183</v>
      </c>
      <c r="P46" s="92">
        <f t="shared" si="7"/>
        <v>19.911504424778755</v>
      </c>
      <c r="Q46" s="92">
        <f t="shared" si="7"/>
        <v>65.93886462882097</v>
      </c>
      <c r="R46" s="92">
        <f t="shared" si="7"/>
        <v>113.44537815126051</v>
      </c>
      <c r="S46" s="92">
        <f t="shared" si="7"/>
        <v>28.505232883278723</v>
      </c>
    </row>
    <row r="47" spans="1:19" s="82" customFormat="1" ht="12.75">
      <c r="A47" s="57" t="s">
        <v>20</v>
      </c>
      <c r="B47" s="93">
        <f t="shared" si="6"/>
        <v>12.300204646207604</v>
      </c>
      <c r="C47" s="93">
        <f t="shared" si="6"/>
        <v>45.288360219434026</v>
      </c>
      <c r="D47" s="93">
        <f t="shared" si="6"/>
        <v>20.19987669501772</v>
      </c>
      <c r="E47" s="93">
        <f t="shared" si="6"/>
        <v>-19.46269940464191</v>
      </c>
      <c r="F47" s="93">
        <f t="shared" si="6"/>
        <v>61.04289778945065</v>
      </c>
      <c r="G47" s="93">
        <f t="shared" si="6"/>
        <v>24.081951889509924</v>
      </c>
      <c r="H47" s="93">
        <f t="shared" si="6"/>
        <v>113.45040811278753</v>
      </c>
      <c r="I47" s="93">
        <f t="shared" si="6"/>
        <v>23.70344483424425</v>
      </c>
      <c r="J47" s="68"/>
      <c r="K47" s="57" t="s">
        <v>20</v>
      </c>
      <c r="L47" s="93">
        <f t="shared" si="7"/>
        <v>-1.0220191109264647</v>
      </c>
      <c r="M47" s="93">
        <f t="shared" si="7"/>
        <v>48.84233737596472</v>
      </c>
      <c r="N47" s="93">
        <f t="shared" si="7"/>
        <v>-22.695417789757414</v>
      </c>
      <c r="O47" s="93">
        <f t="shared" si="7"/>
        <v>-27.204783258594915</v>
      </c>
      <c r="P47" s="93">
        <f t="shared" si="7"/>
        <v>79.0650406504065</v>
      </c>
      <c r="Q47" s="93">
        <f t="shared" si="7"/>
        <v>48</v>
      </c>
      <c r="R47" s="93">
        <f t="shared" si="7"/>
        <v>137.73584905660377</v>
      </c>
      <c r="S47" s="93">
        <f t="shared" si="7"/>
        <v>11.061123848250205</v>
      </c>
    </row>
    <row r="48" spans="1:19" ht="12.75">
      <c r="A48" s="18" t="s">
        <v>21</v>
      </c>
      <c r="B48" s="3"/>
      <c r="C48" s="3"/>
      <c r="D48" s="3"/>
      <c r="E48" s="3"/>
      <c r="F48" s="3"/>
      <c r="G48" s="3"/>
      <c r="H48" s="3"/>
      <c r="I48" s="3"/>
      <c r="J48" s="3"/>
      <c r="K48" s="18" t="s">
        <v>21</v>
      </c>
      <c r="L48" s="3"/>
      <c r="M48" s="3"/>
      <c r="N48" s="3"/>
      <c r="O48" s="3"/>
      <c r="P48" s="3"/>
      <c r="Q48" s="3"/>
      <c r="R48" s="3"/>
      <c r="S48" s="3"/>
    </row>
    <row r="49" spans="1:19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44"/>
      <c r="L49" s="3"/>
      <c r="M49" s="3"/>
      <c r="N49" s="3"/>
      <c r="O49" s="3"/>
      <c r="P49" s="3"/>
      <c r="Q49" s="3"/>
      <c r="R49" s="3"/>
      <c r="S49" s="3"/>
    </row>
    <row r="50" spans="1:19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.75">
      <c r="A51" s="5" t="s">
        <v>112</v>
      </c>
      <c r="B51" s="7"/>
      <c r="C51" s="7"/>
      <c r="D51" s="7"/>
      <c r="E51" s="7"/>
      <c r="F51" s="7"/>
      <c r="G51" s="7"/>
      <c r="H51" s="7"/>
      <c r="I51" s="7"/>
      <c r="J51" s="3"/>
      <c r="K51" s="5" t="s">
        <v>113</v>
      </c>
      <c r="L51" s="7"/>
      <c r="M51" s="7"/>
      <c r="N51" s="7"/>
      <c r="O51" s="7"/>
      <c r="P51" s="7"/>
      <c r="Q51" s="7"/>
      <c r="R51" s="7"/>
      <c r="S51" s="7"/>
    </row>
    <row r="52" spans="1:19" ht="12.75">
      <c r="A52" s="5" t="s">
        <v>114</v>
      </c>
      <c r="B52" s="7"/>
      <c r="C52" s="7"/>
      <c r="D52" s="7"/>
      <c r="E52" s="7"/>
      <c r="F52" s="7"/>
      <c r="G52" s="7"/>
      <c r="H52" s="7"/>
      <c r="I52" s="7"/>
      <c r="J52" s="3"/>
      <c r="K52" s="5" t="s">
        <v>114</v>
      </c>
      <c r="L52" s="7"/>
      <c r="M52" s="7"/>
      <c r="N52" s="7"/>
      <c r="O52" s="7"/>
      <c r="P52" s="7"/>
      <c r="Q52" s="7"/>
      <c r="R52" s="7"/>
      <c r="S52" s="7"/>
    </row>
    <row r="53" spans="1:19" ht="12.75">
      <c r="A53" s="5" t="s">
        <v>75</v>
      </c>
      <c r="B53" s="7"/>
      <c r="C53" s="7"/>
      <c r="D53" s="7"/>
      <c r="E53" s="7"/>
      <c r="F53" s="7"/>
      <c r="G53" s="7"/>
      <c r="H53" s="7"/>
      <c r="I53" s="7"/>
      <c r="J53" s="3"/>
      <c r="K53" s="5" t="s">
        <v>75</v>
      </c>
      <c r="L53" s="7"/>
      <c r="M53" s="7"/>
      <c r="N53" s="7"/>
      <c r="O53" s="7"/>
      <c r="P53" s="7"/>
      <c r="Q53" s="7"/>
      <c r="R53" s="7"/>
      <c r="S53" s="7"/>
    </row>
    <row r="54" spans="1:19" ht="12.75">
      <c r="A54" s="46" t="s">
        <v>69</v>
      </c>
      <c r="B54" s="7"/>
      <c r="C54" s="7"/>
      <c r="D54" s="7"/>
      <c r="E54" s="7"/>
      <c r="F54" s="7"/>
      <c r="G54" s="7"/>
      <c r="H54" s="7"/>
      <c r="I54" s="7" t="s">
        <v>40</v>
      </c>
      <c r="J54" s="3"/>
      <c r="K54" s="46" t="s">
        <v>69</v>
      </c>
      <c r="L54" s="7"/>
      <c r="M54" s="7"/>
      <c r="N54" s="7"/>
      <c r="O54" s="7"/>
      <c r="P54" s="7"/>
      <c r="Q54" s="7"/>
      <c r="R54" s="7"/>
      <c r="S54" s="7" t="s">
        <v>40</v>
      </c>
    </row>
    <row r="55" spans="1:19" ht="12.75">
      <c r="A55" s="75" t="s">
        <v>76</v>
      </c>
      <c r="B55" s="73" t="s">
        <v>77</v>
      </c>
      <c r="C55" s="73" t="s">
        <v>78</v>
      </c>
      <c r="D55" s="73" t="s">
        <v>79</v>
      </c>
      <c r="E55" s="73" t="s">
        <v>80</v>
      </c>
      <c r="F55" s="73" t="s">
        <v>81</v>
      </c>
      <c r="G55" s="73" t="s">
        <v>82</v>
      </c>
      <c r="H55" s="73" t="s">
        <v>83</v>
      </c>
      <c r="I55" s="88" t="s">
        <v>20</v>
      </c>
      <c r="J55" s="3"/>
      <c r="K55" s="75" t="s">
        <v>76</v>
      </c>
      <c r="L55" s="73" t="s">
        <v>77</v>
      </c>
      <c r="M55" s="73" t="s">
        <v>78</v>
      </c>
      <c r="N55" s="73" t="s">
        <v>79</v>
      </c>
      <c r="O55" s="73" t="s">
        <v>80</v>
      </c>
      <c r="P55" s="73" t="s">
        <v>81</v>
      </c>
      <c r="Q55" s="73" t="s">
        <v>82</v>
      </c>
      <c r="R55" s="73" t="s">
        <v>83</v>
      </c>
      <c r="S55" s="88" t="s">
        <v>20</v>
      </c>
    </row>
    <row r="56" spans="1:19" ht="12.75">
      <c r="A56" s="79"/>
      <c r="B56" s="77" t="s">
        <v>84</v>
      </c>
      <c r="C56" s="77" t="s">
        <v>85</v>
      </c>
      <c r="D56" s="77" t="s">
        <v>84</v>
      </c>
      <c r="E56" s="77" t="s">
        <v>84</v>
      </c>
      <c r="F56" s="77" t="s">
        <v>85</v>
      </c>
      <c r="G56" s="77" t="s">
        <v>84</v>
      </c>
      <c r="H56" s="77" t="s">
        <v>84</v>
      </c>
      <c r="I56" s="90"/>
      <c r="J56" s="3"/>
      <c r="K56" s="79"/>
      <c r="L56" s="77" t="s">
        <v>84</v>
      </c>
      <c r="M56" s="77" t="s">
        <v>85</v>
      </c>
      <c r="N56" s="77" t="s">
        <v>84</v>
      </c>
      <c r="O56" s="77" t="s">
        <v>84</v>
      </c>
      <c r="P56" s="77" t="s">
        <v>85</v>
      </c>
      <c r="Q56" s="77" t="s">
        <v>84</v>
      </c>
      <c r="R56" s="77" t="s">
        <v>84</v>
      </c>
      <c r="S56" s="90"/>
    </row>
    <row r="57" spans="1:19" ht="12.75">
      <c r="A57" s="44" t="s">
        <v>86</v>
      </c>
      <c r="B57" s="91">
        <f>+B33/$B$35*$B$47</f>
        <v>-5.653312469893498</v>
      </c>
      <c r="C57" s="91">
        <f>+C33/$C$35*$C$47</f>
        <v>12.45146923035142</v>
      </c>
      <c r="D57" s="91">
        <f>+D33/$D$35*$D$47</f>
        <v>-14.671249161219556</v>
      </c>
      <c r="E57" s="91">
        <f>+E33/$E$35*$E$47</f>
        <v>-4.890537434987702</v>
      </c>
      <c r="F57" s="91">
        <f>+F33/$F$35*$F$47</f>
        <v>30.88750273582841</v>
      </c>
      <c r="G57" s="91">
        <f>+G33/$G$35*$G$47</f>
        <v>0.1402109841475744</v>
      </c>
      <c r="H57" s="91">
        <f>+H33/$H$35*$H$47</f>
        <v>32.436309671036355</v>
      </c>
      <c r="I57" s="91">
        <f>+I33/$I$35*$I$47</f>
        <v>-0.4391604054693395</v>
      </c>
      <c r="J57" s="3"/>
      <c r="K57" s="44" t="s">
        <v>86</v>
      </c>
      <c r="L57" s="91">
        <f>+L33/$L$35*$L$47</f>
        <v>-10.41960947237225</v>
      </c>
      <c r="M57" s="91">
        <f>+M33/$M$35*$M$47</f>
        <v>16.030871003307606</v>
      </c>
      <c r="N57" s="91">
        <f>+N33/$N$35*$N$47</f>
        <v>-31.698113207547173</v>
      </c>
      <c r="O57" s="91">
        <f>+O33/$O$35*$O$47</f>
        <v>-11.061285500747383</v>
      </c>
      <c r="P57" s="91">
        <f>+P33/$P$35*$P$47</f>
        <v>65.34552845528455</v>
      </c>
      <c r="Q57" s="91">
        <f>+Q33/$Q$35*$Q$47</f>
        <v>3.8048780487804876</v>
      </c>
      <c r="R57" s="91">
        <f>+R33/$R$35*$R$47</f>
        <v>52.830188679245275</v>
      </c>
      <c r="S57" s="91">
        <f>+S33/$S$35*$S$47</f>
        <v>-4.373404853570965</v>
      </c>
    </row>
    <row r="58" spans="1:19" ht="12.75">
      <c r="A58" s="44" t="s">
        <v>87</v>
      </c>
      <c r="B58" s="92">
        <f>+B34/$B$35*$B$47</f>
        <v>17.953517116101104</v>
      </c>
      <c r="C58" s="92">
        <f>+C34/$C$35*$C$47</f>
        <v>32.836890989082605</v>
      </c>
      <c r="D58" s="92">
        <f>+D34/$D$35*$D$47</f>
        <v>34.87112585623728</v>
      </c>
      <c r="E58" s="92">
        <f>+E34/$E$35*$E$47</f>
        <v>-14.572161969654207</v>
      </c>
      <c r="F58" s="92">
        <f>+F34/$F$35*$F$47</f>
        <v>30.15539505362224</v>
      </c>
      <c r="G58" s="92">
        <f>+G34/$G$35*$G$47</f>
        <v>23.94174090536235</v>
      </c>
      <c r="H58" s="92">
        <f>+H34/$H$35*$H$47</f>
        <v>81.01409844175117</v>
      </c>
      <c r="I58" s="92">
        <f>+I34/$I$35*$I$47</f>
        <v>24.14260523971359</v>
      </c>
      <c r="J58" s="3"/>
      <c r="K58" s="44" t="s">
        <v>87</v>
      </c>
      <c r="L58" s="92">
        <f>+L34/$L$35*$L$47</f>
        <v>9.397590361445785</v>
      </c>
      <c r="M58" s="92">
        <f>+M34/$M$35*$M$47</f>
        <v>32.811466372657115</v>
      </c>
      <c r="N58" s="92">
        <f>+N34/$N$35*$N$47</f>
        <v>9.002695417789758</v>
      </c>
      <c r="O58" s="92">
        <f>+O34/$O$35*$O$47</f>
        <v>-16.14349775784753</v>
      </c>
      <c r="P58" s="92">
        <f>+P34/$P$35*$P$47</f>
        <v>13.71951219512195</v>
      </c>
      <c r="Q58" s="92">
        <f>+Q34/$Q$35*$Q$47</f>
        <v>44.19512195121951</v>
      </c>
      <c r="R58" s="92">
        <f>+R34/$R$35*$R$47</f>
        <v>84.90566037735849</v>
      </c>
      <c r="S58" s="92">
        <f>+S34/$S$35*$S$47</f>
        <v>15.43452870182117</v>
      </c>
    </row>
    <row r="59" spans="1:19" ht="12.75">
      <c r="A59" s="57" t="s">
        <v>20</v>
      </c>
      <c r="B59" s="93">
        <f>+B35/$B$35*$B$47</f>
        <v>12.300204646207604</v>
      </c>
      <c r="C59" s="93">
        <f>+C35/$C$35*$C$47</f>
        <v>45.288360219434026</v>
      </c>
      <c r="D59" s="93">
        <f>+D35/$D$35*$D$47</f>
        <v>20.19987669501772</v>
      </c>
      <c r="E59" s="93">
        <f>+E35/$E$35*$E$47</f>
        <v>-19.46269940464191</v>
      </c>
      <c r="F59" s="93">
        <f>+F35/$F$35*$F$47</f>
        <v>61.04289778945065</v>
      </c>
      <c r="G59" s="93">
        <f>+G35/$G$35*$G$47</f>
        <v>24.081951889509924</v>
      </c>
      <c r="H59" s="93">
        <f>+H35/$H$35*$H$47</f>
        <v>113.45040811278753</v>
      </c>
      <c r="I59" s="93">
        <f>+I35/$I$35*$I$47</f>
        <v>23.70344483424425</v>
      </c>
      <c r="J59" s="3"/>
      <c r="K59" s="94" t="s">
        <v>20</v>
      </c>
      <c r="L59" s="93">
        <f>+L35/$L$35*$L$47</f>
        <v>-1.0220191109264647</v>
      </c>
      <c r="M59" s="93">
        <f>+M35/$M$35*$M$47</f>
        <v>48.84233737596472</v>
      </c>
      <c r="N59" s="93">
        <f>+N35/$N$35*$N$47</f>
        <v>-22.695417789757414</v>
      </c>
      <c r="O59" s="93">
        <f>+O35/$O$35*$O$47</f>
        <v>-27.204783258594915</v>
      </c>
      <c r="P59" s="93">
        <f>+P35/$P$35*$P$47</f>
        <v>79.0650406504065</v>
      </c>
      <c r="Q59" s="93">
        <f>+Q35/$Q$35*$Q$47</f>
        <v>48</v>
      </c>
      <c r="R59" s="93">
        <f>+R35/$R$35*$R$47</f>
        <v>137.73584905660377</v>
      </c>
      <c r="S59" s="93">
        <f>+S35/$S$35*$S$47</f>
        <v>11.061123848250205</v>
      </c>
    </row>
    <row r="60" spans="1:19" ht="12.75">
      <c r="A60" s="18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18" t="s">
        <v>21</v>
      </c>
      <c r="L60" s="3"/>
      <c r="M60" s="3"/>
      <c r="N60" s="3"/>
      <c r="O60" s="3"/>
      <c r="P60" s="3"/>
      <c r="Q60" s="3"/>
      <c r="R60" s="3"/>
      <c r="S60" s="3"/>
    </row>
    <row r="61" spans="1:19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44"/>
      <c r="L61" s="3"/>
      <c r="M61" s="3"/>
      <c r="N61" s="3"/>
      <c r="O61" s="3"/>
      <c r="P61" s="3"/>
      <c r="Q61" s="3"/>
      <c r="R61" s="3"/>
      <c r="S61" s="3"/>
    </row>
    <row r="62" spans="1:19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</sheetData>
  <mergeCells count="20">
    <mergeCell ref="H7:I7"/>
    <mergeCell ref="R7:S7"/>
    <mergeCell ref="I8:I9"/>
    <mergeCell ref="S8:S9"/>
    <mergeCell ref="K8:K9"/>
    <mergeCell ref="H19:I19"/>
    <mergeCell ref="R19:S19"/>
    <mergeCell ref="I20:I21"/>
    <mergeCell ref="S20:S21"/>
    <mergeCell ref="K20:K21"/>
    <mergeCell ref="I43:I44"/>
    <mergeCell ref="S43:S44"/>
    <mergeCell ref="I55:I56"/>
    <mergeCell ref="S55:S56"/>
    <mergeCell ref="K43:K44"/>
    <mergeCell ref="K55:K56"/>
    <mergeCell ref="A8:A9"/>
    <mergeCell ref="A20:A21"/>
    <mergeCell ref="A43:A44"/>
    <mergeCell ref="A55:A56"/>
  </mergeCells>
  <printOptions horizontalCentered="1" verticalCentered="1"/>
  <pageMargins left="0.75" right="0.75" top="1" bottom="1" header="0" footer="0"/>
  <pageSetup horizontalDpi="300" verticalDpi="3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1:U58"/>
  <sheetViews>
    <sheetView workbookViewId="0" topLeftCell="A40">
      <selection activeCell="A6" sqref="A6"/>
    </sheetView>
  </sheetViews>
  <sheetFormatPr defaultColWidth="11.421875" defaultRowHeight="12.75"/>
  <cols>
    <col min="1" max="1" width="9.421875" style="69" customWidth="1"/>
    <col min="2" max="2" width="8.421875" style="69" customWidth="1"/>
    <col min="3" max="3" width="8.28125" style="69" customWidth="1"/>
    <col min="4" max="4" width="9.57421875" style="69" customWidth="1"/>
    <col min="5" max="5" width="8.00390625" style="69" customWidth="1"/>
    <col min="6" max="6" width="9.8515625" style="69" customWidth="1"/>
    <col min="7" max="7" width="1.28515625" style="69" customWidth="1"/>
    <col min="8" max="8" width="6.8515625" style="69" customWidth="1"/>
    <col min="9" max="10" width="8.421875" style="69" customWidth="1"/>
    <col min="11" max="11" width="4.57421875" style="69" customWidth="1"/>
    <col min="12" max="12" width="9.140625" style="69" customWidth="1"/>
    <col min="13" max="13" width="8.8515625" style="69" customWidth="1"/>
    <col min="14" max="14" width="9.00390625" style="69" customWidth="1"/>
    <col min="15" max="15" width="9.421875" style="69" customWidth="1"/>
    <col min="16" max="16" width="7.8515625" style="69" customWidth="1"/>
    <col min="17" max="17" width="9.28125" style="69" customWidth="1"/>
    <col min="18" max="18" width="1.421875" style="69" customWidth="1"/>
    <col min="19" max="19" width="7.8515625" style="69" customWidth="1"/>
    <col min="20" max="20" width="9.421875" style="69" customWidth="1"/>
    <col min="21" max="21" width="8.7109375" style="69" customWidth="1"/>
    <col min="22" max="16384" width="11.421875" style="69" customWidth="1"/>
  </cols>
  <sheetData>
    <row r="1" spans="1:21" ht="12.75">
      <c r="A1" s="68" t="s">
        <v>115</v>
      </c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5" t="s">
        <v>116</v>
      </c>
      <c r="B3" s="3"/>
      <c r="C3" s="3"/>
      <c r="D3" s="3"/>
      <c r="E3" s="3"/>
      <c r="F3" s="3"/>
      <c r="G3" s="3"/>
      <c r="H3" s="3"/>
      <c r="I3" s="3"/>
      <c r="J3" s="3"/>
      <c r="L3" s="5" t="s">
        <v>117</v>
      </c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6" t="s">
        <v>3</v>
      </c>
      <c r="B4" s="60"/>
      <c r="C4" s="60"/>
      <c r="D4" s="60"/>
      <c r="E4" s="60"/>
      <c r="F4" s="60"/>
      <c r="G4" s="60"/>
      <c r="H4" s="60"/>
      <c r="I4" s="60"/>
      <c r="J4" s="60"/>
      <c r="L4" s="6" t="s">
        <v>4</v>
      </c>
      <c r="M4" s="60"/>
      <c r="N4" s="60"/>
      <c r="O4" s="60"/>
      <c r="P4" s="60"/>
      <c r="Q4" s="60"/>
      <c r="R4" s="60"/>
      <c r="S4" s="60"/>
      <c r="T4" s="60"/>
      <c r="U4" s="60"/>
    </row>
    <row r="5" spans="1:21" ht="12.75">
      <c r="A5" s="5" t="s">
        <v>5</v>
      </c>
      <c r="B5" s="7"/>
      <c r="C5" s="7"/>
      <c r="D5" s="7"/>
      <c r="E5" s="7"/>
      <c r="F5" s="7"/>
      <c r="G5" s="7"/>
      <c r="H5" s="7"/>
      <c r="I5" s="7"/>
      <c r="J5" s="8"/>
      <c r="L5" s="5" t="s">
        <v>5</v>
      </c>
      <c r="M5" s="7"/>
      <c r="N5" s="7"/>
      <c r="O5" s="7"/>
      <c r="P5" s="7"/>
      <c r="Q5" s="7"/>
      <c r="R5" s="7"/>
      <c r="S5" s="7"/>
      <c r="T5" s="7"/>
      <c r="U5" s="8"/>
    </row>
    <row r="6" spans="1:21" ht="12.75">
      <c r="A6" s="6" t="s">
        <v>118</v>
      </c>
      <c r="B6" s="7"/>
      <c r="C6" s="7"/>
      <c r="D6" s="7"/>
      <c r="E6" s="7"/>
      <c r="F6" s="7"/>
      <c r="G6" s="7"/>
      <c r="H6" s="9"/>
      <c r="I6" s="10" t="s">
        <v>7</v>
      </c>
      <c r="J6" s="10"/>
      <c r="L6" s="6" t="s">
        <v>118</v>
      </c>
      <c r="M6" s="7"/>
      <c r="N6" s="7"/>
      <c r="O6" s="7"/>
      <c r="P6" s="7"/>
      <c r="Q6" s="7"/>
      <c r="R6" s="7"/>
      <c r="S6" s="9"/>
      <c r="T6" s="10" t="s">
        <v>7</v>
      </c>
      <c r="U6" s="10"/>
    </row>
    <row r="7" spans="1:21" ht="12.75">
      <c r="A7" s="11"/>
      <c r="B7" s="12" t="s">
        <v>8</v>
      </c>
      <c r="C7" s="13" t="s">
        <v>9</v>
      </c>
      <c r="D7" s="13"/>
      <c r="E7" s="13"/>
      <c r="F7" s="13"/>
      <c r="G7" s="14"/>
      <c r="H7" s="13" t="s">
        <v>10</v>
      </c>
      <c r="I7" s="13"/>
      <c r="J7" s="13"/>
      <c r="L7" s="11"/>
      <c r="M7" s="12" t="s">
        <v>8</v>
      </c>
      <c r="N7" s="13" t="s">
        <v>9</v>
      </c>
      <c r="O7" s="13"/>
      <c r="P7" s="13"/>
      <c r="Q7" s="13"/>
      <c r="R7" s="14"/>
      <c r="S7" s="13" t="s">
        <v>10</v>
      </c>
      <c r="T7" s="13"/>
      <c r="U7" s="13"/>
    </row>
    <row r="8" spans="1:21" ht="18">
      <c r="A8" s="15" t="s">
        <v>11</v>
      </c>
      <c r="B8" s="95"/>
      <c r="C8" s="17" t="s">
        <v>12</v>
      </c>
      <c r="D8" s="17" t="s">
        <v>13</v>
      </c>
      <c r="E8" s="17" t="s">
        <v>14</v>
      </c>
      <c r="F8" s="17" t="s">
        <v>15</v>
      </c>
      <c r="G8" s="17"/>
      <c r="H8" s="17" t="s">
        <v>12</v>
      </c>
      <c r="I8" s="17" t="s">
        <v>16</v>
      </c>
      <c r="J8" s="17" t="s">
        <v>17</v>
      </c>
      <c r="L8" s="15" t="s">
        <v>11</v>
      </c>
      <c r="M8" s="95"/>
      <c r="N8" s="17" t="s">
        <v>12</v>
      </c>
      <c r="O8" s="17" t="s">
        <v>13</v>
      </c>
      <c r="P8" s="17" t="s">
        <v>14</v>
      </c>
      <c r="Q8" s="17" t="s">
        <v>15</v>
      </c>
      <c r="R8" s="17"/>
      <c r="S8" s="17" t="s">
        <v>12</v>
      </c>
      <c r="T8" s="17" t="s">
        <v>16</v>
      </c>
      <c r="U8" s="17" t="s">
        <v>17</v>
      </c>
    </row>
    <row r="9" spans="1:21" ht="12.75">
      <c r="A9" s="18" t="s">
        <v>18</v>
      </c>
      <c r="B9" s="19">
        <f>+'[1]Tablas'!C11</f>
        <v>79108</v>
      </c>
      <c r="C9" s="19">
        <f>+'[1]Tablas'!D11</f>
        <v>173809</v>
      </c>
      <c r="D9" s="19">
        <f>+'[1]Tablas'!E11</f>
        <v>307837</v>
      </c>
      <c r="E9" s="19">
        <f>+'[1]Tablas'!F11</f>
        <v>10758</v>
      </c>
      <c r="F9" s="19">
        <f>SUM(C9:E9)</f>
        <v>492404</v>
      </c>
      <c r="G9" s="19"/>
      <c r="H9" s="19">
        <f>+'[1]Tablas'!G11</f>
        <v>24940</v>
      </c>
      <c r="I9" s="19">
        <f>+'[1]Tablas'!H11</f>
        <v>117650</v>
      </c>
      <c r="J9" s="19">
        <f>SUM(H9:I9)</f>
        <v>142590</v>
      </c>
      <c r="K9" s="96"/>
      <c r="L9" s="18" t="s">
        <v>18</v>
      </c>
      <c r="M9" s="19">
        <f>+'[1]Tablas'!L11</f>
        <v>1015379</v>
      </c>
      <c r="N9" s="19">
        <f>+'[1]Tablas'!M11</f>
        <v>1046391</v>
      </c>
      <c r="O9" s="19">
        <f>+'[1]Tablas'!N11</f>
        <v>4053071</v>
      </c>
      <c r="P9" s="19">
        <f>+'[1]Tablas'!O11</f>
        <v>61139</v>
      </c>
      <c r="Q9" s="19">
        <f>SUM(N9:P9)</f>
        <v>5160601</v>
      </c>
      <c r="R9" s="19"/>
      <c r="S9" s="19">
        <f>+'[1]Tablas'!P11</f>
        <v>89159</v>
      </c>
      <c r="T9" s="19">
        <f>+'[1]Tablas'!Q11</f>
        <v>222244</v>
      </c>
      <c r="U9" s="19">
        <f>SUM(S9:T9)</f>
        <v>311403</v>
      </c>
    </row>
    <row r="10" spans="1:21" ht="12.75">
      <c r="A10" s="18" t="s">
        <v>19</v>
      </c>
      <c r="B10" s="19">
        <f>+'[1]Tablas'!C12</f>
        <v>393243</v>
      </c>
      <c r="C10" s="19">
        <f>+'[1]Tablas'!D12</f>
        <v>268342</v>
      </c>
      <c r="D10" s="19">
        <f>+'[1]Tablas'!E12</f>
        <v>412623</v>
      </c>
      <c r="E10" s="19">
        <f>+'[1]Tablas'!F12</f>
        <v>25377</v>
      </c>
      <c r="F10" s="19">
        <f>SUM(C10:E10)</f>
        <v>706342</v>
      </c>
      <c r="G10" s="19"/>
      <c r="H10" s="19">
        <f>+'[1]Tablas'!G12</f>
        <v>52586</v>
      </c>
      <c r="I10" s="19">
        <f>+'[1]Tablas'!H12</f>
        <v>176038</v>
      </c>
      <c r="J10" s="19">
        <f>SUM(H10:I10)</f>
        <v>228624</v>
      </c>
      <c r="K10" s="96"/>
      <c r="L10" s="18" t="s">
        <v>19</v>
      </c>
      <c r="M10" s="19">
        <f>+'[1]Tablas'!L12</f>
        <v>338281</v>
      </c>
      <c r="N10" s="19">
        <f>+'[1]Tablas'!M12</f>
        <v>349033</v>
      </c>
      <c r="O10" s="19">
        <f>+'[1]Tablas'!N12</f>
        <v>771692</v>
      </c>
      <c r="P10" s="19">
        <f>+'[1]Tablas'!O12</f>
        <v>48188</v>
      </c>
      <c r="Q10" s="19">
        <f>SUM(N10:P10)</f>
        <v>1168913</v>
      </c>
      <c r="R10" s="19"/>
      <c r="S10" s="19">
        <f>+'[1]Tablas'!P12</f>
        <v>57479</v>
      </c>
      <c r="T10" s="19">
        <f>+'[1]Tablas'!Q12</f>
        <v>262927</v>
      </c>
      <c r="U10" s="19">
        <f>SUM(S10:T10)</f>
        <v>320406</v>
      </c>
    </row>
    <row r="11" spans="1:21" s="82" customFormat="1" ht="12.75">
      <c r="A11" s="21" t="s">
        <v>20</v>
      </c>
      <c r="B11" s="22">
        <f>SUM(B9:B10)</f>
        <v>472351</v>
      </c>
      <c r="C11" s="22">
        <f>SUM(C9:C10)</f>
        <v>442151</v>
      </c>
      <c r="D11" s="23">
        <f>SUM(D9:D10)</f>
        <v>720460</v>
      </c>
      <c r="E11" s="23">
        <f>SUM(E9:E10)</f>
        <v>36135</v>
      </c>
      <c r="F11" s="23">
        <f>SUM(C11:E11)</f>
        <v>1198746</v>
      </c>
      <c r="G11" s="22"/>
      <c r="H11" s="22">
        <f>SUM(H9:H10)</f>
        <v>77526</v>
      </c>
      <c r="I11" s="22">
        <f>SUM(I9:I10)</f>
        <v>293688</v>
      </c>
      <c r="J11" s="22">
        <f>SUM(H11:I11)</f>
        <v>371214</v>
      </c>
      <c r="K11" s="97"/>
      <c r="L11" s="21" t="s">
        <v>20</v>
      </c>
      <c r="M11" s="22">
        <f>SUM(M9:M10)</f>
        <v>1353660</v>
      </c>
      <c r="N11" s="22">
        <f>SUM(N9:N10)</f>
        <v>1395424</v>
      </c>
      <c r="O11" s="23">
        <f>SUM(O9:O10)</f>
        <v>4824763</v>
      </c>
      <c r="P11" s="23">
        <f>SUM(P9:P10)</f>
        <v>109327</v>
      </c>
      <c r="Q11" s="23">
        <f>SUM(N11:P11)</f>
        <v>6329514</v>
      </c>
      <c r="R11" s="22"/>
      <c r="S11" s="22">
        <f>SUM(S9:S10)</f>
        <v>146638</v>
      </c>
      <c r="T11" s="22">
        <f>SUM(T9:T10)</f>
        <v>485171</v>
      </c>
      <c r="U11" s="22">
        <f>SUM(S11:T11)</f>
        <v>631809</v>
      </c>
    </row>
    <row r="12" spans="1:21" ht="10.5" customHeight="1">
      <c r="A12" s="26" t="s">
        <v>21</v>
      </c>
      <c r="B12" s="27"/>
      <c r="C12" s="27"/>
      <c r="D12" s="27"/>
      <c r="E12" s="28"/>
      <c r="F12" s="28"/>
      <c r="G12" s="28"/>
      <c r="H12" s="28"/>
      <c r="I12" s="28"/>
      <c r="J12" s="28"/>
      <c r="K12" s="96"/>
      <c r="L12" s="26" t="s">
        <v>21</v>
      </c>
      <c r="M12" s="27"/>
      <c r="N12" s="27"/>
      <c r="O12" s="27"/>
      <c r="P12" s="28"/>
      <c r="Q12" s="28"/>
      <c r="R12" s="28"/>
      <c r="S12" s="28"/>
      <c r="T12" s="28"/>
      <c r="U12" s="28"/>
    </row>
    <row r="13" spans="1:21" ht="11.25" customHeight="1">
      <c r="A13" s="29" t="s">
        <v>22</v>
      </c>
      <c r="B13" s="30"/>
      <c r="C13" s="30"/>
      <c r="D13" s="30"/>
      <c r="E13" s="30"/>
      <c r="F13" s="30"/>
      <c r="G13" s="30"/>
      <c r="H13" s="30"/>
      <c r="I13" s="30"/>
      <c r="J13" s="30"/>
      <c r="K13" s="96"/>
      <c r="L13" s="29" t="s">
        <v>22</v>
      </c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2.75">
      <c r="A14" s="31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96"/>
      <c r="L14" s="31" t="s">
        <v>23</v>
      </c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2.75">
      <c r="A15" s="19"/>
      <c r="B15" s="33"/>
      <c r="C15" s="33"/>
      <c r="D15" s="33"/>
      <c r="E15" s="33"/>
      <c r="F15" s="33"/>
      <c r="G15" s="33"/>
      <c r="H15" s="33"/>
      <c r="I15" s="33"/>
      <c r="J15" s="34"/>
      <c r="K15" s="96"/>
      <c r="L15" s="19"/>
      <c r="M15" s="33"/>
      <c r="N15" s="33"/>
      <c r="O15" s="33"/>
      <c r="P15" s="33"/>
      <c r="Q15" s="33"/>
      <c r="R15" s="33"/>
      <c r="S15" s="33"/>
      <c r="T15" s="33"/>
      <c r="U15" s="34"/>
    </row>
    <row r="16" spans="1:21" ht="12.75">
      <c r="A16" s="6" t="s">
        <v>119</v>
      </c>
      <c r="B16" s="19"/>
      <c r="C16" s="19"/>
      <c r="D16" s="19"/>
      <c r="E16" s="19"/>
      <c r="F16" s="59"/>
      <c r="G16" s="19"/>
      <c r="H16" s="19"/>
      <c r="I16" s="19"/>
      <c r="J16" s="19"/>
      <c r="K16" s="96"/>
      <c r="L16" s="6" t="s">
        <v>120</v>
      </c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6" t="s">
        <v>3</v>
      </c>
      <c r="B17" s="19"/>
      <c r="C17" s="19"/>
      <c r="D17" s="19"/>
      <c r="E17" s="19"/>
      <c r="F17" s="19"/>
      <c r="G17" s="19"/>
      <c r="H17" s="19"/>
      <c r="I17" s="19"/>
      <c r="J17" s="19"/>
      <c r="K17" s="96"/>
      <c r="L17" s="6" t="s">
        <v>4</v>
      </c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6" t="s">
        <v>5</v>
      </c>
      <c r="B18" s="35"/>
      <c r="C18" s="35"/>
      <c r="D18" s="35"/>
      <c r="E18" s="35"/>
      <c r="F18" s="35"/>
      <c r="G18" s="35"/>
      <c r="H18" s="35"/>
      <c r="I18" s="35"/>
      <c r="J18" s="35"/>
      <c r="K18" s="96"/>
      <c r="L18" s="6" t="s">
        <v>5</v>
      </c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12.75">
      <c r="A19" s="6" t="s">
        <v>42</v>
      </c>
      <c r="B19" s="35"/>
      <c r="C19" s="36"/>
      <c r="D19" s="36"/>
      <c r="E19" s="36"/>
      <c r="F19" s="36"/>
      <c r="G19" s="36"/>
      <c r="H19" s="36"/>
      <c r="I19" s="37"/>
      <c r="J19" s="38" t="s">
        <v>7</v>
      </c>
      <c r="K19" s="96"/>
      <c r="L19" s="6" t="s">
        <v>42</v>
      </c>
      <c r="M19" s="35"/>
      <c r="N19" s="36"/>
      <c r="O19" s="36"/>
      <c r="P19" s="36"/>
      <c r="Q19" s="36"/>
      <c r="R19" s="36"/>
      <c r="S19" s="36"/>
      <c r="T19" s="37"/>
      <c r="U19" s="38" t="s">
        <v>7</v>
      </c>
    </row>
    <row r="20" spans="1:21" ht="12.75">
      <c r="A20" s="39"/>
      <c r="B20" s="12" t="s">
        <v>8</v>
      </c>
      <c r="C20" s="40" t="s">
        <v>9</v>
      </c>
      <c r="D20" s="40"/>
      <c r="E20" s="40"/>
      <c r="F20" s="40"/>
      <c r="G20" s="41"/>
      <c r="H20" s="40" t="s">
        <v>10</v>
      </c>
      <c r="I20" s="40"/>
      <c r="J20" s="40"/>
      <c r="K20" s="96"/>
      <c r="L20" s="39"/>
      <c r="M20" s="12" t="s">
        <v>8</v>
      </c>
      <c r="N20" s="40" t="s">
        <v>9</v>
      </c>
      <c r="O20" s="40"/>
      <c r="P20" s="40"/>
      <c r="Q20" s="40"/>
      <c r="R20" s="41"/>
      <c r="S20" s="40" t="s">
        <v>10</v>
      </c>
      <c r="T20" s="40"/>
      <c r="U20" s="40"/>
    </row>
    <row r="21" spans="1:21" ht="18">
      <c r="A21" s="42" t="s">
        <v>11</v>
      </c>
      <c r="B21" s="95"/>
      <c r="C21" s="43" t="s">
        <v>12</v>
      </c>
      <c r="D21" s="43" t="s">
        <v>13</v>
      </c>
      <c r="E21" s="43" t="s">
        <v>14</v>
      </c>
      <c r="F21" s="43" t="s">
        <v>15</v>
      </c>
      <c r="G21" s="43"/>
      <c r="H21" s="43" t="s">
        <v>12</v>
      </c>
      <c r="I21" s="43" t="s">
        <v>16</v>
      </c>
      <c r="J21" s="43" t="s">
        <v>17</v>
      </c>
      <c r="K21" s="96"/>
      <c r="L21" s="42" t="s">
        <v>11</v>
      </c>
      <c r="M21" s="95"/>
      <c r="N21" s="43" t="s">
        <v>12</v>
      </c>
      <c r="O21" s="43" t="s">
        <v>13</v>
      </c>
      <c r="P21" s="43" t="s">
        <v>14</v>
      </c>
      <c r="Q21" s="43" t="s">
        <v>15</v>
      </c>
      <c r="R21" s="43"/>
      <c r="S21" s="43" t="s">
        <v>12</v>
      </c>
      <c r="T21" s="43" t="s">
        <v>16</v>
      </c>
      <c r="U21" s="43" t="s">
        <v>17</v>
      </c>
    </row>
    <row r="22" spans="1:21" ht="12.75">
      <c r="A22" s="18" t="s">
        <v>18</v>
      </c>
      <c r="B22" s="19">
        <f>+'[1]Tablas'!C19</f>
        <v>188671</v>
      </c>
      <c r="C22" s="19">
        <f>+'[1]Tablas'!D19</f>
        <v>230232</v>
      </c>
      <c r="D22" s="19">
        <f>+'[1]Tablas'!E19</f>
        <v>446622</v>
      </c>
      <c r="E22" s="19">
        <f>+'[1]Tablas'!F19</f>
        <v>9243</v>
      </c>
      <c r="F22" s="19">
        <f>+'[1]ANEXO A'!F22</f>
        <v>686097</v>
      </c>
      <c r="G22" s="19"/>
      <c r="H22" s="19">
        <f>+'[1]Tablas'!G19</f>
        <v>23504</v>
      </c>
      <c r="I22" s="19">
        <f>+'[1]Tablas'!H19</f>
        <v>136023</v>
      </c>
      <c r="J22" s="19">
        <f>+'[1]ANEXO A'!J22</f>
        <v>159527</v>
      </c>
      <c r="K22" s="96"/>
      <c r="L22" s="18" t="s">
        <v>18</v>
      </c>
      <c r="M22" s="19">
        <f>+'[1]Tablas'!L19</f>
        <v>989023</v>
      </c>
      <c r="N22" s="19">
        <f>+'[1]Tablas'!M19</f>
        <v>1583374</v>
      </c>
      <c r="O22" s="19">
        <f>+'[1]Tablas'!N19</f>
        <v>4106978</v>
      </c>
      <c r="P22" s="19">
        <f>+'[1]Tablas'!O19</f>
        <v>39846</v>
      </c>
      <c r="Q22" s="19">
        <f>+'[1]ANEXO A'!Q22</f>
        <v>5730198</v>
      </c>
      <c r="R22" s="19"/>
      <c r="S22" s="19">
        <f>+'[1]Tablas'!P19</f>
        <v>61594</v>
      </c>
      <c r="T22" s="19">
        <f>+'[1]Tablas'!Q19</f>
        <v>191385</v>
      </c>
      <c r="U22" s="19">
        <f>+'[1]ANEXO A'!U22</f>
        <v>252979</v>
      </c>
    </row>
    <row r="23" spans="1:21" ht="12.75">
      <c r="A23" s="18" t="s">
        <v>19</v>
      </c>
      <c r="B23" s="19">
        <f>+'[1]Tablas'!C20</f>
        <v>316820</v>
      </c>
      <c r="C23" s="19">
        <f>+'[1]Tablas'!D20</f>
        <v>289706</v>
      </c>
      <c r="D23" s="19">
        <f>+'[1]Tablas'!E20</f>
        <v>405059</v>
      </c>
      <c r="E23" s="19">
        <f>+'[1]Tablas'!F20</f>
        <v>15251</v>
      </c>
      <c r="F23" s="19">
        <f>+'[1]ANEXO A'!F23</f>
        <v>710016</v>
      </c>
      <c r="G23" s="19"/>
      <c r="H23" s="19">
        <f>+'[1]Tablas'!G20</f>
        <v>70868</v>
      </c>
      <c r="I23" s="19">
        <f>+'[1]Tablas'!H20</f>
        <v>219792</v>
      </c>
      <c r="J23" s="19">
        <f>+'[1]ANEXO A'!J23</f>
        <v>290660</v>
      </c>
      <c r="K23" s="96"/>
      <c r="L23" s="18" t="s">
        <v>19</v>
      </c>
      <c r="M23" s="19">
        <f>+'[1]Tablas'!L20</f>
        <v>345896</v>
      </c>
      <c r="N23" s="19">
        <f>+'[1]Tablas'!M20</f>
        <v>378022</v>
      </c>
      <c r="O23" s="19">
        <f>+'[1]Tablas'!N20</f>
        <v>675855</v>
      </c>
      <c r="P23" s="19">
        <f>+'[1]Tablas'!O20</f>
        <v>24889</v>
      </c>
      <c r="Q23" s="19">
        <f>+'[1]ANEXO A'!Q23</f>
        <v>1078766</v>
      </c>
      <c r="R23" s="19"/>
      <c r="S23" s="19">
        <f>+'[1]Tablas'!P20</f>
        <v>58577</v>
      </c>
      <c r="T23" s="19">
        <f>+'[1]Tablas'!Q20</f>
        <v>205669</v>
      </c>
      <c r="U23" s="19">
        <f>+'[1]ANEXO A'!U23</f>
        <v>264246</v>
      </c>
    </row>
    <row r="24" spans="1:21" s="82" customFormat="1" ht="12.75">
      <c r="A24" s="21" t="s">
        <v>20</v>
      </c>
      <c r="B24" s="98">
        <f>+'[1]ANEXO A'!B24</f>
        <v>505491</v>
      </c>
      <c r="C24" s="98">
        <f>+'[1]ANEXO A'!C24</f>
        <v>519938</v>
      </c>
      <c r="D24" s="98">
        <f>+'[1]ANEXO A'!D24</f>
        <v>851681</v>
      </c>
      <c r="E24" s="98">
        <f>+'[1]ANEXO A'!E24</f>
        <v>24494</v>
      </c>
      <c r="F24" s="98">
        <f>+'[1]ANEXO A'!F24</f>
        <v>1396113</v>
      </c>
      <c r="G24" s="98"/>
      <c r="H24" s="98">
        <f>+'[1]ANEXO A'!H24</f>
        <v>94372</v>
      </c>
      <c r="I24" s="98">
        <f>+'[1]ANEXO A'!I24</f>
        <v>355815</v>
      </c>
      <c r="J24" s="98">
        <f>+'[1]ANEXO A'!J24</f>
        <v>450187</v>
      </c>
      <c r="K24" s="97"/>
      <c r="L24" s="21" t="s">
        <v>20</v>
      </c>
      <c r="M24" s="98">
        <f>+'[1]ANEXO A'!M24</f>
        <v>1334919</v>
      </c>
      <c r="N24" s="98">
        <f>+'[1]ANEXO A'!N24</f>
        <v>1961396</v>
      </c>
      <c r="O24" s="98">
        <f>+'[1]ANEXO A'!O24</f>
        <v>4782833</v>
      </c>
      <c r="P24" s="98">
        <f>+'[1]ANEXO A'!P24</f>
        <v>64735</v>
      </c>
      <c r="Q24" s="98">
        <f>+'[1]ANEXO A'!Q24</f>
        <v>6808964</v>
      </c>
      <c r="R24" s="98"/>
      <c r="S24" s="98">
        <f>+'[1]ANEXO A'!S24</f>
        <v>120171</v>
      </c>
      <c r="T24" s="98">
        <f>+'[1]ANEXO A'!T24</f>
        <v>397054</v>
      </c>
      <c r="U24" s="98">
        <f>+'[1]ANEXO A'!U24</f>
        <v>517225</v>
      </c>
    </row>
    <row r="25" spans="1:21" ht="12.75" customHeight="1">
      <c r="A25" s="26" t="s">
        <v>21</v>
      </c>
      <c r="B25" s="27"/>
      <c r="C25" s="27"/>
      <c r="D25" s="27"/>
      <c r="E25" s="28"/>
      <c r="F25" s="28"/>
      <c r="G25" s="28"/>
      <c r="H25" s="28"/>
      <c r="I25" s="28"/>
      <c r="J25" s="28"/>
      <c r="L25" s="26" t="s">
        <v>21</v>
      </c>
      <c r="M25" s="27"/>
      <c r="N25" s="27"/>
      <c r="O25" s="27"/>
      <c r="P25" s="28"/>
      <c r="Q25" s="28"/>
      <c r="R25" s="28"/>
      <c r="S25" s="28"/>
      <c r="T25" s="28"/>
      <c r="U25" s="28"/>
    </row>
    <row r="26" spans="1:21" ht="11.25" customHeight="1">
      <c r="A26" s="29" t="s">
        <v>22</v>
      </c>
      <c r="B26" s="30"/>
      <c r="C26" s="30"/>
      <c r="D26" s="30"/>
      <c r="E26" s="30"/>
      <c r="F26" s="30"/>
      <c r="G26" s="30"/>
      <c r="H26" s="30"/>
      <c r="I26" s="30"/>
      <c r="J26" s="30"/>
      <c r="L26" s="29" t="s">
        <v>22</v>
      </c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2.75">
      <c r="A27" s="31" t="s">
        <v>23</v>
      </c>
      <c r="B27" s="32"/>
      <c r="C27" s="32"/>
      <c r="D27" s="32"/>
      <c r="E27" s="32"/>
      <c r="F27" s="32"/>
      <c r="G27" s="32"/>
      <c r="H27" s="32"/>
      <c r="I27" s="32"/>
      <c r="J27" s="32"/>
      <c r="L27" s="31" t="s">
        <v>23</v>
      </c>
      <c r="M27" s="32"/>
      <c r="N27" s="32"/>
      <c r="O27" s="32"/>
      <c r="P27" s="32"/>
      <c r="Q27" s="32"/>
      <c r="R27" s="32"/>
      <c r="S27" s="32"/>
      <c r="T27" s="32"/>
      <c r="U27" s="32"/>
    </row>
    <row r="28" spans="1:21" ht="12.75">
      <c r="A28" s="44"/>
      <c r="B28" s="7"/>
      <c r="C28" s="7"/>
      <c r="D28" s="45"/>
      <c r="E28" s="45"/>
      <c r="F28" s="45"/>
      <c r="G28" s="7"/>
      <c r="H28" s="7"/>
      <c r="I28" s="7"/>
      <c r="J28" s="7"/>
      <c r="L28" s="44"/>
      <c r="M28" s="7"/>
      <c r="N28" s="7"/>
      <c r="O28" s="45"/>
      <c r="P28" s="45"/>
      <c r="Q28" s="45"/>
      <c r="R28" s="7"/>
      <c r="S28" s="7"/>
      <c r="T28" s="7"/>
      <c r="U28" s="7"/>
    </row>
    <row r="29" spans="1:21" ht="12.75" hidden="1">
      <c r="A29" s="5" t="s">
        <v>121</v>
      </c>
      <c r="B29" s="7"/>
      <c r="C29" s="7"/>
      <c r="D29" s="7"/>
      <c r="E29" s="7"/>
      <c r="F29" s="7"/>
      <c r="G29" s="7"/>
      <c r="H29" s="7"/>
      <c r="I29" s="7"/>
      <c r="J29" s="7"/>
      <c r="L29" s="5" t="s">
        <v>121</v>
      </c>
      <c r="M29" s="7"/>
      <c r="N29" s="7"/>
      <c r="O29" s="7"/>
      <c r="P29" s="7"/>
      <c r="Q29" s="7"/>
      <c r="R29" s="7"/>
      <c r="S29" s="7"/>
      <c r="T29" s="7"/>
      <c r="U29" s="7"/>
    </row>
    <row r="30" spans="1:21" ht="12.75" hidden="1">
      <c r="A30" s="46" t="s">
        <v>130</v>
      </c>
      <c r="B30" s="7"/>
      <c r="C30" s="7"/>
      <c r="D30" s="7"/>
      <c r="E30" s="7"/>
      <c r="F30" s="7"/>
      <c r="G30" s="7"/>
      <c r="H30" s="7"/>
      <c r="I30" s="7"/>
      <c r="J30" s="7"/>
      <c r="L30" s="46" t="s">
        <v>130</v>
      </c>
      <c r="M30" s="7"/>
      <c r="N30" s="7"/>
      <c r="O30" s="7"/>
      <c r="P30" s="7"/>
      <c r="Q30" s="7"/>
      <c r="R30" s="7"/>
      <c r="S30" s="7"/>
      <c r="T30" s="7"/>
      <c r="U30" s="7"/>
    </row>
    <row r="31" spans="1:21" ht="12.75" hidden="1">
      <c r="A31" s="11"/>
      <c r="B31" s="47"/>
      <c r="C31" s="13" t="s">
        <v>9</v>
      </c>
      <c r="D31" s="13"/>
      <c r="E31" s="13"/>
      <c r="F31" s="13"/>
      <c r="G31" s="14"/>
      <c r="H31" s="13" t="s">
        <v>10</v>
      </c>
      <c r="I31" s="13"/>
      <c r="J31" s="13"/>
      <c r="L31" s="11"/>
      <c r="M31" s="47"/>
      <c r="N31" s="13" t="s">
        <v>9</v>
      </c>
      <c r="O31" s="13"/>
      <c r="P31" s="13"/>
      <c r="Q31" s="13"/>
      <c r="R31" s="14"/>
      <c r="S31" s="13" t="s">
        <v>10</v>
      </c>
      <c r="T31" s="13"/>
      <c r="U31" s="13"/>
    </row>
    <row r="32" spans="1:21" ht="18" hidden="1">
      <c r="A32" s="15" t="s">
        <v>11</v>
      </c>
      <c r="B32" s="48" t="s">
        <v>28</v>
      </c>
      <c r="C32" s="48" t="s">
        <v>12</v>
      </c>
      <c r="D32" s="48" t="s">
        <v>13</v>
      </c>
      <c r="E32" s="48" t="s">
        <v>14</v>
      </c>
      <c r="F32" s="48" t="s">
        <v>15</v>
      </c>
      <c r="G32" s="48"/>
      <c r="H32" s="48" t="s">
        <v>12</v>
      </c>
      <c r="I32" s="48" t="s">
        <v>16</v>
      </c>
      <c r="J32" s="48" t="s">
        <v>29</v>
      </c>
      <c r="L32" s="15" t="s">
        <v>11</v>
      </c>
      <c r="M32" s="48" t="s">
        <v>28</v>
      </c>
      <c r="N32" s="48" t="s">
        <v>12</v>
      </c>
      <c r="O32" s="48" t="s">
        <v>13</v>
      </c>
      <c r="P32" s="48" t="s">
        <v>14</v>
      </c>
      <c r="Q32" s="48" t="s">
        <v>15</v>
      </c>
      <c r="R32" s="48"/>
      <c r="S32" s="48" t="s">
        <v>12</v>
      </c>
      <c r="T32" s="48" t="s">
        <v>16</v>
      </c>
      <c r="U32" s="48" t="s">
        <v>29</v>
      </c>
    </row>
    <row r="33" spans="1:21" ht="12.75" hidden="1">
      <c r="A33" s="44" t="s">
        <v>18</v>
      </c>
      <c r="B33" s="49">
        <f aca="true" t="shared" si="0" ref="B33:J33">+B22-B9</f>
        <v>109563</v>
      </c>
      <c r="C33" s="49">
        <f t="shared" si="0"/>
        <v>56423</v>
      </c>
      <c r="D33" s="49">
        <f t="shared" si="0"/>
        <v>138785</v>
      </c>
      <c r="E33" s="49">
        <f t="shared" si="0"/>
        <v>-1515</v>
      </c>
      <c r="F33" s="49">
        <f t="shared" si="0"/>
        <v>193693</v>
      </c>
      <c r="G33" s="49">
        <f t="shared" si="0"/>
        <v>0</v>
      </c>
      <c r="H33" s="49">
        <f t="shared" si="0"/>
        <v>-1436</v>
      </c>
      <c r="I33" s="49">
        <f t="shared" si="0"/>
        <v>18373</v>
      </c>
      <c r="J33" s="49">
        <f t="shared" si="0"/>
        <v>16937</v>
      </c>
      <c r="L33" s="44" t="s">
        <v>18</v>
      </c>
      <c r="M33" s="49">
        <f aca="true" t="shared" si="1" ref="M33:U33">+M22-M9</f>
        <v>-26356</v>
      </c>
      <c r="N33" s="49">
        <f t="shared" si="1"/>
        <v>536983</v>
      </c>
      <c r="O33" s="49">
        <f t="shared" si="1"/>
        <v>53907</v>
      </c>
      <c r="P33" s="49">
        <f t="shared" si="1"/>
        <v>-21293</v>
      </c>
      <c r="Q33" s="49">
        <f t="shared" si="1"/>
        <v>569597</v>
      </c>
      <c r="R33" s="49">
        <f t="shared" si="1"/>
        <v>0</v>
      </c>
      <c r="S33" s="49">
        <f t="shared" si="1"/>
        <v>-27565</v>
      </c>
      <c r="T33" s="49">
        <f t="shared" si="1"/>
        <v>-30859</v>
      </c>
      <c r="U33" s="49">
        <f t="shared" si="1"/>
        <v>-58424</v>
      </c>
    </row>
    <row r="34" spans="1:21" ht="12.75" hidden="1">
      <c r="A34" s="44" t="s">
        <v>19</v>
      </c>
      <c r="B34" s="45">
        <f aca="true" t="shared" si="2" ref="B34:J34">+B23-B10</f>
        <v>-76423</v>
      </c>
      <c r="C34" s="45">
        <f t="shared" si="2"/>
        <v>21364</v>
      </c>
      <c r="D34" s="45">
        <f t="shared" si="2"/>
        <v>-7564</v>
      </c>
      <c r="E34" s="45">
        <f t="shared" si="2"/>
        <v>-10126</v>
      </c>
      <c r="F34" s="45">
        <f t="shared" si="2"/>
        <v>3674</v>
      </c>
      <c r="G34" s="45">
        <f t="shared" si="2"/>
        <v>0</v>
      </c>
      <c r="H34" s="45">
        <f t="shared" si="2"/>
        <v>18282</v>
      </c>
      <c r="I34" s="45">
        <f t="shared" si="2"/>
        <v>43754</v>
      </c>
      <c r="J34" s="45">
        <f t="shared" si="2"/>
        <v>62036</v>
      </c>
      <c r="L34" s="44" t="s">
        <v>19</v>
      </c>
      <c r="M34" s="45">
        <f aca="true" t="shared" si="3" ref="M34:U34">+M23-M10</f>
        <v>7615</v>
      </c>
      <c r="N34" s="45">
        <f t="shared" si="3"/>
        <v>28989</v>
      </c>
      <c r="O34" s="45">
        <f t="shared" si="3"/>
        <v>-95837</v>
      </c>
      <c r="P34" s="45">
        <f t="shared" si="3"/>
        <v>-23299</v>
      </c>
      <c r="Q34" s="45">
        <f t="shared" si="3"/>
        <v>-90147</v>
      </c>
      <c r="R34" s="45">
        <f t="shared" si="3"/>
        <v>0</v>
      </c>
      <c r="S34" s="45">
        <f t="shared" si="3"/>
        <v>1098</v>
      </c>
      <c r="T34" s="45">
        <f t="shared" si="3"/>
        <v>-57258</v>
      </c>
      <c r="U34" s="45">
        <f t="shared" si="3"/>
        <v>-56160</v>
      </c>
    </row>
    <row r="35" spans="1:21" ht="12.75" hidden="1">
      <c r="A35" s="50" t="s">
        <v>20</v>
      </c>
      <c r="B35" s="51">
        <f aca="true" t="shared" si="4" ref="B35:J35">+B24-B11</f>
        <v>33140</v>
      </c>
      <c r="C35" s="51">
        <f t="shared" si="4"/>
        <v>77787</v>
      </c>
      <c r="D35" s="51">
        <f t="shared" si="4"/>
        <v>131221</v>
      </c>
      <c r="E35" s="51">
        <f t="shared" si="4"/>
        <v>-11641</v>
      </c>
      <c r="F35" s="51">
        <f t="shared" si="4"/>
        <v>197367</v>
      </c>
      <c r="G35" s="51">
        <f t="shared" si="4"/>
        <v>0</v>
      </c>
      <c r="H35" s="51">
        <f t="shared" si="4"/>
        <v>16846</v>
      </c>
      <c r="I35" s="51">
        <f t="shared" si="4"/>
        <v>62127</v>
      </c>
      <c r="J35" s="51">
        <f t="shared" si="4"/>
        <v>78973</v>
      </c>
      <c r="L35" s="50" t="s">
        <v>20</v>
      </c>
      <c r="M35" s="51">
        <f aca="true" t="shared" si="5" ref="M35:U35">+M24-M11</f>
        <v>-18741</v>
      </c>
      <c r="N35" s="51">
        <f t="shared" si="5"/>
        <v>565972</v>
      </c>
      <c r="O35" s="51">
        <f t="shared" si="5"/>
        <v>-41930</v>
      </c>
      <c r="P35" s="51">
        <f t="shared" si="5"/>
        <v>-44592</v>
      </c>
      <c r="Q35" s="51">
        <f t="shared" si="5"/>
        <v>479450</v>
      </c>
      <c r="R35" s="51">
        <f t="shared" si="5"/>
        <v>0</v>
      </c>
      <c r="S35" s="51">
        <f t="shared" si="5"/>
        <v>-26467</v>
      </c>
      <c r="T35" s="51">
        <f t="shared" si="5"/>
        <v>-88117</v>
      </c>
      <c r="U35" s="51">
        <f t="shared" si="5"/>
        <v>-114584</v>
      </c>
    </row>
    <row r="36" spans="1:21" ht="12.75" hidden="1">
      <c r="A36" s="44" t="s">
        <v>30</v>
      </c>
      <c r="B36" s="7"/>
      <c r="C36" s="7"/>
      <c r="D36" s="45"/>
      <c r="E36" s="45"/>
      <c r="F36" s="45"/>
      <c r="G36" s="7"/>
      <c r="H36" s="7"/>
      <c r="I36" s="7"/>
      <c r="J36" s="7"/>
      <c r="L36" s="44" t="s">
        <v>30</v>
      </c>
      <c r="M36" s="7"/>
      <c r="N36" s="7"/>
      <c r="O36" s="45"/>
      <c r="P36" s="45"/>
      <c r="Q36" s="45"/>
      <c r="R36" s="7"/>
      <c r="S36" s="7"/>
      <c r="T36" s="7"/>
      <c r="U36" s="7"/>
    </row>
    <row r="37" spans="1:21" ht="12.75" hidden="1">
      <c r="A37" s="44"/>
      <c r="B37" s="7"/>
      <c r="C37" s="7"/>
      <c r="D37" s="45"/>
      <c r="E37" s="45"/>
      <c r="F37" s="45"/>
      <c r="G37" s="7"/>
      <c r="H37" s="7"/>
      <c r="I37" s="7"/>
      <c r="J37" s="7"/>
      <c r="L37" s="44"/>
      <c r="M37" s="7"/>
      <c r="N37" s="7"/>
      <c r="O37" s="45"/>
      <c r="P37" s="45"/>
      <c r="Q37" s="45"/>
      <c r="R37" s="7"/>
      <c r="S37" s="7"/>
      <c r="T37" s="7"/>
      <c r="U37" s="7"/>
    </row>
    <row r="38" spans="1:21" ht="12.75" hidden="1">
      <c r="A38" s="44"/>
      <c r="B38" s="7"/>
      <c r="C38" s="7"/>
      <c r="D38" s="45"/>
      <c r="E38" s="45"/>
      <c r="F38" s="45"/>
      <c r="G38" s="7"/>
      <c r="H38" s="7"/>
      <c r="I38" s="7"/>
      <c r="J38" s="7"/>
      <c r="L38" s="44"/>
      <c r="M38" s="7"/>
      <c r="N38" s="7"/>
      <c r="O38" s="45"/>
      <c r="P38" s="45"/>
      <c r="Q38" s="45"/>
      <c r="R38" s="7"/>
      <c r="S38" s="7"/>
      <c r="T38" s="7"/>
      <c r="U38" s="7"/>
    </row>
    <row r="39" spans="1:21" ht="12.75">
      <c r="A39" s="5" t="s">
        <v>122</v>
      </c>
      <c r="B39" s="7"/>
      <c r="C39" s="7"/>
      <c r="D39" s="45"/>
      <c r="E39" s="45"/>
      <c r="F39" s="45"/>
      <c r="G39" s="7"/>
      <c r="H39" s="7"/>
      <c r="I39" s="7"/>
      <c r="J39" s="7"/>
      <c r="L39" s="5" t="s">
        <v>123</v>
      </c>
      <c r="M39" s="7"/>
      <c r="N39" s="7"/>
      <c r="O39" s="45"/>
      <c r="P39" s="45"/>
      <c r="Q39" s="45"/>
      <c r="R39" s="7"/>
      <c r="S39" s="7"/>
      <c r="T39" s="7"/>
      <c r="U39" s="7"/>
    </row>
    <row r="40" spans="1:21" ht="12.75">
      <c r="A40" s="5" t="s">
        <v>124</v>
      </c>
      <c r="B40" s="8"/>
      <c r="C40" s="8"/>
      <c r="D40" s="8"/>
      <c r="E40" s="8"/>
      <c r="F40" s="8"/>
      <c r="G40" s="8"/>
      <c r="H40" s="8"/>
      <c r="I40" s="8"/>
      <c r="J40" s="8"/>
      <c r="L40" s="5" t="s">
        <v>125</v>
      </c>
      <c r="M40" s="8"/>
      <c r="N40" s="8"/>
      <c r="O40" s="8"/>
      <c r="P40" s="8"/>
      <c r="Q40" s="8"/>
      <c r="R40" s="8"/>
      <c r="S40" s="8"/>
      <c r="T40" s="8"/>
      <c r="U40" s="8"/>
    </row>
    <row r="41" spans="1:21" ht="12.75">
      <c r="A41" s="46" t="s">
        <v>131</v>
      </c>
      <c r="B41" s="8"/>
      <c r="C41" s="52"/>
      <c r="D41" s="52"/>
      <c r="E41" s="52"/>
      <c r="F41" s="52"/>
      <c r="G41" s="52"/>
      <c r="H41" s="52"/>
      <c r="I41" s="53"/>
      <c r="J41" s="54" t="s">
        <v>35</v>
      </c>
      <c r="L41" s="46" t="s">
        <v>131</v>
      </c>
      <c r="M41" s="8"/>
      <c r="N41" s="52"/>
      <c r="O41" s="52"/>
      <c r="P41" s="52"/>
      <c r="Q41" s="52"/>
      <c r="R41" s="52"/>
      <c r="S41" s="52"/>
      <c r="T41" s="53"/>
      <c r="U41" s="54" t="s">
        <v>35</v>
      </c>
    </row>
    <row r="42" spans="1:21" ht="12.75">
      <c r="A42" s="11"/>
      <c r="B42" s="12" t="s">
        <v>41</v>
      </c>
      <c r="C42" s="13" t="s">
        <v>9</v>
      </c>
      <c r="D42" s="13"/>
      <c r="E42" s="13"/>
      <c r="F42" s="13"/>
      <c r="G42" s="14"/>
      <c r="H42" s="13" t="s">
        <v>10</v>
      </c>
      <c r="I42" s="13"/>
      <c r="J42" s="13"/>
      <c r="L42" s="11"/>
      <c r="M42" s="12" t="s">
        <v>41</v>
      </c>
      <c r="N42" s="13" t="s">
        <v>9</v>
      </c>
      <c r="O42" s="13"/>
      <c r="P42" s="13"/>
      <c r="Q42" s="13"/>
      <c r="R42" s="14"/>
      <c r="S42" s="13" t="s">
        <v>10</v>
      </c>
      <c r="T42" s="13"/>
      <c r="U42" s="13"/>
    </row>
    <row r="43" spans="1:21" ht="18">
      <c r="A43" s="15" t="s">
        <v>11</v>
      </c>
      <c r="B43" s="95"/>
      <c r="C43" s="48" t="s">
        <v>12</v>
      </c>
      <c r="D43" s="48" t="s">
        <v>13</v>
      </c>
      <c r="E43" s="48" t="s">
        <v>14</v>
      </c>
      <c r="F43" s="48" t="s">
        <v>15</v>
      </c>
      <c r="G43" s="48"/>
      <c r="H43" s="48" t="s">
        <v>12</v>
      </c>
      <c r="I43" s="48" t="s">
        <v>16</v>
      </c>
      <c r="J43" s="48" t="s">
        <v>29</v>
      </c>
      <c r="L43" s="15" t="s">
        <v>11</v>
      </c>
      <c r="M43" s="95"/>
      <c r="N43" s="48" t="s">
        <v>12</v>
      </c>
      <c r="O43" s="48" t="s">
        <v>13</v>
      </c>
      <c r="P43" s="48" t="s">
        <v>14</v>
      </c>
      <c r="Q43" s="48" t="s">
        <v>15</v>
      </c>
      <c r="R43" s="48"/>
      <c r="S43" s="48" t="s">
        <v>12</v>
      </c>
      <c r="T43" s="48" t="s">
        <v>16</v>
      </c>
      <c r="U43" s="48" t="s">
        <v>29</v>
      </c>
    </row>
    <row r="44" spans="1:21" ht="12.75">
      <c r="A44" s="44" t="s">
        <v>18</v>
      </c>
      <c r="B44" s="55">
        <f aca="true" t="shared" si="6" ref="B44:F46">+B22/B9*100-100</f>
        <v>138.49800273044445</v>
      </c>
      <c r="C44" s="55">
        <f t="shared" si="6"/>
        <v>32.4626457778366</v>
      </c>
      <c r="D44" s="55">
        <f t="shared" si="6"/>
        <v>45.08392428460516</v>
      </c>
      <c r="E44" s="55">
        <f t="shared" si="6"/>
        <v>-14.08254322364752</v>
      </c>
      <c r="F44" s="55">
        <f t="shared" si="6"/>
        <v>39.33619548175889</v>
      </c>
      <c r="G44" s="55"/>
      <c r="H44" s="55">
        <f aca="true" t="shared" si="7" ref="H44:J46">+H22/H9*100-100</f>
        <v>-5.7578187650360775</v>
      </c>
      <c r="I44" s="55">
        <f t="shared" si="7"/>
        <v>15.616659583510412</v>
      </c>
      <c r="J44" s="55">
        <f t="shared" si="7"/>
        <v>11.878112069570108</v>
      </c>
      <c r="L44" s="44" t="s">
        <v>18</v>
      </c>
      <c r="M44" s="55">
        <f aca="true" t="shared" si="8" ref="M44:Q46">+M22/M9*100-100</f>
        <v>-2.595681021569291</v>
      </c>
      <c r="N44" s="55">
        <f t="shared" si="8"/>
        <v>51.31762410036018</v>
      </c>
      <c r="O44" s="55">
        <f t="shared" si="8"/>
        <v>1.330028514180981</v>
      </c>
      <c r="P44" s="55">
        <f t="shared" si="8"/>
        <v>-34.8271970428041</v>
      </c>
      <c r="Q44" s="55">
        <f t="shared" si="8"/>
        <v>11.037415990889428</v>
      </c>
      <c r="R44" s="55"/>
      <c r="S44" s="55">
        <f aca="true" t="shared" si="9" ref="S44:U46">+S22/S9*100-100</f>
        <v>-30.916676947924486</v>
      </c>
      <c r="T44" s="55">
        <f t="shared" si="9"/>
        <v>-13.885189251453355</v>
      </c>
      <c r="U44" s="55">
        <f t="shared" si="9"/>
        <v>-18.76154051181267</v>
      </c>
    </row>
    <row r="45" spans="1:21" ht="12.75">
      <c r="A45" s="44" t="s">
        <v>19</v>
      </c>
      <c r="B45" s="56">
        <f t="shared" si="6"/>
        <v>-19.43403951246431</v>
      </c>
      <c r="C45" s="56">
        <f t="shared" si="6"/>
        <v>7.961481989401591</v>
      </c>
      <c r="D45" s="56">
        <f t="shared" si="6"/>
        <v>-1.8331503575903412</v>
      </c>
      <c r="E45" s="56">
        <f t="shared" si="6"/>
        <v>-39.90227371241676</v>
      </c>
      <c r="F45" s="56">
        <f t="shared" si="6"/>
        <v>0.5201446324868186</v>
      </c>
      <c r="G45" s="56"/>
      <c r="H45" s="56">
        <f t="shared" si="7"/>
        <v>34.765907275700755</v>
      </c>
      <c r="I45" s="56">
        <f t="shared" si="7"/>
        <v>24.85486088230951</v>
      </c>
      <c r="J45" s="56">
        <f t="shared" si="7"/>
        <v>27.134509062915527</v>
      </c>
      <c r="L45" s="44" t="s">
        <v>19</v>
      </c>
      <c r="M45" s="56">
        <f t="shared" si="8"/>
        <v>2.2510871139673725</v>
      </c>
      <c r="N45" s="56">
        <f t="shared" si="8"/>
        <v>8.305518389378648</v>
      </c>
      <c r="O45" s="56">
        <f t="shared" si="8"/>
        <v>-12.419073931050207</v>
      </c>
      <c r="P45" s="56">
        <f t="shared" si="8"/>
        <v>-48.350211670955424</v>
      </c>
      <c r="Q45" s="56">
        <f t="shared" si="8"/>
        <v>-7.712036738405686</v>
      </c>
      <c r="R45" s="56"/>
      <c r="S45" s="56">
        <f t="shared" si="9"/>
        <v>1.9102628786165354</v>
      </c>
      <c r="T45" s="56">
        <f t="shared" si="9"/>
        <v>-21.777147269013824</v>
      </c>
      <c r="U45" s="56">
        <f t="shared" si="9"/>
        <v>-17.527761652403512</v>
      </c>
    </row>
    <row r="46" spans="1:21" s="82" customFormat="1" ht="12.75">
      <c r="A46" s="57" t="s">
        <v>20</v>
      </c>
      <c r="B46" s="58">
        <f t="shared" si="6"/>
        <v>7.015969056908958</v>
      </c>
      <c r="C46" s="58">
        <f t="shared" si="6"/>
        <v>17.592858548324003</v>
      </c>
      <c r="D46" s="58">
        <f t="shared" si="6"/>
        <v>18.213502484523787</v>
      </c>
      <c r="E46" s="58">
        <f t="shared" si="6"/>
        <v>-32.21530372215304</v>
      </c>
      <c r="F46" s="58">
        <f t="shared" si="6"/>
        <v>16.464455355846866</v>
      </c>
      <c r="G46" s="58"/>
      <c r="H46" s="58">
        <f t="shared" si="7"/>
        <v>21.729484302040603</v>
      </c>
      <c r="I46" s="58">
        <f t="shared" si="7"/>
        <v>21.154081882814424</v>
      </c>
      <c r="J46" s="58">
        <f t="shared" si="7"/>
        <v>21.27425150991074</v>
      </c>
      <c r="L46" s="57" t="s">
        <v>20</v>
      </c>
      <c r="M46" s="58">
        <f t="shared" si="8"/>
        <v>-1.384468773547269</v>
      </c>
      <c r="N46" s="58">
        <f t="shared" si="8"/>
        <v>40.55914188089071</v>
      </c>
      <c r="O46" s="58">
        <f t="shared" si="8"/>
        <v>-0.8690582314613238</v>
      </c>
      <c r="P46" s="58">
        <f t="shared" si="8"/>
        <v>-40.787728557446925</v>
      </c>
      <c r="Q46" s="58">
        <f t="shared" si="8"/>
        <v>7.574831179771465</v>
      </c>
      <c r="R46" s="58"/>
      <c r="S46" s="58">
        <f t="shared" si="9"/>
        <v>-18.049209618243566</v>
      </c>
      <c r="T46" s="58">
        <f t="shared" si="9"/>
        <v>-18.16205008131155</v>
      </c>
      <c r="U46" s="58">
        <f t="shared" si="9"/>
        <v>-18.135860679414193</v>
      </c>
    </row>
    <row r="47" spans="1:21" ht="12.75">
      <c r="A47" s="18" t="s">
        <v>21</v>
      </c>
      <c r="B47" s="59"/>
      <c r="C47" s="59"/>
      <c r="D47" s="59"/>
      <c r="E47" s="59"/>
      <c r="F47" s="59"/>
      <c r="G47" s="59"/>
      <c r="H47" s="59"/>
      <c r="I47" s="59"/>
      <c r="J47" s="59"/>
      <c r="L47" s="18" t="s">
        <v>21</v>
      </c>
      <c r="M47" s="59"/>
      <c r="N47" s="59"/>
      <c r="O47" s="59"/>
      <c r="P47" s="59"/>
      <c r="Q47" s="59"/>
      <c r="R47" s="59"/>
      <c r="S47" s="59"/>
      <c r="T47" s="59"/>
      <c r="U47" s="59"/>
    </row>
    <row r="48" spans="1:21" ht="12.75">
      <c r="A48" s="60"/>
      <c r="B48" s="59"/>
      <c r="C48" s="59"/>
      <c r="D48" s="59"/>
      <c r="E48" s="59"/>
      <c r="F48" s="59"/>
      <c r="G48" s="59"/>
      <c r="H48" s="59"/>
      <c r="I48" s="59"/>
      <c r="J48" s="59"/>
      <c r="L48" s="60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2.75">
      <c r="A49" s="5" t="s">
        <v>126</v>
      </c>
      <c r="B49" s="2"/>
      <c r="C49" s="61"/>
      <c r="D49" s="61"/>
      <c r="E49" s="61"/>
      <c r="F49" s="61"/>
      <c r="G49" s="61"/>
      <c r="H49" s="61"/>
      <c r="I49" s="61"/>
      <c r="J49" s="3"/>
      <c r="L49" s="5" t="s">
        <v>127</v>
      </c>
      <c r="M49" s="2"/>
      <c r="N49" s="61"/>
      <c r="O49" s="61"/>
      <c r="P49" s="61"/>
      <c r="Q49" s="61"/>
      <c r="R49" s="61"/>
      <c r="S49" s="61"/>
      <c r="T49" s="61"/>
      <c r="U49" s="3"/>
    </row>
    <row r="50" spans="1:21" ht="12.75">
      <c r="A50" s="5" t="s">
        <v>128</v>
      </c>
      <c r="B50" s="8"/>
      <c r="C50" s="8"/>
      <c r="D50" s="8"/>
      <c r="E50" s="8"/>
      <c r="F50" s="8"/>
      <c r="G50" s="8"/>
      <c r="H50" s="8"/>
      <c r="I50" s="8"/>
      <c r="J50" s="8"/>
      <c r="L50" s="5" t="s">
        <v>129</v>
      </c>
      <c r="M50" s="8"/>
      <c r="N50" s="8"/>
      <c r="O50" s="8"/>
      <c r="P50" s="8"/>
      <c r="Q50" s="8"/>
      <c r="R50" s="8"/>
      <c r="S50" s="8"/>
      <c r="T50" s="8"/>
      <c r="U50" s="8"/>
    </row>
    <row r="51" spans="1:21" ht="12.75">
      <c r="A51" s="46" t="s">
        <v>131</v>
      </c>
      <c r="B51" s="8"/>
      <c r="C51" s="52"/>
      <c r="D51" s="52"/>
      <c r="E51" s="52"/>
      <c r="F51" s="52"/>
      <c r="G51" s="52"/>
      <c r="H51" s="52"/>
      <c r="I51" s="53"/>
      <c r="J51" s="54" t="s">
        <v>40</v>
      </c>
      <c r="L51" s="46" t="s">
        <v>131</v>
      </c>
      <c r="M51" s="8"/>
      <c r="N51" s="52"/>
      <c r="O51" s="52"/>
      <c r="P51" s="52"/>
      <c r="Q51" s="52"/>
      <c r="R51" s="52"/>
      <c r="S51" s="52"/>
      <c r="T51" s="53"/>
      <c r="U51" s="54" t="s">
        <v>40</v>
      </c>
    </row>
    <row r="52" spans="1:21" ht="12.75">
      <c r="A52" s="11"/>
      <c r="B52" s="12" t="s">
        <v>41</v>
      </c>
      <c r="C52" s="13" t="s">
        <v>9</v>
      </c>
      <c r="D52" s="13"/>
      <c r="E52" s="13"/>
      <c r="F52" s="13"/>
      <c r="G52" s="14"/>
      <c r="H52" s="13" t="s">
        <v>10</v>
      </c>
      <c r="I52" s="13"/>
      <c r="J52" s="13"/>
      <c r="L52" s="11"/>
      <c r="M52" s="12" t="s">
        <v>41</v>
      </c>
      <c r="N52" s="13" t="s">
        <v>9</v>
      </c>
      <c r="O52" s="13"/>
      <c r="P52" s="13"/>
      <c r="Q52" s="13"/>
      <c r="R52" s="14"/>
      <c r="S52" s="13" t="s">
        <v>10</v>
      </c>
      <c r="T52" s="13"/>
      <c r="U52" s="13"/>
    </row>
    <row r="53" spans="1:21" ht="18">
      <c r="A53" s="62" t="s">
        <v>11</v>
      </c>
      <c r="B53" s="95"/>
      <c r="C53" s="48" t="s">
        <v>12</v>
      </c>
      <c r="D53" s="48" t="s">
        <v>13</v>
      </c>
      <c r="E53" s="48" t="s">
        <v>14</v>
      </c>
      <c r="F53" s="48" t="s">
        <v>15</v>
      </c>
      <c r="G53" s="48"/>
      <c r="H53" s="48" t="s">
        <v>12</v>
      </c>
      <c r="I53" s="48" t="s">
        <v>16</v>
      </c>
      <c r="J53" s="48" t="s">
        <v>29</v>
      </c>
      <c r="L53" s="62" t="s">
        <v>11</v>
      </c>
      <c r="M53" s="95"/>
      <c r="N53" s="48" t="s">
        <v>12</v>
      </c>
      <c r="O53" s="48" t="s">
        <v>13</v>
      </c>
      <c r="P53" s="48" t="s">
        <v>14</v>
      </c>
      <c r="Q53" s="48" t="s">
        <v>15</v>
      </c>
      <c r="R53" s="48"/>
      <c r="S53" s="48" t="s">
        <v>12</v>
      </c>
      <c r="T53" s="48" t="s">
        <v>16</v>
      </c>
      <c r="U53" s="48" t="s">
        <v>29</v>
      </c>
    </row>
    <row r="54" spans="1:21" ht="12.75">
      <c r="A54" s="47" t="s">
        <v>18</v>
      </c>
      <c r="B54" s="55">
        <f>+B33/$B$35*$B$46</f>
        <v>23.195250989200847</v>
      </c>
      <c r="C54" s="55">
        <f>+C33/$C$35*$C$46</f>
        <v>12.761025079667364</v>
      </c>
      <c r="D54" s="55">
        <f>+D33/$D$35*$D$46</f>
        <v>19.263387280348674</v>
      </c>
      <c r="E54" s="55">
        <f>+E33/$E$35*$E$46</f>
        <v>-4.192611041926111</v>
      </c>
      <c r="F54" s="55">
        <f>+F33/$F$35*$F$46</f>
        <v>16.157968410322123</v>
      </c>
      <c r="G54" s="55"/>
      <c r="H54" s="55">
        <f>+H33/$H$35*$H$46</f>
        <v>-1.8522818151329874</v>
      </c>
      <c r="I54" s="55">
        <f>+I33/$I$35*$I$46</f>
        <v>6.255958704475501</v>
      </c>
      <c r="J54" s="55">
        <f>+J33/$J$35*$J$46</f>
        <v>4.5625973158339965</v>
      </c>
      <c r="L54" s="47" t="s">
        <v>18</v>
      </c>
      <c r="M54" s="55">
        <f>+M33/$M$35*$M$46</f>
        <v>-1.9470177149357997</v>
      </c>
      <c r="N54" s="55">
        <f>+N33/$N$35*$N$46</f>
        <v>38.48170878528679</v>
      </c>
      <c r="O54" s="55">
        <f>+O33/$O$35*$O$46</f>
        <v>1.1172984040874214</v>
      </c>
      <c r="P54" s="55">
        <f>+P33/$P$35*$P$46</f>
        <v>-19.47643308606291</v>
      </c>
      <c r="Q54" s="55">
        <f>+Q33/$Q$35*$Q$46</f>
        <v>8.999063751182161</v>
      </c>
      <c r="R54" s="55"/>
      <c r="S54" s="55">
        <f>+S33/$S$35*$S$46</f>
        <v>-18.79799233486545</v>
      </c>
      <c r="T54" s="55">
        <f>+T33/$T$35*$T$46</f>
        <v>-6.360437866236857</v>
      </c>
      <c r="U54" s="55">
        <f>+U33/$U$35*$U$46</f>
        <v>-9.247098411070438</v>
      </c>
    </row>
    <row r="55" spans="1:21" ht="12.75">
      <c r="A55" s="60" t="s">
        <v>19</v>
      </c>
      <c r="B55" s="56">
        <f>+B34/$B$35*$B$46</f>
        <v>-16.17928193229189</v>
      </c>
      <c r="C55" s="56">
        <f>+C34/$C$35*$C$46</f>
        <v>4.831833468656639</v>
      </c>
      <c r="D55" s="56">
        <f>+D34/$D$35*$D$46</f>
        <v>-1.0498847958248902</v>
      </c>
      <c r="E55" s="56">
        <f>+E34/$E$35*$E$46</f>
        <v>-28.02269268022693</v>
      </c>
      <c r="F55" s="56">
        <f>+F34/$F$35*$F$46</f>
        <v>0.30648694552474015</v>
      </c>
      <c r="G55" s="56"/>
      <c r="H55" s="56">
        <f>+H34/$H$35*$H$46</f>
        <v>23.581766117173593</v>
      </c>
      <c r="I55" s="56">
        <f>+I34/$I$35*$I$46</f>
        <v>14.898123178338924</v>
      </c>
      <c r="J55" s="56">
        <f>+J34/$J$35*$J$46</f>
        <v>16.711654194076743</v>
      </c>
      <c r="L55" s="60" t="s">
        <v>19</v>
      </c>
      <c r="M55" s="56">
        <f>+M34/$M$35*$M$46</f>
        <v>0.5625489413885306</v>
      </c>
      <c r="N55" s="56">
        <f>+N34/$N$35*$N$46</f>
        <v>2.0774330956039178</v>
      </c>
      <c r="O55" s="56">
        <f>+O34/$O$35*$O$46</f>
        <v>-1.9863566355487454</v>
      </c>
      <c r="P55" s="56">
        <f>+P34/$P$35*$P$46</f>
        <v>-21.311295471384014</v>
      </c>
      <c r="Q55" s="56">
        <f>+Q34/$Q$35*$Q$46</f>
        <v>-1.424232571410696</v>
      </c>
      <c r="R55" s="56"/>
      <c r="S55" s="56">
        <f>+S34/$S$35*$S$46</f>
        <v>0.7487827166218852</v>
      </c>
      <c r="T55" s="56">
        <f>+T34/$T$35*$T$46</f>
        <v>-11.801612215074693</v>
      </c>
      <c r="U55" s="56">
        <f>+U34/$U$35*$U$46</f>
        <v>-8.888762268343758</v>
      </c>
    </row>
    <row r="56" spans="1:21" s="82" customFormat="1" ht="12.75">
      <c r="A56" s="94" t="s">
        <v>20</v>
      </c>
      <c r="B56" s="58">
        <f>+B35/$B$35*$B$46</f>
        <v>7.015969056908958</v>
      </c>
      <c r="C56" s="58">
        <f>+C35/$C$35*$C$46</f>
        <v>17.592858548324003</v>
      </c>
      <c r="D56" s="58">
        <f>+D35/$D$35*$D$46</f>
        <v>18.213502484523787</v>
      </c>
      <c r="E56" s="58">
        <f>+E35/$E$35*$E$46</f>
        <v>-32.21530372215304</v>
      </c>
      <c r="F56" s="58">
        <f>+F35/$F$35*$F$46</f>
        <v>16.464455355846866</v>
      </c>
      <c r="G56" s="58"/>
      <c r="H56" s="58">
        <f>+H35/$H$35*$H$46</f>
        <v>21.729484302040603</v>
      </c>
      <c r="I56" s="58">
        <f>+I35/$I$35*$I$46</f>
        <v>21.154081882814424</v>
      </c>
      <c r="J56" s="58">
        <f>+J35/$J$35*$J$46</f>
        <v>21.27425150991074</v>
      </c>
      <c r="L56" s="94" t="s">
        <v>20</v>
      </c>
      <c r="M56" s="58">
        <f>+M35/$M$35*$M$46</f>
        <v>-1.384468773547269</v>
      </c>
      <c r="N56" s="58">
        <f>+N35/$N$35*$N$46</f>
        <v>40.55914188089071</v>
      </c>
      <c r="O56" s="58">
        <f>+O35/$O$35*$O$46</f>
        <v>-0.8690582314613238</v>
      </c>
      <c r="P56" s="58">
        <f>+P35/$P$35*$P$46</f>
        <v>-40.787728557446925</v>
      </c>
      <c r="Q56" s="58">
        <f>+Q35/$Q$35*$Q$46</f>
        <v>7.574831179771465</v>
      </c>
      <c r="R56" s="58"/>
      <c r="S56" s="58">
        <f>+S35/$S$35*$S$46</f>
        <v>-18.049209618243566</v>
      </c>
      <c r="T56" s="58">
        <f>+T35/$T$35*$T$46</f>
        <v>-18.16205008131155</v>
      </c>
      <c r="U56" s="58">
        <f>+U35/$U$35*$U$46</f>
        <v>-18.135860679414193</v>
      </c>
    </row>
    <row r="57" spans="1:21" ht="12.75">
      <c r="A57" s="18" t="s">
        <v>21</v>
      </c>
      <c r="B57" s="3"/>
      <c r="C57" s="3"/>
      <c r="D57" s="3"/>
      <c r="E57" s="3"/>
      <c r="F57" s="3"/>
      <c r="G57" s="3"/>
      <c r="H57" s="3"/>
      <c r="I57" s="3"/>
      <c r="J57" s="3"/>
      <c r="L57" s="18" t="s">
        <v>21</v>
      </c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 s="3"/>
      <c r="B58" s="3"/>
      <c r="C58" s="3"/>
      <c r="D58" s="3"/>
      <c r="E58" s="3"/>
      <c r="F58" s="3"/>
      <c r="G58" s="3"/>
      <c r="H58" s="3"/>
      <c r="I58" s="3"/>
      <c r="J58" s="3"/>
      <c r="L58" s="3"/>
      <c r="M58" s="3"/>
      <c r="N58" s="3"/>
      <c r="O58" s="3"/>
      <c r="P58" s="3"/>
      <c r="Q58" s="3"/>
      <c r="R58" s="3"/>
      <c r="S58" s="3"/>
      <c r="T58" s="3"/>
      <c r="U58" s="3"/>
    </row>
  </sheetData>
  <mergeCells count="14">
    <mergeCell ref="A26:J26"/>
    <mergeCell ref="L26:U26"/>
    <mergeCell ref="I6:J6"/>
    <mergeCell ref="T6:U6"/>
    <mergeCell ref="A13:J13"/>
    <mergeCell ref="L13:U13"/>
    <mergeCell ref="B7:B8"/>
    <mergeCell ref="M7:M8"/>
    <mergeCell ref="B20:B21"/>
    <mergeCell ref="M20:M21"/>
    <mergeCell ref="B42:B43"/>
    <mergeCell ref="M42:M43"/>
    <mergeCell ref="B52:B53"/>
    <mergeCell ref="M52:M53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U59"/>
  <sheetViews>
    <sheetView workbookViewId="0" topLeftCell="A1">
      <selection activeCell="D19" sqref="D19"/>
    </sheetView>
  </sheetViews>
  <sheetFormatPr defaultColWidth="11.421875" defaultRowHeight="12.75"/>
  <cols>
    <col min="1" max="1" width="9.421875" style="69" customWidth="1"/>
    <col min="2" max="2" width="10.28125" style="69" customWidth="1"/>
    <col min="3" max="3" width="8.28125" style="69" customWidth="1"/>
    <col min="4" max="4" width="9.57421875" style="69" customWidth="1"/>
    <col min="5" max="5" width="8.00390625" style="69" customWidth="1"/>
    <col min="6" max="6" width="9.8515625" style="69" customWidth="1"/>
    <col min="7" max="7" width="1.28515625" style="69" customWidth="1"/>
    <col min="8" max="8" width="7.421875" style="69" customWidth="1"/>
    <col min="9" max="9" width="8.7109375" style="69" customWidth="1"/>
    <col min="10" max="10" width="10.140625" style="69" customWidth="1"/>
    <col min="11" max="11" width="6.421875" style="69" customWidth="1"/>
    <col min="12" max="12" width="9.140625" style="69" customWidth="1"/>
    <col min="13" max="13" width="10.421875" style="69" customWidth="1"/>
    <col min="14" max="14" width="9.00390625" style="69" customWidth="1"/>
    <col min="15" max="15" width="9.421875" style="69" customWidth="1"/>
    <col min="16" max="16" width="7.8515625" style="69" customWidth="1"/>
    <col min="17" max="17" width="9.28125" style="69" customWidth="1"/>
    <col min="18" max="18" width="1.421875" style="69" customWidth="1"/>
    <col min="19" max="19" width="7.140625" style="69" customWidth="1"/>
    <col min="20" max="20" width="9.421875" style="69" customWidth="1"/>
    <col min="21" max="21" width="10.57421875" style="69" customWidth="1"/>
    <col min="22" max="16384" width="11.421875" style="69" customWidth="1"/>
  </cols>
  <sheetData>
    <row r="1" spans="1:21" ht="12.75">
      <c r="A1" s="68" t="s">
        <v>132</v>
      </c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3"/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5" t="s">
        <v>133</v>
      </c>
      <c r="B4" s="3"/>
      <c r="C4" s="3"/>
      <c r="D4" s="3"/>
      <c r="E4" s="3"/>
      <c r="F4" s="3"/>
      <c r="G4" s="3"/>
      <c r="H4" s="3"/>
      <c r="I4" s="3"/>
      <c r="J4" s="3"/>
      <c r="L4" s="5" t="s">
        <v>134</v>
      </c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6" t="s">
        <v>3</v>
      </c>
      <c r="B5" s="60"/>
      <c r="C5" s="60"/>
      <c r="D5" s="60"/>
      <c r="E5" s="60"/>
      <c r="F5" s="60"/>
      <c r="G5" s="60"/>
      <c r="H5" s="60"/>
      <c r="I5" s="60"/>
      <c r="J5" s="60"/>
      <c r="L5" s="6" t="s">
        <v>4</v>
      </c>
      <c r="M5" s="60"/>
      <c r="N5" s="60"/>
      <c r="O5" s="60"/>
      <c r="P5" s="60"/>
      <c r="Q5" s="60"/>
      <c r="R5" s="60"/>
      <c r="S5" s="60"/>
      <c r="T5" s="60"/>
      <c r="U5" s="60"/>
    </row>
    <row r="6" spans="1:21" ht="12.75">
      <c r="A6" s="5" t="s">
        <v>5</v>
      </c>
      <c r="B6" s="7"/>
      <c r="C6" s="7"/>
      <c r="D6" s="7"/>
      <c r="E6" s="7"/>
      <c r="F6" s="7"/>
      <c r="G6" s="7"/>
      <c r="H6" s="7"/>
      <c r="I6" s="7"/>
      <c r="J6" s="8"/>
      <c r="L6" s="5" t="s">
        <v>5</v>
      </c>
      <c r="M6" s="7"/>
      <c r="N6" s="7"/>
      <c r="O6" s="7"/>
      <c r="P6" s="7"/>
      <c r="Q6" s="7"/>
      <c r="R6" s="7"/>
      <c r="S6" s="7"/>
      <c r="T6" s="7"/>
      <c r="U6" s="8"/>
    </row>
    <row r="7" spans="1:21" ht="12.75">
      <c r="A7" s="6" t="s">
        <v>118</v>
      </c>
      <c r="B7" s="7"/>
      <c r="C7" s="7"/>
      <c r="D7" s="7"/>
      <c r="E7" s="7"/>
      <c r="F7" s="7"/>
      <c r="G7" s="7"/>
      <c r="H7" s="9"/>
      <c r="I7" s="10" t="s">
        <v>48</v>
      </c>
      <c r="J7" s="10"/>
      <c r="L7" s="6" t="s">
        <v>118</v>
      </c>
      <c r="M7" s="7"/>
      <c r="N7" s="7"/>
      <c r="O7" s="7"/>
      <c r="P7" s="7"/>
      <c r="Q7" s="7"/>
      <c r="R7" s="7"/>
      <c r="S7" s="9"/>
      <c r="T7" s="10" t="s">
        <v>48</v>
      </c>
      <c r="U7" s="10"/>
    </row>
    <row r="8" spans="1:21" s="3" customFormat="1" ht="12.75" customHeight="1">
      <c r="A8" s="11"/>
      <c r="B8" s="12" t="s">
        <v>49</v>
      </c>
      <c r="C8" s="13" t="s">
        <v>50</v>
      </c>
      <c r="D8" s="13"/>
      <c r="E8" s="13"/>
      <c r="F8" s="13"/>
      <c r="G8" s="14"/>
      <c r="H8" s="13" t="s">
        <v>51</v>
      </c>
      <c r="I8" s="13"/>
      <c r="J8" s="13"/>
      <c r="L8" s="11"/>
      <c r="M8" s="12" t="s">
        <v>49</v>
      </c>
      <c r="N8" s="13" t="s">
        <v>50</v>
      </c>
      <c r="O8" s="13"/>
      <c r="P8" s="13"/>
      <c r="Q8" s="13"/>
      <c r="R8" s="14"/>
      <c r="S8" s="13" t="s">
        <v>51</v>
      </c>
      <c r="T8" s="13"/>
      <c r="U8" s="13"/>
    </row>
    <row r="9" spans="1:21" s="3" customFormat="1" ht="27.75" customHeight="1">
      <c r="A9" s="15" t="s">
        <v>11</v>
      </c>
      <c r="B9" s="16"/>
      <c r="C9" s="17" t="s">
        <v>52</v>
      </c>
      <c r="D9" s="17" t="s">
        <v>53</v>
      </c>
      <c r="E9" s="17" t="s">
        <v>54</v>
      </c>
      <c r="F9" s="17" t="s">
        <v>55</v>
      </c>
      <c r="G9" s="17"/>
      <c r="H9" s="17" t="s">
        <v>52</v>
      </c>
      <c r="I9" s="17" t="s">
        <v>56</v>
      </c>
      <c r="J9" s="17" t="s">
        <v>57</v>
      </c>
      <c r="L9" s="15" t="s">
        <v>11</v>
      </c>
      <c r="M9" s="16"/>
      <c r="N9" s="17" t="s">
        <v>52</v>
      </c>
      <c r="O9" s="17" t="s">
        <v>53</v>
      </c>
      <c r="P9" s="17" t="s">
        <v>54</v>
      </c>
      <c r="Q9" s="17" t="s">
        <v>55</v>
      </c>
      <c r="R9" s="17"/>
      <c r="S9" s="17" t="s">
        <v>52</v>
      </c>
      <c r="T9" s="17" t="s">
        <v>56</v>
      </c>
      <c r="U9" s="17" t="s">
        <v>57</v>
      </c>
    </row>
    <row r="10" spans="1:21" ht="12.75">
      <c r="A10" s="18" t="s">
        <v>18</v>
      </c>
      <c r="B10" s="19">
        <f>+'[1]Tablas'!U11</f>
        <v>1297</v>
      </c>
      <c r="C10" s="19">
        <f>+'[1]Tablas'!V11</f>
        <v>3181</v>
      </c>
      <c r="D10" s="19">
        <f>+'[1]Tablas'!W11</f>
        <v>5169</v>
      </c>
      <c r="E10" s="19">
        <f>+'[1]Tablas'!X11</f>
        <v>153</v>
      </c>
      <c r="F10" s="19">
        <f>SUM(C10:E10)</f>
        <v>8503</v>
      </c>
      <c r="G10" s="19"/>
      <c r="H10" s="19">
        <f>+'[1]Tablas'!Y11</f>
        <v>388</v>
      </c>
      <c r="I10" s="19">
        <f>+'[1]Tablas'!Z11</f>
        <v>1739</v>
      </c>
      <c r="J10" s="19">
        <f>SUM(H10:I10)</f>
        <v>2127</v>
      </c>
      <c r="K10" s="96"/>
      <c r="L10" s="18" t="s">
        <v>18</v>
      </c>
      <c r="M10" s="19">
        <f>+'[1]Tablas'!AD11</f>
        <v>8078</v>
      </c>
      <c r="N10" s="19">
        <f>+'[1]Tablas'!AE11</f>
        <v>9062</v>
      </c>
      <c r="O10" s="19">
        <f>+'[1]Tablas'!AF11</f>
        <v>27403</v>
      </c>
      <c r="P10" s="19">
        <f>+'[1]Tablas'!AG11</f>
        <v>531</v>
      </c>
      <c r="Q10" s="19">
        <f>SUM(N10:P10)</f>
        <v>36996</v>
      </c>
      <c r="R10" s="19"/>
      <c r="S10" s="19">
        <f>+'[1]Tablas'!AH11</f>
        <v>627</v>
      </c>
      <c r="T10" s="19">
        <f>+'[1]Tablas'!AI11</f>
        <v>1881</v>
      </c>
      <c r="U10" s="19">
        <f>SUM(S10:T10)</f>
        <v>2508</v>
      </c>
    </row>
    <row r="11" spans="1:21" ht="12.75">
      <c r="A11" s="18" t="s">
        <v>19</v>
      </c>
      <c r="B11" s="19">
        <f>+'[1]Tablas'!U12</f>
        <v>6582</v>
      </c>
      <c r="C11" s="19">
        <f>+'[1]Tablas'!V12</f>
        <v>4902</v>
      </c>
      <c r="D11" s="19">
        <f>+'[1]Tablas'!W12</f>
        <v>7975</v>
      </c>
      <c r="E11" s="19">
        <f>+'[1]Tablas'!X12</f>
        <v>490</v>
      </c>
      <c r="F11" s="19">
        <f>SUM(C11:E11)</f>
        <v>13367</v>
      </c>
      <c r="G11" s="19"/>
      <c r="H11" s="19">
        <f>+'[1]Tablas'!Y12</f>
        <v>701</v>
      </c>
      <c r="I11" s="19">
        <f>+'[1]Tablas'!Z12</f>
        <v>2447</v>
      </c>
      <c r="J11" s="19">
        <f>SUM(H11:I11)</f>
        <v>3148</v>
      </c>
      <c r="K11" s="96"/>
      <c r="L11" s="18" t="s">
        <v>19</v>
      </c>
      <c r="M11" s="19">
        <f>+'[1]Tablas'!AD12</f>
        <v>2356</v>
      </c>
      <c r="N11" s="19">
        <f>+'[1]Tablas'!AE12</f>
        <v>2480</v>
      </c>
      <c r="O11" s="19">
        <f>+'[1]Tablas'!AF12</f>
        <v>5291</v>
      </c>
      <c r="P11" s="19">
        <f>+'[1]Tablas'!AG12</f>
        <v>387</v>
      </c>
      <c r="Q11" s="19">
        <f>SUM(N11:P11)</f>
        <v>8158</v>
      </c>
      <c r="R11" s="19"/>
      <c r="S11" s="19">
        <f>+'[1]Tablas'!AH12</f>
        <v>324</v>
      </c>
      <c r="T11" s="19">
        <f>+'[1]Tablas'!AI12</f>
        <v>1856</v>
      </c>
      <c r="U11" s="19">
        <f>SUM(S11:T11)</f>
        <v>2180</v>
      </c>
    </row>
    <row r="12" spans="1:21" s="82" customFormat="1" ht="12.75">
      <c r="A12" s="21" t="s">
        <v>20</v>
      </c>
      <c r="B12" s="22">
        <f>SUM(B10:B11)</f>
        <v>7879</v>
      </c>
      <c r="C12" s="22">
        <f>SUM(C10:C11)</f>
        <v>8083</v>
      </c>
      <c r="D12" s="23">
        <f>SUM(D10:D11)</f>
        <v>13144</v>
      </c>
      <c r="E12" s="23">
        <f>SUM(E10:E11)</f>
        <v>643</v>
      </c>
      <c r="F12" s="23">
        <f>SUM(C12:E12)</f>
        <v>21870</v>
      </c>
      <c r="G12" s="22"/>
      <c r="H12" s="22">
        <f>SUM(H10:H11)</f>
        <v>1089</v>
      </c>
      <c r="I12" s="22">
        <f>SUM(I10:I11)</f>
        <v>4186</v>
      </c>
      <c r="J12" s="22">
        <f>SUM(H12:I12)</f>
        <v>5275</v>
      </c>
      <c r="K12" s="97"/>
      <c r="L12" s="21" t="s">
        <v>20</v>
      </c>
      <c r="M12" s="22">
        <f>SUM(M10:M11)</f>
        <v>10434</v>
      </c>
      <c r="N12" s="22">
        <f>SUM(N10:N11)</f>
        <v>11542</v>
      </c>
      <c r="O12" s="23">
        <f>SUM(O10:O11)</f>
        <v>32694</v>
      </c>
      <c r="P12" s="23">
        <f>SUM(P10:P11)</f>
        <v>918</v>
      </c>
      <c r="Q12" s="23">
        <f>SUM(N12:P12)</f>
        <v>45154</v>
      </c>
      <c r="R12" s="22"/>
      <c r="S12" s="22">
        <f>SUM(S10:S11)</f>
        <v>951</v>
      </c>
      <c r="T12" s="22">
        <f>SUM(T10:T11)</f>
        <v>3737</v>
      </c>
      <c r="U12" s="22">
        <f>SUM(S12:T12)</f>
        <v>4688</v>
      </c>
    </row>
    <row r="13" spans="1:21" ht="10.5" customHeight="1">
      <c r="A13" s="26" t="s">
        <v>21</v>
      </c>
      <c r="B13" s="27"/>
      <c r="C13" s="27"/>
      <c r="D13" s="27"/>
      <c r="E13" s="28"/>
      <c r="F13" s="28"/>
      <c r="G13" s="28"/>
      <c r="H13" s="28"/>
      <c r="I13" s="28"/>
      <c r="J13" s="28"/>
      <c r="K13" s="96"/>
      <c r="L13" s="26" t="s">
        <v>21</v>
      </c>
      <c r="M13" s="27"/>
      <c r="N13" s="27"/>
      <c r="O13" s="27"/>
      <c r="P13" s="28"/>
      <c r="Q13" s="28"/>
      <c r="R13" s="28"/>
      <c r="S13" s="28"/>
      <c r="T13" s="28"/>
      <c r="U13" s="28"/>
    </row>
    <row r="14" spans="1:21" ht="11.25" customHeight="1">
      <c r="A14" s="29" t="s">
        <v>22</v>
      </c>
      <c r="B14" s="30"/>
      <c r="C14" s="30"/>
      <c r="D14" s="30"/>
      <c r="E14" s="30"/>
      <c r="F14" s="30"/>
      <c r="G14" s="30"/>
      <c r="H14" s="30"/>
      <c r="I14" s="30"/>
      <c r="J14" s="30"/>
      <c r="K14" s="96"/>
      <c r="L14" s="29" t="s">
        <v>22</v>
      </c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2.75">
      <c r="A15" s="31" t="s">
        <v>23</v>
      </c>
      <c r="B15" s="32"/>
      <c r="C15" s="32"/>
      <c r="D15" s="32"/>
      <c r="E15" s="32"/>
      <c r="F15" s="32"/>
      <c r="G15" s="32"/>
      <c r="H15" s="32"/>
      <c r="I15" s="32"/>
      <c r="J15" s="32"/>
      <c r="K15" s="96"/>
      <c r="L15" s="31" t="s">
        <v>23</v>
      </c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2.75">
      <c r="A16" s="19"/>
      <c r="B16" s="33"/>
      <c r="C16" s="33"/>
      <c r="D16" s="33"/>
      <c r="E16" s="33"/>
      <c r="F16" s="33"/>
      <c r="G16" s="33"/>
      <c r="H16" s="33"/>
      <c r="I16" s="33"/>
      <c r="J16" s="34"/>
      <c r="K16" s="96"/>
      <c r="L16" s="19"/>
      <c r="M16" s="33"/>
      <c r="N16" s="33"/>
      <c r="O16" s="33"/>
      <c r="P16" s="33"/>
      <c r="Q16" s="33"/>
      <c r="R16" s="33"/>
      <c r="S16" s="33"/>
      <c r="T16" s="33"/>
      <c r="U16" s="34"/>
    </row>
    <row r="17" spans="1:21" ht="12.75">
      <c r="A17" s="6" t="s">
        <v>135</v>
      </c>
      <c r="B17" s="19"/>
      <c r="C17" s="19"/>
      <c r="D17" s="19"/>
      <c r="E17" s="19"/>
      <c r="F17" s="59"/>
      <c r="G17" s="19"/>
      <c r="H17" s="19"/>
      <c r="I17" s="19"/>
      <c r="J17" s="19"/>
      <c r="K17" s="96"/>
      <c r="L17" s="6" t="s">
        <v>136</v>
      </c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6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96"/>
      <c r="L18" s="6" t="s">
        <v>4</v>
      </c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2.75">
      <c r="A19" s="6" t="s">
        <v>5</v>
      </c>
      <c r="B19" s="35"/>
      <c r="C19" s="35"/>
      <c r="D19" s="35"/>
      <c r="E19" s="35"/>
      <c r="F19" s="35"/>
      <c r="G19" s="35"/>
      <c r="H19" s="35"/>
      <c r="I19" s="35"/>
      <c r="J19" s="35"/>
      <c r="K19" s="96"/>
      <c r="L19" s="6" t="s">
        <v>5</v>
      </c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12.75">
      <c r="A20" s="6" t="s">
        <v>42</v>
      </c>
      <c r="B20" s="35"/>
      <c r="C20" s="36"/>
      <c r="D20" s="36"/>
      <c r="E20" s="36"/>
      <c r="F20" s="36"/>
      <c r="G20" s="36"/>
      <c r="H20" s="36"/>
      <c r="I20" s="37"/>
      <c r="J20" s="38" t="s">
        <v>48</v>
      </c>
      <c r="K20" s="96"/>
      <c r="L20" s="6" t="s">
        <v>42</v>
      </c>
      <c r="M20" s="35"/>
      <c r="N20" s="36"/>
      <c r="O20" s="36"/>
      <c r="P20" s="36"/>
      <c r="Q20" s="36"/>
      <c r="R20" s="36"/>
      <c r="S20" s="36"/>
      <c r="T20" s="37"/>
      <c r="U20" s="38" t="s">
        <v>48</v>
      </c>
    </row>
    <row r="21" spans="1:21" s="3" customFormat="1" ht="12.75" customHeight="1">
      <c r="A21" s="11"/>
      <c r="B21" s="12" t="s">
        <v>49</v>
      </c>
      <c r="C21" s="13" t="s">
        <v>50</v>
      </c>
      <c r="D21" s="13"/>
      <c r="E21" s="13"/>
      <c r="F21" s="13"/>
      <c r="G21" s="14"/>
      <c r="H21" s="13" t="s">
        <v>51</v>
      </c>
      <c r="I21" s="13"/>
      <c r="J21" s="13"/>
      <c r="L21" s="11"/>
      <c r="M21" s="12" t="s">
        <v>49</v>
      </c>
      <c r="N21" s="13" t="s">
        <v>50</v>
      </c>
      <c r="O21" s="13"/>
      <c r="P21" s="13"/>
      <c r="Q21" s="13"/>
      <c r="R21" s="14"/>
      <c r="S21" s="13" t="s">
        <v>51</v>
      </c>
      <c r="T21" s="13"/>
      <c r="U21" s="13"/>
    </row>
    <row r="22" spans="1:21" s="3" customFormat="1" ht="27.75" customHeight="1">
      <c r="A22" s="15" t="s">
        <v>11</v>
      </c>
      <c r="B22" s="16"/>
      <c r="C22" s="17" t="s">
        <v>52</v>
      </c>
      <c r="D22" s="17" t="s">
        <v>53</v>
      </c>
      <c r="E22" s="17" t="s">
        <v>54</v>
      </c>
      <c r="F22" s="17" t="s">
        <v>55</v>
      </c>
      <c r="G22" s="17"/>
      <c r="H22" s="17" t="s">
        <v>52</v>
      </c>
      <c r="I22" s="17" t="s">
        <v>56</v>
      </c>
      <c r="J22" s="17" t="s">
        <v>57</v>
      </c>
      <c r="L22" s="15" t="s">
        <v>11</v>
      </c>
      <c r="M22" s="16"/>
      <c r="N22" s="17" t="s">
        <v>52</v>
      </c>
      <c r="O22" s="17" t="s">
        <v>53</v>
      </c>
      <c r="P22" s="17" t="s">
        <v>54</v>
      </c>
      <c r="Q22" s="17" t="s">
        <v>55</v>
      </c>
      <c r="R22" s="17"/>
      <c r="S22" s="17" t="s">
        <v>52</v>
      </c>
      <c r="T22" s="17" t="s">
        <v>56</v>
      </c>
      <c r="U22" s="17" t="s">
        <v>57</v>
      </c>
    </row>
    <row r="23" spans="1:21" ht="12.75">
      <c r="A23" s="18" t="s">
        <v>18</v>
      </c>
      <c r="B23" s="99">
        <f>+'[1]Tablas'!U19</f>
        <v>3257</v>
      </c>
      <c r="C23" s="99">
        <f>+'[1]Tablas'!V19</f>
        <v>3844</v>
      </c>
      <c r="D23" s="99">
        <f>+'[1]Tablas'!W19</f>
        <v>8131</v>
      </c>
      <c r="E23" s="99">
        <f>+'[1]Tablas'!X19</f>
        <v>120</v>
      </c>
      <c r="F23" s="99">
        <f>+'[1]ANEXO B'!F22</f>
        <v>12095</v>
      </c>
      <c r="G23" s="99"/>
      <c r="H23" s="19">
        <f>+'[1]Tablas'!Y19</f>
        <v>345</v>
      </c>
      <c r="I23" s="19">
        <f>+'[1]Tablas'!Z19</f>
        <v>1995</v>
      </c>
      <c r="J23" s="99">
        <f>+'[1]ANEXO B'!J22</f>
        <v>2340</v>
      </c>
      <c r="K23" s="96"/>
      <c r="L23" s="18" t="s">
        <v>18</v>
      </c>
      <c r="M23" s="99">
        <f>+'[1]Tablas'!AD19</f>
        <v>8020</v>
      </c>
      <c r="N23" s="99">
        <f>+'[1]Tablas'!AE19</f>
        <v>13597</v>
      </c>
      <c r="O23" s="99">
        <f>+'[1]Tablas'!AF19</f>
        <v>31081</v>
      </c>
      <c r="P23" s="99">
        <f>+'[1]Tablas'!AG19</f>
        <v>320</v>
      </c>
      <c r="Q23" s="99">
        <f>+'[1]ANEXO B'!Q22</f>
        <v>44998</v>
      </c>
      <c r="R23" s="99"/>
      <c r="S23" s="99">
        <f>+'[1]Tablas'!AH19</f>
        <v>439</v>
      </c>
      <c r="T23" s="99">
        <f>+'[1]Tablas'!AI19</f>
        <v>1451</v>
      </c>
      <c r="U23" s="99">
        <f>+'[1]ANEXO B'!U22</f>
        <v>1890</v>
      </c>
    </row>
    <row r="24" spans="1:21" ht="12.75">
      <c r="A24" s="18" t="s">
        <v>19</v>
      </c>
      <c r="B24" s="19">
        <f>+'[1]Tablas'!U20</f>
        <v>6251</v>
      </c>
      <c r="C24" s="19">
        <f>+'[1]Tablas'!V20</f>
        <v>5745</v>
      </c>
      <c r="D24" s="19">
        <f>+'[1]Tablas'!W20</f>
        <v>8735</v>
      </c>
      <c r="E24" s="19">
        <f>+'[1]Tablas'!X20</f>
        <v>232</v>
      </c>
      <c r="F24" s="19">
        <f>+'[1]ANEXO B'!F23</f>
        <v>14712</v>
      </c>
      <c r="G24" s="19"/>
      <c r="H24" s="19">
        <f>+'[1]Tablas'!Y20</f>
        <v>1079</v>
      </c>
      <c r="I24" s="19">
        <f>+'[1]Tablas'!Z20</f>
        <v>2789</v>
      </c>
      <c r="J24" s="19">
        <f>+'[1]ANEXO B'!J23</f>
        <v>3868</v>
      </c>
      <c r="K24" s="96"/>
      <c r="L24" s="18" t="s">
        <v>19</v>
      </c>
      <c r="M24" s="19">
        <f>+'[1]Tablas'!AD20</f>
        <v>2262</v>
      </c>
      <c r="N24" s="19">
        <f>+'[1]Tablas'!AE20</f>
        <v>2488</v>
      </c>
      <c r="O24" s="19">
        <f>+'[1]Tablas'!AF20</f>
        <v>4759</v>
      </c>
      <c r="P24" s="19">
        <f>+'[1]Tablas'!AG20</f>
        <v>115</v>
      </c>
      <c r="Q24" s="19">
        <f>+'[1]ANEXO B'!Q23</f>
        <v>7362</v>
      </c>
      <c r="R24" s="19"/>
      <c r="S24" s="19">
        <f>+'[1]Tablas'!AH20</f>
        <v>315</v>
      </c>
      <c r="T24" s="19">
        <f>+'[1]Tablas'!AI20</f>
        <v>1102</v>
      </c>
      <c r="U24" s="19">
        <f>+'[1]ANEXO B'!U23</f>
        <v>1417</v>
      </c>
    </row>
    <row r="25" spans="1:21" s="82" customFormat="1" ht="12.75">
      <c r="A25" s="21" t="s">
        <v>20</v>
      </c>
      <c r="B25" s="22">
        <f>+'[1]ANEXO B'!B24</f>
        <v>9508</v>
      </c>
      <c r="C25" s="22">
        <f>+'[1]ANEXO B'!C24</f>
        <v>9589</v>
      </c>
      <c r="D25" s="22">
        <f>+'[1]ANEXO B'!D24</f>
        <v>16866</v>
      </c>
      <c r="E25" s="22">
        <f>+'[1]ANEXO B'!E24</f>
        <v>352</v>
      </c>
      <c r="F25" s="22">
        <f>+'[1]ANEXO B'!F24</f>
        <v>26807</v>
      </c>
      <c r="G25" s="22"/>
      <c r="H25" s="22">
        <f>+'[1]ANEXO B'!H24</f>
        <v>1424</v>
      </c>
      <c r="I25" s="22">
        <f>+'[1]ANEXO B'!I24</f>
        <v>4784</v>
      </c>
      <c r="J25" s="22">
        <f>+'[1]ANEXO B'!J24</f>
        <v>6208</v>
      </c>
      <c r="K25" s="97"/>
      <c r="L25" s="21" t="s">
        <v>20</v>
      </c>
      <c r="M25" s="22">
        <f>+'[1]ANEXO B'!M24</f>
        <v>10282</v>
      </c>
      <c r="N25" s="22">
        <f>+'[1]ANEXO B'!N24</f>
        <v>16085</v>
      </c>
      <c r="O25" s="22">
        <f>+'[1]ANEXO B'!O24</f>
        <v>35840</v>
      </c>
      <c r="P25" s="22">
        <f>+'[1]ANEXO B'!P24</f>
        <v>435</v>
      </c>
      <c r="Q25" s="22">
        <f>+'[1]ANEXO B'!Q24</f>
        <v>52360</v>
      </c>
      <c r="R25" s="22"/>
      <c r="S25" s="22">
        <f>+'[1]ANEXO B'!S24</f>
        <v>754</v>
      </c>
      <c r="T25" s="22">
        <f>+'[1]ANEXO B'!T24</f>
        <v>2553</v>
      </c>
      <c r="U25" s="22">
        <f>+'[1]ANEXO B'!U24</f>
        <v>3307</v>
      </c>
    </row>
    <row r="26" spans="1:21" ht="12.75" customHeight="1">
      <c r="A26" s="26" t="s">
        <v>21</v>
      </c>
      <c r="B26" s="27"/>
      <c r="C26" s="27"/>
      <c r="D26" s="27"/>
      <c r="E26" s="28"/>
      <c r="F26" s="28"/>
      <c r="G26" s="28"/>
      <c r="H26" s="28"/>
      <c r="I26" s="28"/>
      <c r="J26" s="28"/>
      <c r="L26" s="26" t="s">
        <v>21</v>
      </c>
      <c r="M26" s="27"/>
      <c r="N26" s="27"/>
      <c r="O26" s="27"/>
      <c r="P26" s="28"/>
      <c r="Q26" s="28"/>
      <c r="R26" s="28"/>
      <c r="S26" s="28"/>
      <c r="T26" s="28"/>
      <c r="U26" s="28"/>
    </row>
    <row r="27" spans="1:21" ht="11.25" customHeight="1">
      <c r="A27" s="29" t="s">
        <v>22</v>
      </c>
      <c r="B27" s="30"/>
      <c r="C27" s="30"/>
      <c r="D27" s="30"/>
      <c r="E27" s="30"/>
      <c r="F27" s="30"/>
      <c r="G27" s="30"/>
      <c r="H27" s="30"/>
      <c r="I27" s="30"/>
      <c r="J27" s="30"/>
      <c r="L27" s="29" t="s">
        <v>22</v>
      </c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2.75">
      <c r="A28" s="31" t="s">
        <v>23</v>
      </c>
      <c r="B28" s="32"/>
      <c r="C28" s="32"/>
      <c r="D28" s="32"/>
      <c r="E28" s="32"/>
      <c r="F28" s="32"/>
      <c r="G28" s="32"/>
      <c r="H28" s="32"/>
      <c r="I28" s="32"/>
      <c r="J28" s="32"/>
      <c r="L28" s="31" t="s">
        <v>23</v>
      </c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2.75">
      <c r="A29" s="44"/>
      <c r="B29" s="7"/>
      <c r="C29" s="7"/>
      <c r="D29" s="45"/>
      <c r="E29" s="45"/>
      <c r="F29" s="45"/>
      <c r="G29" s="7"/>
      <c r="H29" s="7"/>
      <c r="I29" s="7"/>
      <c r="J29" s="7"/>
      <c r="L29" s="44"/>
      <c r="M29" s="7"/>
      <c r="N29" s="7"/>
      <c r="O29" s="45"/>
      <c r="P29" s="45"/>
      <c r="Q29" s="45"/>
      <c r="R29" s="7"/>
      <c r="S29" s="7"/>
      <c r="T29" s="7"/>
      <c r="U29" s="7"/>
    </row>
    <row r="30" spans="1:21" ht="12.75" hidden="1">
      <c r="A30" s="5" t="s">
        <v>121</v>
      </c>
      <c r="B30" s="7"/>
      <c r="C30" s="7"/>
      <c r="D30" s="7"/>
      <c r="E30" s="7"/>
      <c r="F30" s="7"/>
      <c r="G30" s="7"/>
      <c r="H30" s="7"/>
      <c r="I30" s="7"/>
      <c r="J30" s="7"/>
      <c r="L30" s="5" t="s">
        <v>121</v>
      </c>
      <c r="M30" s="7"/>
      <c r="N30" s="7"/>
      <c r="O30" s="7"/>
      <c r="P30" s="7"/>
      <c r="Q30" s="7"/>
      <c r="R30" s="7"/>
      <c r="S30" s="7"/>
      <c r="T30" s="7"/>
      <c r="U30" s="7"/>
    </row>
    <row r="31" spans="1:21" ht="12.75" hidden="1">
      <c r="A31" s="46" t="s">
        <v>130</v>
      </c>
      <c r="B31" s="7"/>
      <c r="C31" s="7"/>
      <c r="D31" s="7"/>
      <c r="E31" s="7"/>
      <c r="F31" s="7"/>
      <c r="G31" s="7"/>
      <c r="H31" s="7"/>
      <c r="I31" s="7"/>
      <c r="J31" s="7"/>
      <c r="L31" s="46" t="s">
        <v>130</v>
      </c>
      <c r="M31" s="7"/>
      <c r="N31" s="7"/>
      <c r="O31" s="7"/>
      <c r="P31" s="7"/>
      <c r="Q31" s="7"/>
      <c r="R31" s="7"/>
      <c r="S31" s="7"/>
      <c r="T31" s="7"/>
      <c r="U31" s="7"/>
    </row>
    <row r="32" spans="1:21" ht="12.75" hidden="1">
      <c r="A32" s="11"/>
      <c r="B32" s="47"/>
      <c r="C32" s="13" t="s">
        <v>9</v>
      </c>
      <c r="D32" s="13"/>
      <c r="E32" s="13"/>
      <c r="F32" s="13"/>
      <c r="G32" s="14"/>
      <c r="H32" s="13" t="s">
        <v>10</v>
      </c>
      <c r="I32" s="13"/>
      <c r="J32" s="13"/>
      <c r="L32" s="11"/>
      <c r="M32" s="47"/>
      <c r="N32" s="13" t="s">
        <v>9</v>
      </c>
      <c r="O32" s="13"/>
      <c r="P32" s="13"/>
      <c r="Q32" s="13"/>
      <c r="R32" s="14"/>
      <c r="S32" s="13" t="s">
        <v>10</v>
      </c>
      <c r="T32" s="13"/>
      <c r="U32" s="13"/>
    </row>
    <row r="33" spans="1:21" ht="18" hidden="1">
      <c r="A33" s="15" t="s">
        <v>11</v>
      </c>
      <c r="B33" s="48" t="s">
        <v>28</v>
      </c>
      <c r="C33" s="48" t="s">
        <v>12</v>
      </c>
      <c r="D33" s="48" t="s">
        <v>13</v>
      </c>
      <c r="E33" s="48" t="s">
        <v>14</v>
      </c>
      <c r="F33" s="48" t="s">
        <v>15</v>
      </c>
      <c r="G33" s="48"/>
      <c r="H33" s="48" t="s">
        <v>12</v>
      </c>
      <c r="I33" s="48" t="s">
        <v>16</v>
      </c>
      <c r="J33" s="48" t="s">
        <v>29</v>
      </c>
      <c r="L33" s="15" t="s">
        <v>11</v>
      </c>
      <c r="M33" s="48" t="s">
        <v>28</v>
      </c>
      <c r="N33" s="48" t="s">
        <v>12</v>
      </c>
      <c r="O33" s="48" t="s">
        <v>13</v>
      </c>
      <c r="P33" s="48" t="s">
        <v>14</v>
      </c>
      <c r="Q33" s="48" t="s">
        <v>15</v>
      </c>
      <c r="R33" s="48"/>
      <c r="S33" s="48" t="s">
        <v>12</v>
      </c>
      <c r="T33" s="48" t="s">
        <v>16</v>
      </c>
      <c r="U33" s="48" t="s">
        <v>29</v>
      </c>
    </row>
    <row r="34" spans="1:21" ht="12.75" hidden="1">
      <c r="A34" s="44" t="s">
        <v>18</v>
      </c>
      <c r="B34" s="49">
        <f aca="true" t="shared" si="0" ref="B34:J34">+B23-B10</f>
        <v>1960</v>
      </c>
      <c r="C34" s="49">
        <f t="shared" si="0"/>
        <v>663</v>
      </c>
      <c r="D34" s="49">
        <f t="shared" si="0"/>
        <v>2962</v>
      </c>
      <c r="E34" s="49">
        <f t="shared" si="0"/>
        <v>-33</v>
      </c>
      <c r="F34" s="49">
        <f t="shared" si="0"/>
        <v>3592</v>
      </c>
      <c r="G34" s="49">
        <f t="shared" si="0"/>
        <v>0</v>
      </c>
      <c r="H34" s="49">
        <f t="shared" si="0"/>
        <v>-43</v>
      </c>
      <c r="I34" s="49">
        <f t="shared" si="0"/>
        <v>256</v>
      </c>
      <c r="J34" s="49">
        <f t="shared" si="0"/>
        <v>213</v>
      </c>
      <c r="L34" s="44" t="s">
        <v>18</v>
      </c>
      <c r="M34" s="49">
        <f aca="true" t="shared" si="1" ref="M34:U34">+M23-M10</f>
        <v>-58</v>
      </c>
      <c r="N34" s="49">
        <f t="shared" si="1"/>
        <v>4535</v>
      </c>
      <c r="O34" s="49">
        <f t="shared" si="1"/>
        <v>3678</v>
      </c>
      <c r="P34" s="49">
        <f t="shared" si="1"/>
        <v>-211</v>
      </c>
      <c r="Q34" s="49">
        <f t="shared" si="1"/>
        <v>8002</v>
      </c>
      <c r="R34" s="49">
        <f t="shared" si="1"/>
        <v>0</v>
      </c>
      <c r="S34" s="49">
        <f t="shared" si="1"/>
        <v>-188</v>
      </c>
      <c r="T34" s="49">
        <f t="shared" si="1"/>
        <v>-430</v>
      </c>
      <c r="U34" s="49">
        <f t="shared" si="1"/>
        <v>-618</v>
      </c>
    </row>
    <row r="35" spans="1:21" ht="12.75" hidden="1">
      <c r="A35" s="44" t="s">
        <v>19</v>
      </c>
      <c r="B35" s="45">
        <f aca="true" t="shared" si="2" ref="B35:J35">+B24-B11</f>
        <v>-331</v>
      </c>
      <c r="C35" s="45">
        <f t="shared" si="2"/>
        <v>843</v>
      </c>
      <c r="D35" s="45">
        <f t="shared" si="2"/>
        <v>760</v>
      </c>
      <c r="E35" s="45">
        <f t="shared" si="2"/>
        <v>-258</v>
      </c>
      <c r="F35" s="45">
        <f t="shared" si="2"/>
        <v>1345</v>
      </c>
      <c r="G35" s="45">
        <f t="shared" si="2"/>
        <v>0</v>
      </c>
      <c r="H35" s="45">
        <f t="shared" si="2"/>
        <v>378</v>
      </c>
      <c r="I35" s="45">
        <f t="shared" si="2"/>
        <v>342</v>
      </c>
      <c r="J35" s="45">
        <f t="shared" si="2"/>
        <v>720</v>
      </c>
      <c r="L35" s="44" t="s">
        <v>19</v>
      </c>
      <c r="M35" s="45">
        <f aca="true" t="shared" si="3" ref="M35:U35">+M24-M11</f>
        <v>-94</v>
      </c>
      <c r="N35" s="45">
        <f t="shared" si="3"/>
        <v>8</v>
      </c>
      <c r="O35" s="45">
        <f t="shared" si="3"/>
        <v>-532</v>
      </c>
      <c r="P35" s="45">
        <f t="shared" si="3"/>
        <v>-272</v>
      </c>
      <c r="Q35" s="45">
        <f t="shared" si="3"/>
        <v>-796</v>
      </c>
      <c r="R35" s="45">
        <f t="shared" si="3"/>
        <v>0</v>
      </c>
      <c r="S35" s="45">
        <f t="shared" si="3"/>
        <v>-9</v>
      </c>
      <c r="T35" s="45">
        <f t="shared" si="3"/>
        <v>-754</v>
      </c>
      <c r="U35" s="45">
        <f t="shared" si="3"/>
        <v>-763</v>
      </c>
    </row>
    <row r="36" spans="1:21" ht="12.75" hidden="1">
      <c r="A36" s="50" t="s">
        <v>20</v>
      </c>
      <c r="B36" s="51">
        <f aca="true" t="shared" si="4" ref="B36:J36">+B25-B12</f>
        <v>1629</v>
      </c>
      <c r="C36" s="51">
        <f t="shared" si="4"/>
        <v>1506</v>
      </c>
      <c r="D36" s="51">
        <f t="shared" si="4"/>
        <v>3722</v>
      </c>
      <c r="E36" s="51">
        <f t="shared" si="4"/>
        <v>-291</v>
      </c>
      <c r="F36" s="51">
        <f t="shared" si="4"/>
        <v>4937</v>
      </c>
      <c r="G36" s="51">
        <f t="shared" si="4"/>
        <v>0</v>
      </c>
      <c r="H36" s="51">
        <f t="shared" si="4"/>
        <v>335</v>
      </c>
      <c r="I36" s="51">
        <f t="shared" si="4"/>
        <v>598</v>
      </c>
      <c r="J36" s="51">
        <f t="shared" si="4"/>
        <v>933</v>
      </c>
      <c r="L36" s="50" t="s">
        <v>20</v>
      </c>
      <c r="M36" s="51">
        <f aca="true" t="shared" si="5" ref="M36:U36">+M25-M12</f>
        <v>-152</v>
      </c>
      <c r="N36" s="51">
        <f t="shared" si="5"/>
        <v>4543</v>
      </c>
      <c r="O36" s="51">
        <f t="shared" si="5"/>
        <v>3146</v>
      </c>
      <c r="P36" s="51">
        <f t="shared" si="5"/>
        <v>-483</v>
      </c>
      <c r="Q36" s="51">
        <f t="shared" si="5"/>
        <v>7206</v>
      </c>
      <c r="R36" s="51">
        <f t="shared" si="5"/>
        <v>0</v>
      </c>
      <c r="S36" s="51">
        <f t="shared" si="5"/>
        <v>-197</v>
      </c>
      <c r="T36" s="51">
        <f t="shared" si="5"/>
        <v>-1184</v>
      </c>
      <c r="U36" s="51">
        <f t="shared" si="5"/>
        <v>-1381</v>
      </c>
    </row>
    <row r="37" spans="1:21" ht="12.75" hidden="1">
      <c r="A37" s="44" t="s">
        <v>30</v>
      </c>
      <c r="B37" s="7"/>
      <c r="C37" s="7"/>
      <c r="D37" s="45"/>
      <c r="E37" s="45"/>
      <c r="F37" s="45"/>
      <c r="G37" s="7"/>
      <c r="H37" s="7"/>
      <c r="I37" s="7"/>
      <c r="J37" s="7"/>
      <c r="L37" s="44" t="s">
        <v>30</v>
      </c>
      <c r="M37" s="7"/>
      <c r="N37" s="7"/>
      <c r="O37" s="45"/>
      <c r="P37" s="45"/>
      <c r="Q37" s="45"/>
      <c r="R37" s="7"/>
      <c r="S37" s="7"/>
      <c r="T37" s="7"/>
      <c r="U37" s="7"/>
    </row>
    <row r="38" spans="1:21" ht="12.75" hidden="1">
      <c r="A38" s="44"/>
      <c r="B38" s="7"/>
      <c r="C38" s="7"/>
      <c r="D38" s="45"/>
      <c r="E38" s="45"/>
      <c r="F38" s="45"/>
      <c r="G38" s="7"/>
      <c r="H38" s="7"/>
      <c r="I38" s="7"/>
      <c r="J38" s="7"/>
      <c r="L38" s="44"/>
      <c r="M38" s="7"/>
      <c r="N38" s="7"/>
      <c r="O38" s="45"/>
      <c r="P38" s="45"/>
      <c r="Q38" s="45"/>
      <c r="R38" s="7"/>
      <c r="S38" s="7"/>
      <c r="T38" s="7"/>
      <c r="U38" s="7"/>
    </row>
    <row r="39" spans="1:21" ht="12.75" hidden="1">
      <c r="A39" s="44"/>
      <c r="B39" s="7"/>
      <c r="C39" s="7"/>
      <c r="D39" s="45"/>
      <c r="E39" s="45"/>
      <c r="F39" s="45"/>
      <c r="G39" s="7"/>
      <c r="H39" s="7"/>
      <c r="I39" s="7"/>
      <c r="J39" s="7"/>
      <c r="L39" s="44"/>
      <c r="M39" s="7"/>
      <c r="N39" s="7"/>
      <c r="O39" s="45"/>
      <c r="P39" s="45"/>
      <c r="Q39" s="45"/>
      <c r="R39" s="7"/>
      <c r="S39" s="7"/>
      <c r="T39" s="7"/>
      <c r="U39" s="7"/>
    </row>
    <row r="40" spans="1:21" ht="12.75">
      <c r="A40" s="5" t="s">
        <v>137</v>
      </c>
      <c r="B40" s="7"/>
      <c r="C40" s="7"/>
      <c r="D40" s="45"/>
      <c r="E40" s="45"/>
      <c r="F40" s="45"/>
      <c r="G40" s="7"/>
      <c r="H40" s="7"/>
      <c r="I40" s="7"/>
      <c r="J40" s="7"/>
      <c r="L40" s="5" t="s">
        <v>138</v>
      </c>
      <c r="M40" s="7"/>
      <c r="N40" s="7"/>
      <c r="O40" s="45"/>
      <c r="P40" s="45"/>
      <c r="Q40" s="45"/>
      <c r="R40" s="7"/>
      <c r="S40" s="7"/>
      <c r="T40" s="7"/>
      <c r="U40" s="7"/>
    </row>
    <row r="41" spans="1:21" ht="12.75">
      <c r="A41" s="5" t="s">
        <v>139</v>
      </c>
      <c r="B41" s="8"/>
      <c r="C41" s="8"/>
      <c r="D41" s="8"/>
      <c r="E41" s="8"/>
      <c r="F41" s="8"/>
      <c r="G41" s="8"/>
      <c r="H41" s="8"/>
      <c r="I41" s="8"/>
      <c r="J41" s="8"/>
      <c r="L41" s="5" t="s">
        <v>140</v>
      </c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46" t="s">
        <v>131</v>
      </c>
      <c r="B42" s="8"/>
      <c r="C42" s="52"/>
      <c r="D42" s="52"/>
      <c r="E42" s="52"/>
      <c r="F42" s="52"/>
      <c r="G42" s="52"/>
      <c r="H42" s="52"/>
      <c r="I42" s="53"/>
      <c r="J42" s="54" t="s">
        <v>35</v>
      </c>
      <c r="L42" s="46" t="s">
        <v>131</v>
      </c>
      <c r="M42" s="8"/>
      <c r="N42" s="52"/>
      <c r="O42" s="52"/>
      <c r="P42" s="52"/>
      <c r="Q42" s="52"/>
      <c r="R42" s="52"/>
      <c r="S42" s="52"/>
      <c r="T42" s="53"/>
      <c r="U42" s="54" t="s">
        <v>35</v>
      </c>
    </row>
    <row r="43" spans="1:21" s="3" customFormat="1" ht="12.75" customHeight="1">
      <c r="A43" s="11"/>
      <c r="B43" s="12" t="s">
        <v>49</v>
      </c>
      <c r="C43" s="13" t="s">
        <v>50</v>
      </c>
      <c r="D43" s="13"/>
      <c r="E43" s="13"/>
      <c r="F43" s="13"/>
      <c r="G43" s="14"/>
      <c r="H43" s="13" t="s">
        <v>51</v>
      </c>
      <c r="I43" s="13"/>
      <c r="J43" s="13"/>
      <c r="L43" s="11"/>
      <c r="M43" s="12" t="s">
        <v>49</v>
      </c>
      <c r="N43" s="13" t="s">
        <v>50</v>
      </c>
      <c r="O43" s="13"/>
      <c r="P43" s="13"/>
      <c r="Q43" s="13"/>
      <c r="R43" s="14"/>
      <c r="S43" s="13" t="s">
        <v>51</v>
      </c>
      <c r="T43" s="13"/>
      <c r="U43" s="13"/>
    </row>
    <row r="44" spans="1:21" s="3" customFormat="1" ht="27.75" customHeight="1">
      <c r="A44" s="15" t="s">
        <v>11</v>
      </c>
      <c r="B44" s="16"/>
      <c r="C44" s="17" t="s">
        <v>52</v>
      </c>
      <c r="D44" s="17" t="s">
        <v>53</v>
      </c>
      <c r="E44" s="17" t="s">
        <v>54</v>
      </c>
      <c r="F44" s="17" t="s">
        <v>55</v>
      </c>
      <c r="G44" s="17"/>
      <c r="H44" s="17" t="s">
        <v>52</v>
      </c>
      <c r="I44" s="17" t="s">
        <v>56</v>
      </c>
      <c r="J44" s="17" t="s">
        <v>57</v>
      </c>
      <c r="L44" s="15" t="s">
        <v>11</v>
      </c>
      <c r="M44" s="16"/>
      <c r="N44" s="17" t="s">
        <v>52</v>
      </c>
      <c r="O44" s="17" t="s">
        <v>53</v>
      </c>
      <c r="P44" s="17" t="s">
        <v>54</v>
      </c>
      <c r="Q44" s="17" t="s">
        <v>55</v>
      </c>
      <c r="R44" s="17"/>
      <c r="S44" s="17" t="s">
        <v>52</v>
      </c>
      <c r="T44" s="17" t="s">
        <v>56</v>
      </c>
      <c r="U44" s="17" t="s">
        <v>57</v>
      </c>
    </row>
    <row r="45" spans="1:21" ht="12.75">
      <c r="A45" s="44" t="s">
        <v>18</v>
      </c>
      <c r="B45" s="55">
        <f aca="true" t="shared" si="6" ref="B45:F47">+B23/B10*100-100</f>
        <v>151.11796453353895</v>
      </c>
      <c r="C45" s="55">
        <f t="shared" si="6"/>
        <v>20.84250235774914</v>
      </c>
      <c r="D45" s="55">
        <f t="shared" si="6"/>
        <v>57.30315341458697</v>
      </c>
      <c r="E45" s="55">
        <f t="shared" si="6"/>
        <v>-21.568627450980387</v>
      </c>
      <c r="F45" s="55">
        <f t="shared" si="6"/>
        <v>42.24391391273667</v>
      </c>
      <c r="G45" s="55"/>
      <c r="H45" s="55">
        <f aca="true" t="shared" si="7" ref="H45:J47">+H23/H10*100-100</f>
        <v>-11.082474226804123</v>
      </c>
      <c r="I45" s="55">
        <f t="shared" si="7"/>
        <v>14.721104082806207</v>
      </c>
      <c r="J45" s="55">
        <f t="shared" si="7"/>
        <v>10.014104372355433</v>
      </c>
      <c r="L45" s="44" t="s">
        <v>18</v>
      </c>
      <c r="M45" s="55">
        <f aca="true" t="shared" si="8" ref="M45:Q47">+M23/M10*100-100</f>
        <v>-0.7179995048279295</v>
      </c>
      <c r="N45" s="55">
        <f t="shared" si="8"/>
        <v>50.04414036636504</v>
      </c>
      <c r="O45" s="55">
        <f t="shared" si="8"/>
        <v>13.421888114440023</v>
      </c>
      <c r="P45" s="55">
        <f t="shared" si="8"/>
        <v>-39.736346516007536</v>
      </c>
      <c r="Q45" s="55">
        <f t="shared" si="8"/>
        <v>21.629365336793157</v>
      </c>
      <c r="R45" s="55"/>
      <c r="S45" s="55">
        <f aca="true" t="shared" si="9" ref="S45:U47">+S23/S10*100-100</f>
        <v>-29.984051036682615</v>
      </c>
      <c r="T45" s="55">
        <f t="shared" si="9"/>
        <v>-22.860180754917593</v>
      </c>
      <c r="U45" s="55">
        <f t="shared" si="9"/>
        <v>-24.641148325358856</v>
      </c>
    </row>
    <row r="46" spans="1:21" ht="12.75">
      <c r="A46" s="44" t="s">
        <v>19</v>
      </c>
      <c r="B46" s="56">
        <f t="shared" si="6"/>
        <v>-5.028866605894862</v>
      </c>
      <c r="C46" s="56">
        <f t="shared" si="6"/>
        <v>17.19706242350061</v>
      </c>
      <c r="D46" s="56">
        <f t="shared" si="6"/>
        <v>9.52978056426332</v>
      </c>
      <c r="E46" s="56">
        <f t="shared" si="6"/>
        <v>-52.6530612244898</v>
      </c>
      <c r="F46" s="56">
        <f t="shared" si="6"/>
        <v>10.062093214633052</v>
      </c>
      <c r="G46" s="56"/>
      <c r="H46" s="56">
        <f t="shared" si="7"/>
        <v>53.92296718972895</v>
      </c>
      <c r="I46" s="56">
        <f t="shared" si="7"/>
        <v>13.976297507151614</v>
      </c>
      <c r="J46" s="56">
        <f t="shared" si="7"/>
        <v>22.871664548919952</v>
      </c>
      <c r="L46" s="44" t="s">
        <v>19</v>
      </c>
      <c r="M46" s="56">
        <f t="shared" si="8"/>
        <v>-3.989813242784379</v>
      </c>
      <c r="N46" s="56">
        <f t="shared" si="8"/>
        <v>0.32258064516128115</v>
      </c>
      <c r="O46" s="56">
        <f t="shared" si="8"/>
        <v>-10.054810054810062</v>
      </c>
      <c r="P46" s="56">
        <f t="shared" si="8"/>
        <v>-70.28423772609818</v>
      </c>
      <c r="Q46" s="56">
        <f t="shared" si="8"/>
        <v>-9.757293454277999</v>
      </c>
      <c r="R46" s="56"/>
      <c r="S46" s="56">
        <f t="shared" si="9"/>
        <v>-2.7777777777777857</v>
      </c>
      <c r="T46" s="56">
        <f t="shared" si="9"/>
        <v>-40.625</v>
      </c>
      <c r="U46" s="56">
        <f t="shared" si="9"/>
        <v>-35</v>
      </c>
    </row>
    <row r="47" spans="1:21" s="82" customFormat="1" ht="12.75">
      <c r="A47" s="57" t="s">
        <v>20</v>
      </c>
      <c r="B47" s="58">
        <f t="shared" si="6"/>
        <v>20.675212590430263</v>
      </c>
      <c r="C47" s="58">
        <f t="shared" si="6"/>
        <v>18.63169615241867</v>
      </c>
      <c r="D47" s="58">
        <f t="shared" si="6"/>
        <v>28.31710286062082</v>
      </c>
      <c r="E47" s="58">
        <f t="shared" si="6"/>
        <v>-45.25660964230171</v>
      </c>
      <c r="F47" s="58">
        <f t="shared" si="6"/>
        <v>22.574302697759492</v>
      </c>
      <c r="G47" s="58"/>
      <c r="H47" s="58">
        <f t="shared" si="7"/>
        <v>30.762167125803472</v>
      </c>
      <c r="I47" s="58">
        <f t="shared" si="7"/>
        <v>14.285714285714278</v>
      </c>
      <c r="J47" s="58">
        <f t="shared" si="7"/>
        <v>17.6872037914692</v>
      </c>
      <c r="L47" s="57" t="s">
        <v>20</v>
      </c>
      <c r="M47" s="58">
        <f t="shared" si="8"/>
        <v>-1.4567759248610344</v>
      </c>
      <c r="N47" s="58">
        <f t="shared" si="8"/>
        <v>39.36059608386762</v>
      </c>
      <c r="O47" s="58">
        <f t="shared" si="8"/>
        <v>9.622560714504175</v>
      </c>
      <c r="P47" s="58">
        <f t="shared" si="8"/>
        <v>-52.614379084967325</v>
      </c>
      <c r="Q47" s="58">
        <f t="shared" si="8"/>
        <v>15.958719050360997</v>
      </c>
      <c r="R47" s="58"/>
      <c r="S47" s="58">
        <f t="shared" si="9"/>
        <v>-20.71503680336488</v>
      </c>
      <c r="T47" s="58">
        <f t="shared" si="9"/>
        <v>-31.683168316831683</v>
      </c>
      <c r="U47" s="58">
        <f t="shared" si="9"/>
        <v>-29.45819112627987</v>
      </c>
    </row>
    <row r="48" spans="1:21" ht="12.75">
      <c r="A48" s="18" t="s">
        <v>21</v>
      </c>
      <c r="B48" s="59"/>
      <c r="C48" s="59"/>
      <c r="D48" s="59"/>
      <c r="E48" s="59"/>
      <c r="F48" s="59"/>
      <c r="G48" s="59"/>
      <c r="H48" s="59"/>
      <c r="I48" s="59"/>
      <c r="J48" s="59"/>
      <c r="L48" s="18" t="s">
        <v>21</v>
      </c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2.75">
      <c r="A49" s="60"/>
      <c r="B49" s="59"/>
      <c r="C49" s="59"/>
      <c r="D49" s="59"/>
      <c r="E49" s="59"/>
      <c r="F49" s="59"/>
      <c r="G49" s="59"/>
      <c r="H49" s="59"/>
      <c r="I49" s="59"/>
      <c r="J49" s="59"/>
      <c r="L49" s="60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2.75">
      <c r="A50" s="5" t="s">
        <v>141</v>
      </c>
      <c r="B50" s="2"/>
      <c r="C50" s="61"/>
      <c r="D50" s="61"/>
      <c r="E50" s="61"/>
      <c r="F50" s="61"/>
      <c r="G50" s="61"/>
      <c r="H50" s="61"/>
      <c r="I50" s="61"/>
      <c r="J50" s="3"/>
      <c r="L50" s="5" t="s">
        <v>142</v>
      </c>
      <c r="M50" s="2"/>
      <c r="N50" s="61"/>
      <c r="O50" s="61"/>
      <c r="P50" s="61"/>
      <c r="Q50" s="61"/>
      <c r="R50" s="61"/>
      <c r="S50" s="61"/>
      <c r="T50" s="61"/>
      <c r="U50" s="3"/>
    </row>
    <row r="51" spans="1:21" ht="12.75">
      <c r="A51" s="5" t="s">
        <v>143</v>
      </c>
      <c r="B51" s="8"/>
      <c r="C51" s="8"/>
      <c r="D51" s="8"/>
      <c r="E51" s="8"/>
      <c r="F51" s="8"/>
      <c r="G51" s="8"/>
      <c r="H51" s="8"/>
      <c r="I51" s="8"/>
      <c r="J51" s="8"/>
      <c r="L51" s="5" t="s">
        <v>144</v>
      </c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46" t="s">
        <v>131</v>
      </c>
      <c r="B52" s="8"/>
      <c r="C52" s="52"/>
      <c r="D52" s="52"/>
      <c r="E52" s="52"/>
      <c r="F52" s="52"/>
      <c r="G52" s="52"/>
      <c r="H52" s="52"/>
      <c r="I52" s="53"/>
      <c r="J52" s="54" t="s">
        <v>40</v>
      </c>
      <c r="L52" s="46" t="s">
        <v>131</v>
      </c>
      <c r="M52" s="8"/>
      <c r="N52" s="52"/>
      <c r="O52" s="52"/>
      <c r="P52" s="52"/>
      <c r="Q52" s="52"/>
      <c r="R52" s="52"/>
      <c r="S52" s="52"/>
      <c r="T52" s="53"/>
      <c r="U52" s="54" t="s">
        <v>40</v>
      </c>
    </row>
    <row r="53" spans="1:21" s="3" customFormat="1" ht="12.75" customHeight="1">
      <c r="A53" s="11"/>
      <c r="B53" s="12" t="s">
        <v>49</v>
      </c>
      <c r="C53" s="13" t="s">
        <v>50</v>
      </c>
      <c r="D53" s="13"/>
      <c r="E53" s="13"/>
      <c r="F53" s="13"/>
      <c r="G53" s="14"/>
      <c r="H53" s="13" t="s">
        <v>51</v>
      </c>
      <c r="I53" s="13"/>
      <c r="J53" s="13"/>
      <c r="L53" s="11"/>
      <c r="M53" s="12" t="s">
        <v>49</v>
      </c>
      <c r="N53" s="13" t="s">
        <v>50</v>
      </c>
      <c r="O53" s="13"/>
      <c r="P53" s="13"/>
      <c r="Q53" s="13"/>
      <c r="R53" s="14"/>
      <c r="S53" s="13" t="s">
        <v>51</v>
      </c>
      <c r="T53" s="13"/>
      <c r="U53" s="13"/>
    </row>
    <row r="54" spans="1:21" s="3" customFormat="1" ht="27.75" customHeight="1">
      <c r="A54" s="15" t="s">
        <v>11</v>
      </c>
      <c r="B54" s="16"/>
      <c r="C54" s="17" t="s">
        <v>52</v>
      </c>
      <c r="D54" s="17" t="s">
        <v>53</v>
      </c>
      <c r="E54" s="17" t="s">
        <v>54</v>
      </c>
      <c r="F54" s="17" t="s">
        <v>55</v>
      </c>
      <c r="G54" s="17"/>
      <c r="H54" s="17" t="s">
        <v>52</v>
      </c>
      <c r="I54" s="17" t="s">
        <v>56</v>
      </c>
      <c r="J54" s="17" t="s">
        <v>57</v>
      </c>
      <c r="L54" s="15" t="s">
        <v>11</v>
      </c>
      <c r="M54" s="16"/>
      <c r="N54" s="17" t="s">
        <v>52</v>
      </c>
      <c r="O54" s="17" t="s">
        <v>53</v>
      </c>
      <c r="P54" s="17" t="s">
        <v>54</v>
      </c>
      <c r="Q54" s="17" t="s">
        <v>55</v>
      </c>
      <c r="R54" s="17"/>
      <c r="S54" s="17" t="s">
        <v>52</v>
      </c>
      <c r="T54" s="17" t="s">
        <v>56</v>
      </c>
      <c r="U54" s="17" t="s">
        <v>57</v>
      </c>
    </row>
    <row r="55" spans="1:21" ht="12.75">
      <c r="A55" s="47" t="s">
        <v>18</v>
      </c>
      <c r="B55" s="55">
        <f>+B34/$B$36*$B$47</f>
        <v>24.876253331641077</v>
      </c>
      <c r="C55" s="55">
        <f>+C34/$C$36*$C$47</f>
        <v>8.20240009897316</v>
      </c>
      <c r="D55" s="55">
        <f>+D34/$D$36*$D$47</f>
        <v>22.53499695678637</v>
      </c>
      <c r="E55" s="55">
        <f>+E34/$E$36*$E$47</f>
        <v>-5.132192846034215</v>
      </c>
      <c r="F55" s="55">
        <f>+F34/$F$36*$F$47</f>
        <v>16.424325560128032</v>
      </c>
      <c r="G55" s="55"/>
      <c r="H55" s="55">
        <f>+H34/$H$36*$H$47</f>
        <v>-3.9485766758494005</v>
      </c>
      <c r="I55" s="55">
        <f>+I34/$I$36*$I$47</f>
        <v>6.115623506927851</v>
      </c>
      <c r="J55" s="55">
        <f>+J34/$J$36*$J$47</f>
        <v>4.037914691943129</v>
      </c>
      <c r="L55" s="47" t="s">
        <v>18</v>
      </c>
      <c r="M55" s="55">
        <f>+M34/$M$36*$M$47</f>
        <v>-0.5558750239601316</v>
      </c>
      <c r="N55" s="55">
        <f>+N34/$N$36*$N$47</f>
        <v>39.291284006238094</v>
      </c>
      <c r="O55" s="55">
        <f>+O34/$O$36*$O$47</f>
        <v>11.249770600110093</v>
      </c>
      <c r="P55" s="55">
        <f>+P34/$P$36*$P$47</f>
        <v>-22.984749455337692</v>
      </c>
      <c r="Q55" s="55">
        <f>+Q34/$Q$36*$Q$47</f>
        <v>17.72157505425877</v>
      </c>
      <c r="R55" s="55"/>
      <c r="S55" s="55">
        <f>+S34/$S$36*$S$47</f>
        <v>-19.768664563617246</v>
      </c>
      <c r="T55" s="55">
        <f>+T34/$T$36*$T$47</f>
        <v>-11.506556061011507</v>
      </c>
      <c r="U55" s="55">
        <f>+U34/$U$36*$U$47</f>
        <v>-13.182593856655293</v>
      </c>
    </row>
    <row r="56" spans="1:21" ht="12.75">
      <c r="A56" s="60" t="s">
        <v>19</v>
      </c>
      <c r="B56" s="56">
        <f>+B35/$B$36*$B$47</f>
        <v>-4.201040741210814</v>
      </c>
      <c r="C56" s="56">
        <f>+C35/$C$36*$C$47</f>
        <v>10.429296053445508</v>
      </c>
      <c r="D56" s="56">
        <f>+D35/$D$36*$D$47</f>
        <v>5.7821059038344504</v>
      </c>
      <c r="E56" s="56">
        <f>+E35/$E$36*$E$47</f>
        <v>-40.1244167962675</v>
      </c>
      <c r="F56" s="56">
        <f>+F35/$F$36*$F$47</f>
        <v>6.14997713763146</v>
      </c>
      <c r="G56" s="56"/>
      <c r="H56" s="56">
        <f>+H35/$H$36*$H$47</f>
        <v>34.710743801652875</v>
      </c>
      <c r="I56" s="56">
        <f>+I35/$I$36*$I$47</f>
        <v>8.170090778786426</v>
      </c>
      <c r="J56" s="56">
        <f>+J35/$J$36*$J$47</f>
        <v>13.64928909952607</v>
      </c>
      <c r="L56" s="60" t="s">
        <v>19</v>
      </c>
      <c r="M56" s="56">
        <f>+M35/$M$36*$M$47</f>
        <v>-0.9009009009009029</v>
      </c>
      <c r="N56" s="56">
        <f>+N35/$N$36*$N$47</f>
        <v>0.06931207762952696</v>
      </c>
      <c r="O56" s="56">
        <f>+O35/$O$36*$O$47</f>
        <v>-1.627209885605919</v>
      </c>
      <c r="P56" s="56">
        <f>+P35/$P$36*$P$47</f>
        <v>-29.629629629629633</v>
      </c>
      <c r="Q56" s="56">
        <f>+Q35/$Q$36*$Q$47</f>
        <v>-1.7628560038977732</v>
      </c>
      <c r="R56" s="56"/>
      <c r="S56" s="56">
        <f>+S35/$S$36*$S$47</f>
        <v>-0.9463722397476342</v>
      </c>
      <c r="T56" s="56">
        <f>+T35/$T$36*$T$47</f>
        <v>-20.176612255820178</v>
      </c>
      <c r="U56" s="56">
        <f>+U35/$U$36*$U$47</f>
        <v>-16.275597269624576</v>
      </c>
    </row>
    <row r="57" spans="1:21" s="82" customFormat="1" ht="12.75">
      <c r="A57" s="57" t="s">
        <v>20</v>
      </c>
      <c r="B57" s="58">
        <f>+B36/$B$36*$B$47</f>
        <v>20.675212590430263</v>
      </c>
      <c r="C57" s="58">
        <f>+C36/$C$36*$C$47</f>
        <v>18.63169615241867</v>
      </c>
      <c r="D57" s="58">
        <f>+D36/$D$36*$D$47</f>
        <v>28.31710286062082</v>
      </c>
      <c r="E57" s="58">
        <f>+E36/$E$36*$E$47</f>
        <v>-45.25660964230171</v>
      </c>
      <c r="F57" s="58">
        <f>+F36/$F$36*$F$47</f>
        <v>22.574302697759492</v>
      </c>
      <c r="G57" s="58"/>
      <c r="H57" s="58">
        <f>+H36/$H$36*$H$47</f>
        <v>30.762167125803472</v>
      </c>
      <c r="I57" s="58">
        <f>+I36/$I$36*$I$47</f>
        <v>14.285714285714278</v>
      </c>
      <c r="J57" s="58">
        <f>+J36/$J$36*$J$47</f>
        <v>17.6872037914692</v>
      </c>
      <c r="L57" s="57" t="s">
        <v>20</v>
      </c>
      <c r="M57" s="58">
        <f>+M36/$M$36*$M$47</f>
        <v>-1.4567759248610344</v>
      </c>
      <c r="N57" s="58">
        <f>+N36/$N$36*$N$47</f>
        <v>39.36059608386762</v>
      </c>
      <c r="O57" s="58">
        <f>+O36/$O$36*$O$47</f>
        <v>9.622560714504175</v>
      </c>
      <c r="P57" s="58">
        <f>+P36/$P$36*$P$47</f>
        <v>-52.614379084967325</v>
      </c>
      <c r="Q57" s="58">
        <f>+Q36/$Q$36*$Q$47</f>
        <v>15.958719050360997</v>
      </c>
      <c r="R57" s="58"/>
      <c r="S57" s="58">
        <f>+S36/$S$36*$S$47</f>
        <v>-20.71503680336488</v>
      </c>
      <c r="T57" s="58">
        <f>+T36/$T$36*$T$47</f>
        <v>-31.683168316831683</v>
      </c>
      <c r="U57" s="58">
        <f>+U36/$U$36*$U$47</f>
        <v>-29.45819112627987</v>
      </c>
    </row>
    <row r="58" spans="1:21" ht="12.75">
      <c r="A58" s="18" t="s">
        <v>21</v>
      </c>
      <c r="B58" s="3"/>
      <c r="C58" s="3"/>
      <c r="D58" s="3"/>
      <c r="E58" s="3"/>
      <c r="F58" s="3"/>
      <c r="G58" s="3"/>
      <c r="H58" s="3"/>
      <c r="I58" s="3"/>
      <c r="J58" s="3"/>
      <c r="L58" s="18" t="s">
        <v>21</v>
      </c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3"/>
      <c r="B59" s="3"/>
      <c r="C59" s="3"/>
      <c r="D59" s="3"/>
      <c r="E59" s="3"/>
      <c r="F59" s="3"/>
      <c r="G59" s="3"/>
      <c r="H59" s="3"/>
      <c r="I59" s="3"/>
      <c r="J59" s="3"/>
      <c r="L59" s="3"/>
      <c r="M59" s="3"/>
      <c r="N59" s="3"/>
      <c r="O59" s="3"/>
      <c r="P59" s="3"/>
      <c r="Q59" s="3"/>
      <c r="R59" s="3"/>
      <c r="S59" s="3"/>
      <c r="T59" s="3"/>
      <c r="U59" s="3"/>
    </row>
  </sheetData>
  <mergeCells count="14">
    <mergeCell ref="B43:B44"/>
    <mergeCell ref="M43:M44"/>
    <mergeCell ref="B53:B54"/>
    <mergeCell ref="M53:M54"/>
    <mergeCell ref="A27:J27"/>
    <mergeCell ref="L27:U27"/>
    <mergeCell ref="I7:J7"/>
    <mergeCell ref="T7:U7"/>
    <mergeCell ref="A14:J14"/>
    <mergeCell ref="L14:U14"/>
    <mergeCell ref="B8:B9"/>
    <mergeCell ref="M8:M9"/>
    <mergeCell ref="B21:B22"/>
    <mergeCell ref="M21:M22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2"/>
  <dimension ref="A1:U59"/>
  <sheetViews>
    <sheetView workbookViewId="0" topLeftCell="A4">
      <selection activeCell="E26" sqref="E26"/>
    </sheetView>
  </sheetViews>
  <sheetFormatPr defaultColWidth="11.421875" defaultRowHeight="12.75"/>
  <cols>
    <col min="1" max="1" width="9.421875" style="69" customWidth="1"/>
    <col min="2" max="3" width="9.140625" style="69" customWidth="1"/>
    <col min="4" max="4" width="9.57421875" style="69" customWidth="1"/>
    <col min="5" max="5" width="8.00390625" style="69" customWidth="1"/>
    <col min="6" max="6" width="9.8515625" style="69" customWidth="1"/>
    <col min="7" max="7" width="1.28515625" style="69" customWidth="1"/>
    <col min="8" max="8" width="8.00390625" style="69" customWidth="1"/>
    <col min="9" max="9" width="9.140625" style="69" customWidth="1"/>
    <col min="10" max="10" width="9.00390625" style="69" customWidth="1"/>
    <col min="11" max="11" width="6.421875" style="69" customWidth="1"/>
    <col min="12" max="12" width="9.140625" style="69" customWidth="1"/>
    <col min="13" max="13" width="8.8515625" style="69" customWidth="1"/>
    <col min="14" max="14" width="9.00390625" style="69" customWidth="1"/>
    <col min="15" max="15" width="9.421875" style="69" customWidth="1"/>
    <col min="16" max="16" width="8.421875" style="69" customWidth="1"/>
    <col min="17" max="17" width="9.7109375" style="69" customWidth="1"/>
    <col min="18" max="18" width="1.421875" style="69" customWidth="1"/>
    <col min="19" max="19" width="8.421875" style="69" customWidth="1"/>
    <col min="20" max="21" width="9.421875" style="69" customWidth="1"/>
    <col min="22" max="16384" width="11.421875" style="69" customWidth="1"/>
  </cols>
  <sheetData>
    <row r="1" spans="1:21" ht="12.75">
      <c r="A1" s="68" t="s">
        <v>145</v>
      </c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3"/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5" t="s">
        <v>146</v>
      </c>
      <c r="B4" s="3"/>
      <c r="C4" s="3"/>
      <c r="D4" s="3"/>
      <c r="E4" s="3"/>
      <c r="F4" s="3"/>
      <c r="G4" s="3"/>
      <c r="H4" s="3"/>
      <c r="I4" s="3"/>
      <c r="J4" s="3"/>
      <c r="L4" s="5" t="s">
        <v>147</v>
      </c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6" t="s">
        <v>3</v>
      </c>
      <c r="B5" s="60"/>
      <c r="C5" s="60"/>
      <c r="D5" s="60"/>
      <c r="E5" s="60"/>
      <c r="F5" s="60"/>
      <c r="G5" s="60"/>
      <c r="H5" s="60"/>
      <c r="I5" s="60"/>
      <c r="J5" s="60"/>
      <c r="L5" s="6" t="s">
        <v>4</v>
      </c>
      <c r="M5" s="60"/>
      <c r="N5" s="60"/>
      <c r="O5" s="60"/>
      <c r="P5" s="60"/>
      <c r="Q5" s="60"/>
      <c r="R5" s="60"/>
      <c r="S5" s="60"/>
      <c r="T5" s="60"/>
      <c r="U5" s="60"/>
    </row>
    <row r="6" spans="1:21" ht="12.75">
      <c r="A6" s="5" t="s">
        <v>5</v>
      </c>
      <c r="B6" s="7"/>
      <c r="C6" s="7"/>
      <c r="D6" s="7"/>
      <c r="E6" s="7"/>
      <c r="F6" s="7"/>
      <c r="G6" s="7"/>
      <c r="H6" s="7"/>
      <c r="I6" s="7"/>
      <c r="J6" s="8"/>
      <c r="L6" s="5" t="s">
        <v>5</v>
      </c>
      <c r="M6" s="7"/>
      <c r="N6" s="7"/>
      <c r="O6" s="7"/>
      <c r="P6" s="7"/>
      <c r="Q6" s="7"/>
      <c r="R6" s="7"/>
      <c r="S6" s="7"/>
      <c r="T6" s="7"/>
      <c r="U6" s="8"/>
    </row>
    <row r="7" spans="1:21" ht="12.75">
      <c r="A7" s="6" t="s">
        <v>148</v>
      </c>
      <c r="B7" s="7"/>
      <c r="C7" s="7"/>
      <c r="D7" s="7"/>
      <c r="E7" s="7"/>
      <c r="F7" s="7"/>
      <c r="G7" s="7"/>
      <c r="H7" s="9"/>
      <c r="I7" s="10" t="s">
        <v>7</v>
      </c>
      <c r="J7" s="10"/>
      <c r="L7" s="6" t="s">
        <v>148</v>
      </c>
      <c r="M7" s="7"/>
      <c r="N7" s="7"/>
      <c r="O7" s="7"/>
      <c r="P7" s="7"/>
      <c r="Q7" s="7"/>
      <c r="R7" s="7"/>
      <c r="S7" s="9"/>
      <c r="T7" s="10" t="s">
        <v>7</v>
      </c>
      <c r="U7" s="10"/>
    </row>
    <row r="8" spans="1:21" ht="12.75">
      <c r="A8" s="11"/>
      <c r="B8" s="12" t="s">
        <v>8</v>
      </c>
      <c r="C8" s="13" t="s">
        <v>9</v>
      </c>
      <c r="D8" s="13"/>
      <c r="E8" s="13"/>
      <c r="F8" s="13"/>
      <c r="G8" s="14"/>
      <c r="H8" s="13" t="s">
        <v>10</v>
      </c>
      <c r="I8" s="13"/>
      <c r="J8" s="13"/>
      <c r="L8" s="11"/>
      <c r="M8" s="12" t="s">
        <v>8</v>
      </c>
      <c r="N8" s="13" t="s">
        <v>9</v>
      </c>
      <c r="O8" s="13"/>
      <c r="P8" s="13"/>
      <c r="Q8" s="13"/>
      <c r="R8" s="14"/>
      <c r="S8" s="13" t="s">
        <v>10</v>
      </c>
      <c r="T8" s="13"/>
      <c r="U8" s="13"/>
    </row>
    <row r="9" spans="1:21" ht="18">
      <c r="A9" s="15" t="s">
        <v>11</v>
      </c>
      <c r="B9" s="95"/>
      <c r="C9" s="17" t="s">
        <v>12</v>
      </c>
      <c r="D9" s="17" t="s">
        <v>13</v>
      </c>
      <c r="E9" s="17" t="s">
        <v>14</v>
      </c>
      <c r="F9" s="17" t="s">
        <v>15</v>
      </c>
      <c r="G9" s="17"/>
      <c r="H9" s="17" t="s">
        <v>12</v>
      </c>
      <c r="I9" s="17" t="s">
        <v>16</v>
      </c>
      <c r="J9" s="17" t="s">
        <v>17</v>
      </c>
      <c r="L9" s="15" t="s">
        <v>11</v>
      </c>
      <c r="M9" s="95"/>
      <c r="N9" s="17" t="s">
        <v>12</v>
      </c>
      <c r="O9" s="17" t="s">
        <v>13</v>
      </c>
      <c r="P9" s="17" t="s">
        <v>14</v>
      </c>
      <c r="Q9" s="17" t="s">
        <v>15</v>
      </c>
      <c r="R9" s="17"/>
      <c r="S9" s="17" t="s">
        <v>12</v>
      </c>
      <c r="T9" s="17" t="s">
        <v>16</v>
      </c>
      <c r="U9" s="17" t="s">
        <v>17</v>
      </c>
    </row>
    <row r="10" spans="1:21" ht="12.75">
      <c r="A10" s="18" t="s">
        <v>18</v>
      </c>
      <c r="B10" s="19">
        <f>+'[1]Tablas'!C5+'[1]Tablas'!C7+'[1]Tablas'!C9+'[1]Tablas'!C11</f>
        <v>529808</v>
      </c>
      <c r="C10" s="19">
        <f>+'[1]Tablas'!D5+'[1]Tablas'!D7+'[1]Tablas'!D9+'[1]Tablas'!D11</f>
        <v>522392</v>
      </c>
      <c r="D10" s="19">
        <f>+'[1]Tablas'!E5+'[1]Tablas'!E7+'[1]Tablas'!E9+'[1]Tablas'!E11</f>
        <v>1142646</v>
      </c>
      <c r="E10" s="19">
        <f>+'[1]Tablas'!F5+'[1]Tablas'!F7+'[1]Tablas'!F9+'[1]Tablas'!F11</f>
        <v>75118</v>
      </c>
      <c r="F10" s="19">
        <f>SUM(C10:E10)</f>
        <v>1740156</v>
      </c>
      <c r="G10" s="19"/>
      <c r="H10" s="19">
        <f>+'[1]Tablas'!G5+'[1]Tablas'!G7+'[1]Tablas'!G9+'[1]Tablas'!G11</f>
        <v>90078</v>
      </c>
      <c r="I10" s="19">
        <f>+'[1]Tablas'!H5+'[1]Tablas'!H7+'[1]Tablas'!H9+'[1]Tablas'!H11</f>
        <v>495773</v>
      </c>
      <c r="J10" s="19">
        <f>SUM(H10:I10)</f>
        <v>585851</v>
      </c>
      <c r="K10" s="96"/>
      <c r="L10" s="18" t="s">
        <v>18</v>
      </c>
      <c r="M10" s="19">
        <f>+'[1]Tablas'!L5+'[1]Tablas'!L7+'[1]Tablas'!L9+'[1]Tablas'!L11</f>
        <v>3464486</v>
      </c>
      <c r="N10" s="19">
        <f>+'[1]Tablas'!M5+'[1]Tablas'!M7+'[1]Tablas'!M9+'[1]Tablas'!M11</f>
        <v>3974023</v>
      </c>
      <c r="O10" s="19">
        <f>+'[1]Tablas'!N5+'[1]Tablas'!N7+'[1]Tablas'!N9+'[1]Tablas'!N11</f>
        <v>15409035</v>
      </c>
      <c r="P10" s="19">
        <f>+'[1]Tablas'!O5+'[1]Tablas'!O7+'[1]Tablas'!O9+'[1]Tablas'!O11</f>
        <v>198477</v>
      </c>
      <c r="Q10" s="19">
        <f>SUM(N10:P10)</f>
        <v>19581535</v>
      </c>
      <c r="R10" s="19"/>
      <c r="S10" s="19">
        <f>+'[1]Tablas'!P5+'[1]Tablas'!P7+'[1]Tablas'!P9+'[1]Tablas'!P11</f>
        <v>240847</v>
      </c>
      <c r="T10" s="19">
        <f>+'[1]Tablas'!Q5+'[1]Tablas'!Q7+'[1]Tablas'!Q9+'[1]Tablas'!Q11</f>
        <v>1006408</v>
      </c>
      <c r="U10" s="19">
        <f>SUM(S10:T10)</f>
        <v>1247255</v>
      </c>
    </row>
    <row r="11" spans="1:21" ht="12.75">
      <c r="A11" s="18" t="s">
        <v>19</v>
      </c>
      <c r="B11" s="19">
        <f>+'[1]Tablas'!C6+'[1]Tablas'!C8+'[1]Tablas'!C10+'[1]Tablas'!C12</f>
        <v>1217947</v>
      </c>
      <c r="C11" s="19">
        <f>+'[1]Tablas'!D6+'[1]Tablas'!D8+'[1]Tablas'!D10+'[1]Tablas'!D12</f>
        <v>1084428</v>
      </c>
      <c r="D11" s="19">
        <f>+'[1]Tablas'!E6+'[1]Tablas'!E8+'[1]Tablas'!E10+'[1]Tablas'!E12</f>
        <v>1700741</v>
      </c>
      <c r="E11" s="19">
        <f>+'[1]Tablas'!F6+'[1]Tablas'!F8+'[1]Tablas'!F10+'[1]Tablas'!F12</f>
        <v>91680</v>
      </c>
      <c r="F11" s="19">
        <f>SUM(C11:E11)</f>
        <v>2876849</v>
      </c>
      <c r="G11" s="19"/>
      <c r="H11" s="19">
        <f>+'[1]Tablas'!G6+'[1]Tablas'!G8+'[1]Tablas'!G10+'[1]Tablas'!G12</f>
        <v>219927</v>
      </c>
      <c r="I11" s="19">
        <f>+'[1]Tablas'!H6+'[1]Tablas'!H8+'[1]Tablas'!H10+'[1]Tablas'!H12</f>
        <v>678387</v>
      </c>
      <c r="J11" s="19">
        <f>SUM(H11:I11)</f>
        <v>898314</v>
      </c>
      <c r="K11" s="96"/>
      <c r="L11" s="18" t="s">
        <v>19</v>
      </c>
      <c r="M11" s="19">
        <f>+'[1]Tablas'!L6+'[1]Tablas'!L8+'[1]Tablas'!L10+'[1]Tablas'!L12</f>
        <v>1181175</v>
      </c>
      <c r="N11" s="19">
        <f>+'[1]Tablas'!M6+'[1]Tablas'!M8+'[1]Tablas'!M10+'[1]Tablas'!M12</f>
        <v>1229802</v>
      </c>
      <c r="O11" s="19">
        <f>+'[1]Tablas'!N6+'[1]Tablas'!N8+'[1]Tablas'!N10+'[1]Tablas'!N12</f>
        <v>3122994</v>
      </c>
      <c r="P11" s="19">
        <f>+'[1]Tablas'!O6+'[1]Tablas'!O8+'[1]Tablas'!O10+'[1]Tablas'!O12</f>
        <v>141777</v>
      </c>
      <c r="Q11" s="19">
        <f>SUM(N11:P11)</f>
        <v>4494573</v>
      </c>
      <c r="R11" s="19"/>
      <c r="S11" s="19">
        <f>+'[1]Tablas'!P6+'[1]Tablas'!P8+'[1]Tablas'!P10+'[1]Tablas'!P12</f>
        <v>278206</v>
      </c>
      <c r="T11" s="19">
        <f>+'[1]Tablas'!Q6+'[1]Tablas'!Q8+'[1]Tablas'!Q10+'[1]Tablas'!Q12</f>
        <v>1014622</v>
      </c>
      <c r="U11" s="19">
        <f>SUM(S11:T11)</f>
        <v>1292828</v>
      </c>
    </row>
    <row r="12" spans="1:21" s="82" customFormat="1" ht="12.75">
      <c r="A12" s="21" t="s">
        <v>20</v>
      </c>
      <c r="B12" s="22">
        <f>SUM(B10:B11)</f>
        <v>1747755</v>
      </c>
      <c r="C12" s="22">
        <f>SUM(C10:C11)</f>
        <v>1606820</v>
      </c>
      <c r="D12" s="23">
        <f>SUM(D10:D11)</f>
        <v>2843387</v>
      </c>
      <c r="E12" s="23">
        <f>SUM(E10:E11)</f>
        <v>166798</v>
      </c>
      <c r="F12" s="23">
        <f>SUM(C12:E12)</f>
        <v>4617005</v>
      </c>
      <c r="G12" s="22"/>
      <c r="H12" s="22">
        <f>SUM(H10:H11)</f>
        <v>310005</v>
      </c>
      <c r="I12" s="22">
        <f>SUM(I10:I11)</f>
        <v>1174160</v>
      </c>
      <c r="J12" s="22">
        <f>SUM(H12:I12)</f>
        <v>1484165</v>
      </c>
      <c r="K12" s="97"/>
      <c r="L12" s="21" t="s">
        <v>20</v>
      </c>
      <c r="M12" s="22">
        <f>SUM(M10:M11)</f>
        <v>4645661</v>
      </c>
      <c r="N12" s="22">
        <f>SUM(N10:N11)</f>
        <v>5203825</v>
      </c>
      <c r="O12" s="23">
        <f>SUM(O10:O11)</f>
        <v>18532029</v>
      </c>
      <c r="P12" s="23">
        <f>SUM(P10:P11)</f>
        <v>340254</v>
      </c>
      <c r="Q12" s="23">
        <f>SUM(N12:P12)</f>
        <v>24076108</v>
      </c>
      <c r="R12" s="22"/>
      <c r="S12" s="22">
        <f>SUM(S10:S11)</f>
        <v>519053</v>
      </c>
      <c r="T12" s="22">
        <f>SUM(T10:T11)</f>
        <v>2021030</v>
      </c>
      <c r="U12" s="22">
        <f>SUM(S12:T12)</f>
        <v>2540083</v>
      </c>
    </row>
    <row r="13" spans="1:21" ht="10.5" customHeight="1">
      <c r="A13" s="26" t="s">
        <v>21</v>
      </c>
      <c r="B13" s="27"/>
      <c r="C13" s="27"/>
      <c r="D13" s="27"/>
      <c r="E13" s="28"/>
      <c r="F13" s="28"/>
      <c r="G13" s="28"/>
      <c r="H13" s="28"/>
      <c r="I13" s="28"/>
      <c r="J13" s="28"/>
      <c r="K13" s="96"/>
      <c r="L13" s="26" t="s">
        <v>21</v>
      </c>
      <c r="M13" s="27"/>
      <c r="N13" s="27"/>
      <c r="O13" s="27"/>
      <c r="P13" s="28"/>
      <c r="Q13" s="28"/>
      <c r="R13" s="28"/>
      <c r="S13" s="28"/>
      <c r="T13" s="28"/>
      <c r="U13" s="28"/>
    </row>
    <row r="14" spans="1:21" ht="11.25" customHeight="1">
      <c r="A14" s="29" t="s">
        <v>22</v>
      </c>
      <c r="B14" s="30"/>
      <c r="C14" s="30"/>
      <c r="D14" s="30"/>
      <c r="E14" s="30"/>
      <c r="F14" s="30"/>
      <c r="G14" s="30"/>
      <c r="H14" s="30"/>
      <c r="I14" s="30"/>
      <c r="J14" s="30"/>
      <c r="K14" s="96"/>
      <c r="L14" s="29" t="s">
        <v>22</v>
      </c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2.75">
      <c r="A15" s="31" t="s">
        <v>23</v>
      </c>
      <c r="B15" s="32"/>
      <c r="C15" s="32"/>
      <c r="D15" s="32"/>
      <c r="E15" s="32"/>
      <c r="F15" s="32"/>
      <c r="G15" s="32"/>
      <c r="H15" s="32"/>
      <c r="I15" s="32"/>
      <c r="J15" s="32"/>
      <c r="K15" s="96"/>
      <c r="L15" s="31" t="s">
        <v>23</v>
      </c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2.75">
      <c r="A16" s="19"/>
      <c r="B16" s="33"/>
      <c r="C16" s="33"/>
      <c r="D16" s="33"/>
      <c r="E16" s="33"/>
      <c r="F16" s="33"/>
      <c r="G16" s="33"/>
      <c r="H16" s="33"/>
      <c r="I16" s="33"/>
      <c r="J16" s="34"/>
      <c r="K16" s="96"/>
      <c r="L16" s="19"/>
      <c r="M16" s="33"/>
      <c r="N16" s="33"/>
      <c r="O16" s="33"/>
      <c r="P16" s="33"/>
      <c r="Q16" s="33"/>
      <c r="R16" s="33"/>
      <c r="S16" s="33"/>
      <c r="T16" s="33"/>
      <c r="U16" s="34"/>
    </row>
    <row r="17" spans="1:21" ht="12.75">
      <c r="A17" s="6" t="s">
        <v>149</v>
      </c>
      <c r="B17" s="19"/>
      <c r="C17" s="19"/>
      <c r="D17" s="19"/>
      <c r="E17" s="19"/>
      <c r="F17" s="59"/>
      <c r="G17" s="19"/>
      <c r="H17" s="19"/>
      <c r="I17" s="19"/>
      <c r="J17" s="19"/>
      <c r="K17" s="96"/>
      <c r="L17" s="6" t="s">
        <v>150</v>
      </c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6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96"/>
      <c r="L18" s="6" t="s">
        <v>4</v>
      </c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2.75">
      <c r="A19" s="6" t="s">
        <v>5</v>
      </c>
      <c r="B19" s="35"/>
      <c r="C19" s="35"/>
      <c r="D19" s="35"/>
      <c r="E19" s="35"/>
      <c r="F19" s="35"/>
      <c r="G19" s="35"/>
      <c r="H19" s="35"/>
      <c r="I19" s="35"/>
      <c r="J19" s="35"/>
      <c r="K19" s="96"/>
      <c r="L19" s="6" t="s">
        <v>5</v>
      </c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12.75">
      <c r="A20" s="6" t="s">
        <v>148</v>
      </c>
      <c r="B20" s="35"/>
      <c r="C20" s="36"/>
      <c r="D20" s="36"/>
      <c r="E20" s="36"/>
      <c r="F20" s="36"/>
      <c r="G20" s="36"/>
      <c r="H20" s="36"/>
      <c r="I20" s="37"/>
      <c r="J20" s="38" t="s">
        <v>7</v>
      </c>
      <c r="K20" s="96"/>
      <c r="L20" s="6" t="s">
        <v>148</v>
      </c>
      <c r="M20" s="35"/>
      <c r="N20" s="36"/>
      <c r="O20" s="36"/>
      <c r="P20" s="36"/>
      <c r="Q20" s="36"/>
      <c r="R20" s="36"/>
      <c r="S20" s="36"/>
      <c r="T20" s="37"/>
      <c r="U20" s="38" t="s">
        <v>7</v>
      </c>
    </row>
    <row r="21" spans="1:21" ht="12.75">
      <c r="A21" s="39"/>
      <c r="B21" s="12" t="s">
        <v>8</v>
      </c>
      <c r="C21" s="40" t="s">
        <v>9</v>
      </c>
      <c r="D21" s="40"/>
      <c r="E21" s="40"/>
      <c r="F21" s="40"/>
      <c r="G21" s="41"/>
      <c r="H21" s="40" t="s">
        <v>10</v>
      </c>
      <c r="I21" s="40"/>
      <c r="J21" s="40"/>
      <c r="K21" s="96"/>
      <c r="L21" s="39"/>
      <c r="M21" s="12" t="s">
        <v>8</v>
      </c>
      <c r="N21" s="40" t="s">
        <v>9</v>
      </c>
      <c r="O21" s="40"/>
      <c r="P21" s="40"/>
      <c r="Q21" s="40"/>
      <c r="R21" s="41"/>
      <c r="S21" s="40" t="s">
        <v>10</v>
      </c>
      <c r="T21" s="40"/>
      <c r="U21" s="40"/>
    </row>
    <row r="22" spans="1:21" ht="18">
      <c r="A22" s="42" t="s">
        <v>11</v>
      </c>
      <c r="B22" s="95"/>
      <c r="C22" s="43" t="s">
        <v>12</v>
      </c>
      <c r="D22" s="43" t="s">
        <v>13</v>
      </c>
      <c r="E22" s="43" t="s">
        <v>14</v>
      </c>
      <c r="F22" s="43" t="s">
        <v>15</v>
      </c>
      <c r="G22" s="43"/>
      <c r="H22" s="43" t="s">
        <v>12</v>
      </c>
      <c r="I22" s="43" t="s">
        <v>16</v>
      </c>
      <c r="J22" s="43" t="s">
        <v>17</v>
      </c>
      <c r="K22" s="96"/>
      <c r="L22" s="42" t="s">
        <v>11</v>
      </c>
      <c r="M22" s="95"/>
      <c r="N22" s="43" t="s">
        <v>12</v>
      </c>
      <c r="O22" s="43" t="s">
        <v>13</v>
      </c>
      <c r="P22" s="43" t="s">
        <v>14</v>
      </c>
      <c r="Q22" s="43" t="s">
        <v>15</v>
      </c>
      <c r="R22" s="43"/>
      <c r="S22" s="43" t="s">
        <v>12</v>
      </c>
      <c r="T22" s="43" t="s">
        <v>16</v>
      </c>
      <c r="U22" s="43" t="s">
        <v>17</v>
      </c>
    </row>
    <row r="23" spans="1:21" ht="12.75">
      <c r="A23" s="18" t="s">
        <v>18</v>
      </c>
      <c r="B23" s="19">
        <f>+'[1]Tablas'!C13+'[1]Tablas'!C15+'[1]Tablas'!C17+'[1]Tablas'!C19</f>
        <v>667771</v>
      </c>
      <c r="C23" s="19">
        <f>+'[1]Tablas'!D13+'[1]Tablas'!D15+'[1]Tablas'!D17+'[1]Tablas'!D19</f>
        <v>790696</v>
      </c>
      <c r="D23" s="19">
        <f>+'[1]Tablas'!E13+'[1]Tablas'!E15+'[1]Tablas'!E17+'[1]Tablas'!E19</f>
        <v>1603346</v>
      </c>
      <c r="E23" s="19">
        <f>+'[1]Tablas'!F13+'[1]Tablas'!F15+'[1]Tablas'!F17+'[1]Tablas'!F19</f>
        <v>41514</v>
      </c>
      <c r="F23" s="19">
        <f>SUM(C23:E23)</f>
        <v>2435556</v>
      </c>
      <c r="G23" s="19"/>
      <c r="H23" s="19">
        <f>+'[1]Tablas'!G13+'[1]Tablas'!G15+'[1]Tablas'!G17+'[1]Tablas'!G19</f>
        <v>69405</v>
      </c>
      <c r="I23" s="19">
        <f>+'[1]Tablas'!H13+'[1]Tablas'!H15+'[1]Tablas'!H17+'[1]Tablas'!H19</f>
        <v>521932</v>
      </c>
      <c r="J23" s="19">
        <f>SUM(H23:I23)</f>
        <v>591337</v>
      </c>
      <c r="K23" s="96"/>
      <c r="L23" s="18" t="s">
        <v>18</v>
      </c>
      <c r="M23" s="19">
        <f>+'[1]Tablas'!L13+'[1]Tablas'!L15+'[1]Tablas'!L17+'[1]Tablas'!L19</f>
        <v>4100552</v>
      </c>
      <c r="N23" s="19">
        <f>+'[1]Tablas'!M13+'[1]Tablas'!M15+'[1]Tablas'!M17+'[1]Tablas'!M19</f>
        <v>4570809</v>
      </c>
      <c r="O23" s="19">
        <f>+'[1]Tablas'!N13+'[1]Tablas'!N15+'[1]Tablas'!N17+'[1]Tablas'!N19</f>
        <v>16540625</v>
      </c>
      <c r="P23" s="19">
        <f>+'[1]Tablas'!O13+'[1]Tablas'!O15+'[1]Tablas'!O17+'[1]Tablas'!O19</f>
        <v>183543</v>
      </c>
      <c r="Q23" s="19">
        <f>SUM(N23:P23)</f>
        <v>21294977</v>
      </c>
      <c r="R23" s="19"/>
      <c r="S23" s="19">
        <f>+'[1]Tablas'!P13+'[1]Tablas'!P15+'[1]Tablas'!P17+'[1]Tablas'!P19</f>
        <v>247408</v>
      </c>
      <c r="T23" s="19">
        <f>+'[1]Tablas'!Q13+'[1]Tablas'!Q15+'[1]Tablas'!Q17+'[1]Tablas'!Q19</f>
        <v>916756</v>
      </c>
      <c r="U23" s="19">
        <f>SUM(S23:T23)</f>
        <v>1164164</v>
      </c>
    </row>
    <row r="24" spans="1:21" ht="12.75">
      <c r="A24" s="18" t="s">
        <v>19</v>
      </c>
      <c r="B24" s="19">
        <f>+'[1]Tablas'!C14+'[1]Tablas'!C16+'[1]Tablas'!C18+'[1]Tablas'!C20</f>
        <v>1269019</v>
      </c>
      <c r="C24" s="19">
        <f>+'[1]Tablas'!D14+'[1]Tablas'!D16+'[1]Tablas'!D18+'[1]Tablas'!D20</f>
        <v>1213407</v>
      </c>
      <c r="D24" s="19">
        <f>+'[1]Tablas'!E14+'[1]Tablas'!E16+'[1]Tablas'!E18+'[1]Tablas'!E20</f>
        <v>1721576</v>
      </c>
      <c r="E24" s="19">
        <f>+'[1]Tablas'!F14+'[1]Tablas'!F16+'[1]Tablas'!F18+'[1]Tablas'!F20</f>
        <v>86619</v>
      </c>
      <c r="F24" s="19">
        <f>SUM(C24:E24)</f>
        <v>3021602</v>
      </c>
      <c r="G24" s="19"/>
      <c r="H24" s="19">
        <f>+'[1]Tablas'!G14+'[1]Tablas'!G16+'[1]Tablas'!G18+'[1]Tablas'!G20</f>
        <v>223233</v>
      </c>
      <c r="I24" s="19">
        <f>+'[1]Tablas'!H14+'[1]Tablas'!H16+'[1]Tablas'!H18+'[1]Tablas'!H20</f>
        <v>796330</v>
      </c>
      <c r="J24" s="19">
        <f>SUM(H24:I24)</f>
        <v>1019563</v>
      </c>
      <c r="K24" s="96"/>
      <c r="L24" s="18" t="s">
        <v>19</v>
      </c>
      <c r="M24" s="19">
        <f>+'[1]Tablas'!L14+'[1]Tablas'!L16+'[1]Tablas'!L18+'[1]Tablas'!L20</f>
        <v>1284028</v>
      </c>
      <c r="N24" s="19">
        <f>+'[1]Tablas'!M14+'[1]Tablas'!M16+'[1]Tablas'!M18+'[1]Tablas'!M20</f>
        <v>1172683</v>
      </c>
      <c r="O24" s="19">
        <f>+'[1]Tablas'!N14+'[1]Tablas'!N16+'[1]Tablas'!N18+'[1]Tablas'!N20</f>
        <v>3183887</v>
      </c>
      <c r="P24" s="19">
        <f>+'[1]Tablas'!O14+'[1]Tablas'!O16+'[1]Tablas'!O18+'[1]Tablas'!O20</f>
        <v>131929</v>
      </c>
      <c r="Q24" s="19">
        <f>SUM(N24:P24)</f>
        <v>4488499</v>
      </c>
      <c r="R24" s="19"/>
      <c r="S24" s="19">
        <f>+'[1]Tablas'!P14+'[1]Tablas'!P16+'[1]Tablas'!P18+'[1]Tablas'!P20</f>
        <v>232760</v>
      </c>
      <c r="T24" s="19">
        <f>+'[1]Tablas'!Q14+'[1]Tablas'!Q16+'[1]Tablas'!Q18+'[1]Tablas'!Q20</f>
        <v>921921</v>
      </c>
      <c r="U24" s="19">
        <f>SUM(S24:T24)</f>
        <v>1154681</v>
      </c>
    </row>
    <row r="25" spans="1:21" s="82" customFormat="1" ht="12.75">
      <c r="A25" s="21" t="s">
        <v>20</v>
      </c>
      <c r="B25" s="22">
        <f>SUM(B23:B24)</f>
        <v>1936790</v>
      </c>
      <c r="C25" s="22">
        <f>SUM(C23:C24)</f>
        <v>2004103</v>
      </c>
      <c r="D25" s="23">
        <f>SUM(D23:D24)</f>
        <v>3324922</v>
      </c>
      <c r="E25" s="23">
        <f>SUM(E23:E24)</f>
        <v>128133</v>
      </c>
      <c r="F25" s="23">
        <f>SUM(C25:E25)</f>
        <v>5457158</v>
      </c>
      <c r="G25" s="22"/>
      <c r="H25" s="22">
        <f>SUM(H23:H24)</f>
        <v>292638</v>
      </c>
      <c r="I25" s="22">
        <f>SUM(I23:I24)</f>
        <v>1318262</v>
      </c>
      <c r="J25" s="22">
        <f>SUM(H25:I25)</f>
        <v>1610900</v>
      </c>
      <c r="K25" s="97"/>
      <c r="L25" s="21" t="s">
        <v>20</v>
      </c>
      <c r="M25" s="22">
        <f>SUM(M23:M24)</f>
        <v>5384580</v>
      </c>
      <c r="N25" s="22">
        <f>SUM(N23:N24)</f>
        <v>5743492</v>
      </c>
      <c r="O25" s="23">
        <f>SUM(O23:O24)</f>
        <v>19724512</v>
      </c>
      <c r="P25" s="23">
        <f>SUM(P23:P24)</f>
        <v>315472</v>
      </c>
      <c r="Q25" s="23">
        <f>SUM(N25:P25)</f>
        <v>25783476</v>
      </c>
      <c r="R25" s="22"/>
      <c r="S25" s="22">
        <f>SUM(S23:S24)</f>
        <v>480168</v>
      </c>
      <c r="T25" s="22">
        <f>SUM(T23:T24)</f>
        <v>1838677</v>
      </c>
      <c r="U25" s="22">
        <f>SUM(S25:T25)</f>
        <v>2318845</v>
      </c>
    </row>
    <row r="26" spans="1:21" ht="12.75" customHeight="1">
      <c r="A26" s="26" t="s">
        <v>21</v>
      </c>
      <c r="B26" s="27"/>
      <c r="C26" s="27"/>
      <c r="D26" s="27"/>
      <c r="E26" s="28"/>
      <c r="F26" s="28"/>
      <c r="G26" s="28"/>
      <c r="H26" s="28"/>
      <c r="I26" s="28"/>
      <c r="J26" s="28"/>
      <c r="L26" s="26" t="s">
        <v>21</v>
      </c>
      <c r="M26" s="27"/>
      <c r="N26" s="27"/>
      <c r="O26" s="27"/>
      <c r="P26" s="28"/>
      <c r="Q26" s="28"/>
      <c r="R26" s="28"/>
      <c r="S26" s="28"/>
      <c r="T26" s="28"/>
      <c r="U26" s="28"/>
    </row>
    <row r="27" spans="1:21" ht="11.25" customHeight="1">
      <c r="A27" s="29" t="s">
        <v>22</v>
      </c>
      <c r="B27" s="30"/>
      <c r="C27" s="30"/>
      <c r="D27" s="30"/>
      <c r="E27" s="30"/>
      <c r="F27" s="30"/>
      <c r="G27" s="30"/>
      <c r="H27" s="30"/>
      <c r="I27" s="30"/>
      <c r="J27" s="30"/>
      <c r="L27" s="29" t="s">
        <v>22</v>
      </c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2.75">
      <c r="A28" s="31" t="s">
        <v>23</v>
      </c>
      <c r="B28" s="32"/>
      <c r="C28" s="32"/>
      <c r="D28" s="32"/>
      <c r="E28" s="32"/>
      <c r="F28" s="32"/>
      <c r="G28" s="32"/>
      <c r="H28" s="32"/>
      <c r="I28" s="32"/>
      <c r="J28" s="32"/>
      <c r="L28" s="31" t="s">
        <v>23</v>
      </c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2.75" hidden="1">
      <c r="A29" s="44"/>
      <c r="B29" s="7"/>
      <c r="C29" s="7"/>
      <c r="D29" s="45"/>
      <c r="E29" s="45"/>
      <c r="F29" s="45"/>
      <c r="G29" s="7"/>
      <c r="H29" s="7"/>
      <c r="I29" s="7"/>
      <c r="J29" s="7"/>
      <c r="L29" s="44"/>
      <c r="M29" s="7"/>
      <c r="N29" s="7"/>
      <c r="O29" s="45"/>
      <c r="P29" s="45"/>
      <c r="Q29" s="45"/>
      <c r="R29" s="7"/>
      <c r="S29" s="7"/>
      <c r="T29" s="7"/>
      <c r="U29" s="7"/>
    </row>
    <row r="30" spans="1:21" ht="12.75" hidden="1">
      <c r="A30" s="5" t="s">
        <v>121</v>
      </c>
      <c r="B30" s="7"/>
      <c r="C30" s="7"/>
      <c r="D30" s="7"/>
      <c r="E30" s="7"/>
      <c r="F30" s="7"/>
      <c r="G30" s="7"/>
      <c r="H30" s="7"/>
      <c r="I30" s="7"/>
      <c r="J30" s="7"/>
      <c r="L30" s="5" t="s">
        <v>121</v>
      </c>
      <c r="M30" s="7"/>
      <c r="N30" s="7"/>
      <c r="O30" s="7"/>
      <c r="P30" s="7"/>
      <c r="Q30" s="7"/>
      <c r="R30" s="7"/>
      <c r="S30" s="7"/>
      <c r="T30" s="7"/>
      <c r="U30" s="7"/>
    </row>
    <row r="31" spans="1:21" ht="12.75" hidden="1">
      <c r="A31" s="46" t="s">
        <v>130</v>
      </c>
      <c r="B31" s="7"/>
      <c r="C31" s="7"/>
      <c r="D31" s="7"/>
      <c r="E31" s="7"/>
      <c r="F31" s="7"/>
      <c r="G31" s="7"/>
      <c r="H31" s="7"/>
      <c r="I31" s="7"/>
      <c r="J31" s="7"/>
      <c r="L31" s="46" t="s">
        <v>130</v>
      </c>
      <c r="M31" s="7"/>
      <c r="N31" s="7"/>
      <c r="O31" s="7"/>
      <c r="P31" s="7"/>
      <c r="Q31" s="7"/>
      <c r="R31" s="7"/>
      <c r="S31" s="7"/>
      <c r="T31" s="7"/>
      <c r="U31" s="7"/>
    </row>
    <row r="32" spans="1:21" ht="12.75" hidden="1">
      <c r="A32" s="11"/>
      <c r="B32" s="47"/>
      <c r="C32" s="13" t="s">
        <v>9</v>
      </c>
      <c r="D32" s="13"/>
      <c r="E32" s="13"/>
      <c r="F32" s="13"/>
      <c r="G32" s="14"/>
      <c r="H32" s="13" t="s">
        <v>10</v>
      </c>
      <c r="I32" s="13"/>
      <c r="J32" s="13"/>
      <c r="L32" s="11"/>
      <c r="M32" s="47"/>
      <c r="N32" s="13" t="s">
        <v>9</v>
      </c>
      <c r="O32" s="13"/>
      <c r="P32" s="13"/>
      <c r="Q32" s="13"/>
      <c r="R32" s="14"/>
      <c r="S32" s="13" t="s">
        <v>10</v>
      </c>
      <c r="T32" s="13"/>
      <c r="U32" s="13"/>
    </row>
    <row r="33" spans="1:21" ht="18" hidden="1">
      <c r="A33" s="15" t="s">
        <v>11</v>
      </c>
      <c r="B33" s="48" t="s">
        <v>28</v>
      </c>
      <c r="C33" s="48" t="s">
        <v>12</v>
      </c>
      <c r="D33" s="48" t="s">
        <v>13</v>
      </c>
      <c r="E33" s="48" t="s">
        <v>14</v>
      </c>
      <c r="F33" s="48" t="s">
        <v>15</v>
      </c>
      <c r="G33" s="48"/>
      <c r="H33" s="48" t="s">
        <v>12</v>
      </c>
      <c r="I33" s="48" t="s">
        <v>16</v>
      </c>
      <c r="J33" s="48" t="s">
        <v>29</v>
      </c>
      <c r="L33" s="15" t="s">
        <v>11</v>
      </c>
      <c r="M33" s="48" t="s">
        <v>28</v>
      </c>
      <c r="N33" s="48" t="s">
        <v>12</v>
      </c>
      <c r="O33" s="48" t="s">
        <v>13</v>
      </c>
      <c r="P33" s="48" t="s">
        <v>14</v>
      </c>
      <c r="Q33" s="48" t="s">
        <v>15</v>
      </c>
      <c r="R33" s="48"/>
      <c r="S33" s="48" t="s">
        <v>12</v>
      </c>
      <c r="T33" s="48" t="s">
        <v>16</v>
      </c>
      <c r="U33" s="48" t="s">
        <v>29</v>
      </c>
    </row>
    <row r="34" spans="1:21" ht="12.75" hidden="1">
      <c r="A34" s="44" t="s">
        <v>18</v>
      </c>
      <c r="B34" s="49">
        <f aca="true" t="shared" si="0" ref="B34:J34">+B23-B10</f>
        <v>137963</v>
      </c>
      <c r="C34" s="49">
        <f t="shared" si="0"/>
        <v>268304</v>
      </c>
      <c r="D34" s="49">
        <f t="shared" si="0"/>
        <v>460700</v>
      </c>
      <c r="E34" s="49">
        <f t="shared" si="0"/>
        <v>-33604</v>
      </c>
      <c r="F34" s="49">
        <f t="shared" si="0"/>
        <v>695400</v>
      </c>
      <c r="G34" s="49">
        <f t="shared" si="0"/>
        <v>0</v>
      </c>
      <c r="H34" s="49">
        <f t="shared" si="0"/>
        <v>-20673</v>
      </c>
      <c r="I34" s="49">
        <f t="shared" si="0"/>
        <v>26159</v>
      </c>
      <c r="J34" s="49">
        <f t="shared" si="0"/>
        <v>5486</v>
      </c>
      <c r="L34" s="44" t="s">
        <v>18</v>
      </c>
      <c r="M34" s="49">
        <f aca="true" t="shared" si="1" ref="M34:U34">+M23-M10</f>
        <v>636066</v>
      </c>
      <c r="N34" s="49">
        <f t="shared" si="1"/>
        <v>596786</v>
      </c>
      <c r="O34" s="49">
        <f t="shared" si="1"/>
        <v>1131590</v>
      </c>
      <c r="P34" s="49">
        <f t="shared" si="1"/>
        <v>-14934</v>
      </c>
      <c r="Q34" s="49">
        <f t="shared" si="1"/>
        <v>1713442</v>
      </c>
      <c r="R34" s="49">
        <f t="shared" si="1"/>
        <v>0</v>
      </c>
      <c r="S34" s="49">
        <f t="shared" si="1"/>
        <v>6561</v>
      </c>
      <c r="T34" s="49">
        <f t="shared" si="1"/>
        <v>-89652</v>
      </c>
      <c r="U34" s="49">
        <f t="shared" si="1"/>
        <v>-83091</v>
      </c>
    </row>
    <row r="35" spans="1:21" ht="12.75" hidden="1">
      <c r="A35" s="44" t="s">
        <v>19</v>
      </c>
      <c r="B35" s="45">
        <f aca="true" t="shared" si="2" ref="B35:J35">+B24-B11</f>
        <v>51072</v>
      </c>
      <c r="C35" s="45">
        <f t="shared" si="2"/>
        <v>128979</v>
      </c>
      <c r="D35" s="45">
        <f t="shared" si="2"/>
        <v>20835</v>
      </c>
      <c r="E35" s="45">
        <f t="shared" si="2"/>
        <v>-5061</v>
      </c>
      <c r="F35" s="45">
        <f t="shared" si="2"/>
        <v>144753</v>
      </c>
      <c r="G35" s="45">
        <f t="shared" si="2"/>
        <v>0</v>
      </c>
      <c r="H35" s="45">
        <f t="shared" si="2"/>
        <v>3306</v>
      </c>
      <c r="I35" s="45">
        <f t="shared" si="2"/>
        <v>117943</v>
      </c>
      <c r="J35" s="45">
        <f t="shared" si="2"/>
        <v>121249</v>
      </c>
      <c r="L35" s="44" t="s">
        <v>19</v>
      </c>
      <c r="M35" s="45">
        <f aca="true" t="shared" si="3" ref="M35:U35">+M24-M11</f>
        <v>102853</v>
      </c>
      <c r="N35" s="45">
        <f t="shared" si="3"/>
        <v>-57119</v>
      </c>
      <c r="O35" s="45">
        <f t="shared" si="3"/>
        <v>60893</v>
      </c>
      <c r="P35" s="45">
        <f t="shared" si="3"/>
        <v>-9848</v>
      </c>
      <c r="Q35" s="45">
        <f t="shared" si="3"/>
        <v>-6074</v>
      </c>
      <c r="R35" s="45">
        <f t="shared" si="3"/>
        <v>0</v>
      </c>
      <c r="S35" s="45">
        <f t="shared" si="3"/>
        <v>-45446</v>
      </c>
      <c r="T35" s="45">
        <f t="shared" si="3"/>
        <v>-92701</v>
      </c>
      <c r="U35" s="45">
        <f t="shared" si="3"/>
        <v>-138147</v>
      </c>
    </row>
    <row r="36" spans="1:21" ht="12.75" hidden="1">
      <c r="A36" s="50" t="s">
        <v>20</v>
      </c>
      <c r="B36" s="51">
        <f aca="true" t="shared" si="4" ref="B36:J36">+B25-B12</f>
        <v>189035</v>
      </c>
      <c r="C36" s="51">
        <f t="shared" si="4"/>
        <v>397283</v>
      </c>
      <c r="D36" s="51">
        <f t="shared" si="4"/>
        <v>481535</v>
      </c>
      <c r="E36" s="51">
        <f t="shared" si="4"/>
        <v>-38665</v>
      </c>
      <c r="F36" s="51">
        <f t="shared" si="4"/>
        <v>840153</v>
      </c>
      <c r="G36" s="51">
        <f t="shared" si="4"/>
        <v>0</v>
      </c>
      <c r="H36" s="51">
        <f t="shared" si="4"/>
        <v>-17367</v>
      </c>
      <c r="I36" s="51">
        <f t="shared" si="4"/>
        <v>144102</v>
      </c>
      <c r="J36" s="51">
        <f t="shared" si="4"/>
        <v>126735</v>
      </c>
      <c r="L36" s="50" t="s">
        <v>20</v>
      </c>
      <c r="M36" s="51">
        <f aca="true" t="shared" si="5" ref="M36:U36">+M25-M12</f>
        <v>738919</v>
      </c>
      <c r="N36" s="51">
        <f t="shared" si="5"/>
        <v>539667</v>
      </c>
      <c r="O36" s="51">
        <f t="shared" si="5"/>
        <v>1192483</v>
      </c>
      <c r="P36" s="51">
        <f t="shared" si="5"/>
        <v>-24782</v>
      </c>
      <c r="Q36" s="51">
        <f t="shared" si="5"/>
        <v>1707368</v>
      </c>
      <c r="R36" s="51">
        <f t="shared" si="5"/>
        <v>0</v>
      </c>
      <c r="S36" s="51">
        <f t="shared" si="5"/>
        <v>-38885</v>
      </c>
      <c r="T36" s="51">
        <f t="shared" si="5"/>
        <v>-182353</v>
      </c>
      <c r="U36" s="51">
        <f t="shared" si="5"/>
        <v>-221238</v>
      </c>
    </row>
    <row r="37" spans="1:21" ht="12.75" hidden="1">
      <c r="A37" s="44" t="s">
        <v>30</v>
      </c>
      <c r="B37" s="7"/>
      <c r="C37" s="7"/>
      <c r="D37" s="45"/>
      <c r="E37" s="45"/>
      <c r="F37" s="45"/>
      <c r="G37" s="7"/>
      <c r="H37" s="7"/>
      <c r="I37" s="7"/>
      <c r="J37" s="7"/>
      <c r="L37" s="44" t="s">
        <v>30</v>
      </c>
      <c r="M37" s="7"/>
      <c r="N37" s="7"/>
      <c r="O37" s="45"/>
      <c r="P37" s="45"/>
      <c r="Q37" s="45"/>
      <c r="R37" s="7"/>
      <c r="S37" s="7"/>
      <c r="T37" s="7"/>
      <c r="U37" s="7"/>
    </row>
    <row r="38" spans="1:21" ht="12.75" hidden="1">
      <c r="A38" s="44"/>
      <c r="B38" s="7"/>
      <c r="C38" s="7"/>
      <c r="D38" s="45"/>
      <c r="E38" s="45"/>
      <c r="F38" s="45"/>
      <c r="G38" s="7"/>
      <c r="H38" s="7"/>
      <c r="I38" s="7"/>
      <c r="J38" s="7"/>
      <c r="L38" s="44"/>
      <c r="M38" s="7"/>
      <c r="N38" s="7"/>
      <c r="O38" s="45"/>
      <c r="P38" s="45"/>
      <c r="Q38" s="45"/>
      <c r="R38" s="7"/>
      <c r="S38" s="7"/>
      <c r="T38" s="7"/>
      <c r="U38" s="7"/>
    </row>
    <row r="39" spans="1:21" ht="12.75" hidden="1">
      <c r="A39" s="44"/>
      <c r="B39" s="7"/>
      <c r="C39" s="7"/>
      <c r="D39" s="45"/>
      <c r="E39" s="45"/>
      <c r="F39" s="45"/>
      <c r="G39" s="7"/>
      <c r="H39" s="7"/>
      <c r="I39" s="7"/>
      <c r="J39" s="7"/>
      <c r="L39" s="44"/>
      <c r="M39" s="7"/>
      <c r="N39" s="7"/>
      <c r="O39" s="45"/>
      <c r="P39" s="45"/>
      <c r="Q39" s="45"/>
      <c r="R39" s="7"/>
      <c r="S39" s="7"/>
      <c r="T39" s="7"/>
      <c r="U39" s="7"/>
    </row>
    <row r="40" spans="1:21" ht="12.75">
      <c r="A40" s="5" t="s">
        <v>151</v>
      </c>
      <c r="B40" s="7"/>
      <c r="C40" s="7"/>
      <c r="D40" s="45"/>
      <c r="E40" s="45"/>
      <c r="F40" s="45"/>
      <c r="G40" s="7"/>
      <c r="H40" s="7"/>
      <c r="I40" s="7"/>
      <c r="J40" s="7"/>
      <c r="L40" s="5" t="s">
        <v>152</v>
      </c>
      <c r="M40" s="7"/>
      <c r="N40" s="7"/>
      <c r="O40" s="45"/>
      <c r="P40" s="45"/>
      <c r="Q40" s="45"/>
      <c r="R40" s="7"/>
      <c r="S40" s="7"/>
      <c r="T40" s="7"/>
      <c r="U40" s="7"/>
    </row>
    <row r="41" spans="1:21" ht="12.75">
      <c r="A41" s="5" t="s">
        <v>153</v>
      </c>
      <c r="B41" s="8"/>
      <c r="C41" s="8"/>
      <c r="D41" s="8"/>
      <c r="E41" s="8"/>
      <c r="F41" s="8"/>
      <c r="G41" s="8"/>
      <c r="H41" s="8"/>
      <c r="I41" s="8"/>
      <c r="J41" s="8"/>
      <c r="L41" s="5" t="s">
        <v>154</v>
      </c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6" t="s">
        <v>148</v>
      </c>
      <c r="B42" s="8"/>
      <c r="C42" s="52"/>
      <c r="D42" s="52"/>
      <c r="E42" s="52"/>
      <c r="F42" s="52"/>
      <c r="G42" s="52"/>
      <c r="H42" s="52"/>
      <c r="I42" s="53"/>
      <c r="J42" s="54" t="s">
        <v>35</v>
      </c>
      <c r="L42" s="6" t="s">
        <v>148</v>
      </c>
      <c r="M42" s="8"/>
      <c r="N42" s="52"/>
      <c r="O42" s="52"/>
      <c r="P42" s="52"/>
      <c r="Q42" s="52"/>
      <c r="R42" s="52"/>
      <c r="S42" s="52"/>
      <c r="T42" s="53"/>
      <c r="U42" s="54" t="s">
        <v>35</v>
      </c>
    </row>
    <row r="43" spans="1:21" ht="12.75">
      <c r="A43" s="11"/>
      <c r="B43" s="12" t="s">
        <v>41</v>
      </c>
      <c r="C43" s="13" t="s">
        <v>9</v>
      </c>
      <c r="D43" s="13"/>
      <c r="E43" s="13"/>
      <c r="F43" s="13"/>
      <c r="G43" s="14"/>
      <c r="H43" s="13" t="s">
        <v>10</v>
      </c>
      <c r="I43" s="13"/>
      <c r="J43" s="13"/>
      <c r="L43" s="11"/>
      <c r="M43" s="12" t="s">
        <v>41</v>
      </c>
      <c r="N43" s="13" t="s">
        <v>9</v>
      </c>
      <c r="O43" s="13"/>
      <c r="P43" s="13"/>
      <c r="Q43" s="13"/>
      <c r="R43" s="14"/>
      <c r="S43" s="13" t="s">
        <v>10</v>
      </c>
      <c r="T43" s="13"/>
      <c r="U43" s="13"/>
    </row>
    <row r="44" spans="1:21" ht="18">
      <c r="A44" s="15" t="s">
        <v>11</v>
      </c>
      <c r="B44" s="95"/>
      <c r="C44" s="48" t="s">
        <v>12</v>
      </c>
      <c r="D44" s="48" t="s">
        <v>13</v>
      </c>
      <c r="E44" s="48" t="s">
        <v>14</v>
      </c>
      <c r="F44" s="48" t="s">
        <v>15</v>
      </c>
      <c r="G44" s="48"/>
      <c r="H44" s="48" t="s">
        <v>12</v>
      </c>
      <c r="I44" s="48" t="s">
        <v>16</v>
      </c>
      <c r="J44" s="48" t="s">
        <v>29</v>
      </c>
      <c r="L44" s="15" t="s">
        <v>11</v>
      </c>
      <c r="M44" s="95"/>
      <c r="N44" s="48" t="s">
        <v>12</v>
      </c>
      <c r="O44" s="48" t="s">
        <v>13</v>
      </c>
      <c r="P44" s="48" t="s">
        <v>14</v>
      </c>
      <c r="Q44" s="48" t="s">
        <v>15</v>
      </c>
      <c r="R44" s="48"/>
      <c r="S44" s="48" t="s">
        <v>12</v>
      </c>
      <c r="T44" s="48" t="s">
        <v>16</v>
      </c>
      <c r="U44" s="48" t="s">
        <v>29</v>
      </c>
    </row>
    <row r="45" spans="1:21" ht="12.75">
      <c r="A45" s="44" t="s">
        <v>18</v>
      </c>
      <c r="B45" s="55">
        <f aca="true" t="shared" si="6" ref="B45:F47">+B23/B10*100-100</f>
        <v>26.04018814362938</v>
      </c>
      <c r="C45" s="55">
        <f t="shared" si="6"/>
        <v>51.36066402241994</v>
      </c>
      <c r="D45" s="55">
        <f t="shared" si="6"/>
        <v>40.31869887961801</v>
      </c>
      <c r="E45" s="55">
        <f t="shared" si="6"/>
        <v>-44.73495034479086</v>
      </c>
      <c r="F45" s="55">
        <f t="shared" si="6"/>
        <v>39.96193444725645</v>
      </c>
      <c r="G45" s="55"/>
      <c r="H45" s="55">
        <f aca="true" t="shared" si="7" ref="H45:J47">+H23/H10*100-100</f>
        <v>-22.950109904749212</v>
      </c>
      <c r="I45" s="55">
        <f t="shared" si="7"/>
        <v>5.276406742601949</v>
      </c>
      <c r="J45" s="55">
        <f t="shared" si="7"/>
        <v>0.9364155732430248</v>
      </c>
      <c r="L45" s="44" t="s">
        <v>18</v>
      </c>
      <c r="M45" s="55">
        <f aca="true" t="shared" si="8" ref="M45:Q47">+M23/M10*100-100</f>
        <v>18.359606590992144</v>
      </c>
      <c r="N45" s="55">
        <f t="shared" si="8"/>
        <v>15.017175290631172</v>
      </c>
      <c r="O45" s="55">
        <f t="shared" si="8"/>
        <v>7.34367856260954</v>
      </c>
      <c r="P45" s="55">
        <f t="shared" si="8"/>
        <v>-7.524297525657886</v>
      </c>
      <c r="Q45" s="55">
        <f t="shared" si="8"/>
        <v>8.750294601521276</v>
      </c>
      <c r="R45" s="55"/>
      <c r="S45" s="55">
        <f aca="true" t="shared" si="9" ref="S45:U47">+S23/S10*100-100</f>
        <v>2.7241360697870505</v>
      </c>
      <c r="T45" s="55">
        <f t="shared" si="9"/>
        <v>-8.908116787624891</v>
      </c>
      <c r="U45" s="55">
        <f t="shared" si="9"/>
        <v>-6.661909553379218</v>
      </c>
    </row>
    <row r="46" spans="1:21" ht="12.75">
      <c r="A46" s="44" t="s">
        <v>19</v>
      </c>
      <c r="B46" s="56">
        <f t="shared" si="6"/>
        <v>4.19328591474013</v>
      </c>
      <c r="C46" s="56">
        <f t="shared" si="6"/>
        <v>11.893735683696846</v>
      </c>
      <c r="D46" s="56">
        <f t="shared" si="6"/>
        <v>1.225054255762629</v>
      </c>
      <c r="E46" s="56">
        <f t="shared" si="6"/>
        <v>-5.5202879581151905</v>
      </c>
      <c r="F46" s="56">
        <f t="shared" si="6"/>
        <v>5.031650948659447</v>
      </c>
      <c r="G46" s="56"/>
      <c r="H46" s="56">
        <f t="shared" si="7"/>
        <v>1.5032260704688412</v>
      </c>
      <c r="I46" s="56">
        <f t="shared" si="7"/>
        <v>17.38579896135981</v>
      </c>
      <c r="J46" s="56">
        <f t="shared" si="7"/>
        <v>13.49739623338833</v>
      </c>
      <c r="L46" s="44" t="s">
        <v>19</v>
      </c>
      <c r="M46" s="56">
        <f t="shared" si="8"/>
        <v>8.707685144030307</v>
      </c>
      <c r="N46" s="56">
        <f t="shared" si="8"/>
        <v>-4.644568800506093</v>
      </c>
      <c r="O46" s="56">
        <f t="shared" si="8"/>
        <v>1.9498276333544027</v>
      </c>
      <c r="P46" s="56">
        <f t="shared" si="8"/>
        <v>-6.946119610374041</v>
      </c>
      <c r="Q46" s="56">
        <f t="shared" si="8"/>
        <v>-0.13514075753136012</v>
      </c>
      <c r="R46" s="56"/>
      <c r="S46" s="56">
        <f t="shared" si="9"/>
        <v>-16.335377382227563</v>
      </c>
      <c r="T46" s="56">
        <f t="shared" si="9"/>
        <v>-9.136506009134436</v>
      </c>
      <c r="U46" s="56">
        <f t="shared" si="9"/>
        <v>-10.685644184686595</v>
      </c>
    </row>
    <row r="47" spans="1:21" s="82" customFormat="1" ht="12.75">
      <c r="A47" s="57" t="s">
        <v>20</v>
      </c>
      <c r="B47" s="58">
        <f t="shared" si="6"/>
        <v>10.815875222785792</v>
      </c>
      <c r="C47" s="58">
        <f t="shared" si="6"/>
        <v>24.724798048319045</v>
      </c>
      <c r="D47" s="58">
        <f t="shared" si="6"/>
        <v>16.93526065920679</v>
      </c>
      <c r="E47" s="58">
        <f t="shared" si="6"/>
        <v>-23.18073358193743</v>
      </c>
      <c r="F47" s="58">
        <f t="shared" si="6"/>
        <v>18.19692636243626</v>
      </c>
      <c r="G47" s="58"/>
      <c r="H47" s="58">
        <f t="shared" si="7"/>
        <v>-5.602167706972466</v>
      </c>
      <c r="I47" s="58">
        <f t="shared" si="7"/>
        <v>12.272773727601006</v>
      </c>
      <c r="J47" s="58">
        <f t="shared" si="7"/>
        <v>8.53914490639518</v>
      </c>
      <c r="L47" s="57" t="s">
        <v>20</v>
      </c>
      <c r="M47" s="58">
        <f t="shared" si="8"/>
        <v>15.90557296367514</v>
      </c>
      <c r="N47" s="58">
        <f t="shared" si="8"/>
        <v>10.370583176797837</v>
      </c>
      <c r="O47" s="58">
        <f t="shared" si="8"/>
        <v>6.43471365169998</v>
      </c>
      <c r="P47" s="58">
        <f t="shared" si="8"/>
        <v>-7.283382414314005</v>
      </c>
      <c r="Q47" s="58">
        <f t="shared" si="8"/>
        <v>7.091544862649741</v>
      </c>
      <c r="R47" s="58"/>
      <c r="S47" s="58">
        <f t="shared" si="9"/>
        <v>-7.4915278401242205</v>
      </c>
      <c r="T47" s="58">
        <f t="shared" si="9"/>
        <v>-9.022775515454995</v>
      </c>
      <c r="U47" s="58">
        <f t="shared" si="9"/>
        <v>-8.709872866359092</v>
      </c>
    </row>
    <row r="48" spans="1:21" ht="12.75">
      <c r="A48" s="18" t="s">
        <v>21</v>
      </c>
      <c r="B48" s="59"/>
      <c r="C48" s="59"/>
      <c r="D48" s="59"/>
      <c r="E48" s="59"/>
      <c r="F48" s="59"/>
      <c r="G48" s="59"/>
      <c r="H48" s="59"/>
      <c r="I48" s="59"/>
      <c r="J48" s="59"/>
      <c r="L48" s="18" t="s">
        <v>21</v>
      </c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2.75">
      <c r="A49" s="60"/>
      <c r="B49" s="59"/>
      <c r="C49" s="59"/>
      <c r="D49" s="59"/>
      <c r="E49" s="59"/>
      <c r="F49" s="59"/>
      <c r="G49" s="59"/>
      <c r="H49" s="59"/>
      <c r="I49" s="59"/>
      <c r="J49" s="59"/>
      <c r="L49" s="60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2.75">
      <c r="A50" s="5" t="s">
        <v>155</v>
      </c>
      <c r="B50" s="2"/>
      <c r="C50" s="61"/>
      <c r="D50" s="61"/>
      <c r="E50" s="61"/>
      <c r="F50" s="61"/>
      <c r="G50" s="61"/>
      <c r="H50" s="61"/>
      <c r="I50" s="61"/>
      <c r="J50" s="3"/>
      <c r="L50" s="5" t="s">
        <v>156</v>
      </c>
      <c r="M50" s="2"/>
      <c r="N50" s="61"/>
      <c r="O50" s="61"/>
      <c r="P50" s="61"/>
      <c r="Q50" s="61"/>
      <c r="R50" s="61"/>
      <c r="S50" s="61"/>
      <c r="T50" s="61"/>
      <c r="U50" s="3"/>
    </row>
    <row r="51" spans="1:21" ht="12.75">
      <c r="A51" s="5" t="s">
        <v>157</v>
      </c>
      <c r="B51" s="8"/>
      <c r="C51" s="8"/>
      <c r="D51" s="8"/>
      <c r="E51" s="8"/>
      <c r="F51" s="8"/>
      <c r="G51" s="8"/>
      <c r="H51" s="8"/>
      <c r="I51" s="8"/>
      <c r="J51" s="8"/>
      <c r="L51" s="5" t="s">
        <v>158</v>
      </c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6" t="s">
        <v>148</v>
      </c>
      <c r="B52" s="8"/>
      <c r="C52" s="52"/>
      <c r="D52" s="52"/>
      <c r="E52" s="52"/>
      <c r="F52" s="52"/>
      <c r="G52" s="52"/>
      <c r="H52" s="52"/>
      <c r="I52" s="53"/>
      <c r="J52" s="54" t="s">
        <v>40</v>
      </c>
      <c r="L52" s="6" t="s">
        <v>148</v>
      </c>
      <c r="M52" s="8"/>
      <c r="N52" s="52"/>
      <c r="O52" s="52"/>
      <c r="P52" s="52"/>
      <c r="Q52" s="52"/>
      <c r="R52" s="52"/>
      <c r="S52" s="52"/>
      <c r="T52" s="53"/>
      <c r="U52" s="54" t="s">
        <v>40</v>
      </c>
    </row>
    <row r="53" spans="1:21" ht="12.75">
      <c r="A53" s="11"/>
      <c r="B53" s="12" t="s">
        <v>41</v>
      </c>
      <c r="C53" s="13" t="s">
        <v>9</v>
      </c>
      <c r="D53" s="13"/>
      <c r="E53" s="13"/>
      <c r="F53" s="13"/>
      <c r="G53" s="14"/>
      <c r="H53" s="13" t="s">
        <v>10</v>
      </c>
      <c r="I53" s="13"/>
      <c r="J53" s="13"/>
      <c r="L53" s="11"/>
      <c r="M53" s="12" t="s">
        <v>41</v>
      </c>
      <c r="N53" s="13" t="s">
        <v>9</v>
      </c>
      <c r="O53" s="13"/>
      <c r="P53" s="13"/>
      <c r="Q53" s="13"/>
      <c r="R53" s="14"/>
      <c r="S53" s="13" t="s">
        <v>10</v>
      </c>
      <c r="T53" s="13"/>
      <c r="U53" s="13"/>
    </row>
    <row r="54" spans="1:21" ht="18">
      <c r="A54" s="62" t="s">
        <v>11</v>
      </c>
      <c r="B54" s="95"/>
      <c r="C54" s="48" t="s">
        <v>12</v>
      </c>
      <c r="D54" s="48" t="s">
        <v>13</v>
      </c>
      <c r="E54" s="48" t="s">
        <v>14</v>
      </c>
      <c r="F54" s="48" t="s">
        <v>15</v>
      </c>
      <c r="G54" s="48"/>
      <c r="H54" s="48" t="s">
        <v>12</v>
      </c>
      <c r="I54" s="48" t="s">
        <v>16</v>
      </c>
      <c r="J54" s="48" t="s">
        <v>29</v>
      </c>
      <c r="L54" s="62" t="s">
        <v>11</v>
      </c>
      <c r="M54" s="95"/>
      <c r="N54" s="48" t="s">
        <v>12</v>
      </c>
      <c r="O54" s="48" t="s">
        <v>13</v>
      </c>
      <c r="P54" s="48" t="s">
        <v>14</v>
      </c>
      <c r="Q54" s="48" t="s">
        <v>15</v>
      </c>
      <c r="R54" s="48"/>
      <c r="S54" s="48" t="s">
        <v>12</v>
      </c>
      <c r="T54" s="48" t="s">
        <v>16</v>
      </c>
      <c r="U54" s="48" t="s">
        <v>29</v>
      </c>
    </row>
    <row r="55" spans="1:21" ht="12.75">
      <c r="A55" s="47" t="s">
        <v>18</v>
      </c>
      <c r="B55" s="55">
        <f>+B34/$B$36*$B$47</f>
        <v>7.893726523454367</v>
      </c>
      <c r="C55" s="55">
        <f>+C34/$C$36*$C$47</f>
        <v>16.697825518726432</v>
      </c>
      <c r="D55" s="55">
        <f>+D34/$D$36*$D$47</f>
        <v>16.202507783850745</v>
      </c>
      <c r="E55" s="55">
        <f>+E34/$E$36*$E$47</f>
        <v>-20.14652453866353</v>
      </c>
      <c r="F55" s="55">
        <f>+F34/$F$36*$F$47</f>
        <v>15.061712083915875</v>
      </c>
      <c r="G55" s="55"/>
      <c r="H55" s="55">
        <f>+H34/$H$36*$H$47</f>
        <v>-6.668602119320654</v>
      </c>
      <c r="I55" s="55">
        <f>+I34/$I$36*$I$47</f>
        <v>2.227890577093411</v>
      </c>
      <c r="J55" s="55">
        <f>+J34/$J$36*$J$47</f>
        <v>0.36963545158388733</v>
      </c>
      <c r="L55" s="47" t="s">
        <v>18</v>
      </c>
      <c r="M55" s="55">
        <f>+M34/$M$36*$M$47</f>
        <v>13.69161460554268</v>
      </c>
      <c r="N55" s="55">
        <f>+N34/$N$36*$N$47</f>
        <v>11.46821808957834</v>
      </c>
      <c r="O55" s="55">
        <f>+O34/$O$36*$O$47</f>
        <v>6.106131174303684</v>
      </c>
      <c r="P55" s="55">
        <f>+P34/$P$36*$P$47</f>
        <v>-4.389074044684261</v>
      </c>
      <c r="Q55" s="55">
        <f>+Q34/$Q$36*$Q$47</f>
        <v>7.116773192743625</v>
      </c>
      <c r="R55" s="55"/>
      <c r="S55" s="55">
        <f>+S34/$S$36*$S$47</f>
        <v>1.2640327673667227</v>
      </c>
      <c r="T55" s="55">
        <f>+T34/$T$36*$T$47</f>
        <v>-4.43595592346477</v>
      </c>
      <c r="U55" s="55">
        <f>+U34/$U$36*$U$47</f>
        <v>-3.2711923193061017</v>
      </c>
    </row>
    <row r="56" spans="1:21" ht="12.75">
      <c r="A56" s="100" t="s">
        <v>19</v>
      </c>
      <c r="B56" s="101">
        <f>+B35/$B$36*$B$47</f>
        <v>2.922148699331425</v>
      </c>
      <c r="C56" s="101">
        <f>+C35/$C$36*$C$47</f>
        <v>8.026972529592614</v>
      </c>
      <c r="D56" s="101">
        <f>+D35/$D$36*$D$47</f>
        <v>0.7327528753560457</v>
      </c>
      <c r="E56" s="101">
        <f>+E35/$E$36*$E$47</f>
        <v>-3.0342090432739</v>
      </c>
      <c r="F56" s="101">
        <f>+F35/$F$36*$F$47</f>
        <v>3.1352142785203836</v>
      </c>
      <c r="G56" s="101"/>
      <c r="H56" s="101">
        <f>+H35/$H$36*$H$47</f>
        <v>1.0664344123481875</v>
      </c>
      <c r="I56" s="101">
        <f>+I35/$I$36*$I$47</f>
        <v>10.044883150507594</v>
      </c>
      <c r="J56" s="101">
        <f>+J35/$J$36*$J$47</f>
        <v>8.169509454811292</v>
      </c>
      <c r="L56" s="100" t="s">
        <v>19</v>
      </c>
      <c r="M56" s="101">
        <f>+M35/$M$36*$M$47</f>
        <v>2.21395835813246</v>
      </c>
      <c r="N56" s="101">
        <f>+N35/$N$36*$N$47</f>
        <v>-1.0976349127805027</v>
      </c>
      <c r="O56" s="101">
        <f>+O35/$O$36*$O$47</f>
        <v>0.32858247739629565</v>
      </c>
      <c r="P56" s="101">
        <f>+P35/$P$36*$P$47</f>
        <v>-2.8943083696297442</v>
      </c>
      <c r="Q56" s="101">
        <f>+Q35/$Q$36*$Q$47</f>
        <v>-0.025228330093883995</v>
      </c>
      <c r="R56" s="101"/>
      <c r="S56" s="101">
        <f>+S35/$S$36*$S$47</f>
        <v>-8.755560607490944</v>
      </c>
      <c r="T56" s="101">
        <f>+T35/$T$36*$T$47</f>
        <v>-4.586819591990225</v>
      </c>
      <c r="U56" s="101">
        <f>+U35/$U$36*$U$47</f>
        <v>-5.43868054705299</v>
      </c>
    </row>
    <row r="57" spans="1:21" ht="12.75" hidden="1">
      <c r="A57" s="100"/>
      <c r="B57" s="102">
        <f>+B36/$B$36*$B$47</f>
        <v>10.815875222785792</v>
      </c>
      <c r="C57" s="102">
        <f>+C36/$C$36*$C$47</f>
        <v>24.724798048319045</v>
      </c>
      <c r="D57" s="102">
        <f>+D36/$D$36*$D$47</f>
        <v>16.93526065920679</v>
      </c>
      <c r="E57" s="102">
        <f>+E36/$E$36*$E$47</f>
        <v>-23.18073358193743</v>
      </c>
      <c r="F57" s="102">
        <f>+F36/$F$36*$F$47</f>
        <v>18.19692636243626</v>
      </c>
      <c r="G57" s="102" t="e">
        <f>+G36/G38*#REF!</f>
        <v>#DIV/0!</v>
      </c>
      <c r="H57" s="102">
        <f>+H36/$H$36*$H$47</f>
        <v>-5.602167706972466</v>
      </c>
      <c r="I57" s="102">
        <f>+I36/$I$36*$I$47</f>
        <v>12.272773727601006</v>
      </c>
      <c r="J57" s="102">
        <f>+J36/$J$36*$J$47</f>
        <v>8.53914490639518</v>
      </c>
      <c r="L57" s="100"/>
      <c r="M57" s="102">
        <f>+M36/$M$36*$M$47</f>
        <v>15.90557296367514</v>
      </c>
      <c r="N57" s="102">
        <f>+N36/$N$36*$N$47</f>
        <v>10.370583176797837</v>
      </c>
      <c r="O57" s="102">
        <f>+O36/$O$36*$O$47</f>
        <v>6.43471365169998</v>
      </c>
      <c r="P57" s="102">
        <f>+P36/$P$36*$P$47</f>
        <v>-7.283382414314005</v>
      </c>
      <c r="Q57" s="102">
        <f>+Q36/$Q$36*$Q$47</f>
        <v>7.091544862649741</v>
      </c>
      <c r="R57" s="102"/>
      <c r="S57" s="102">
        <f>+S36/$S$36*$S$47</f>
        <v>-7.4915278401242205</v>
      </c>
      <c r="T57" s="102">
        <f>+T36/$T$36*$T$47</f>
        <v>-9.022775515454995</v>
      </c>
      <c r="U57" s="102">
        <f>+U36/$U$36*$U$47</f>
        <v>-8.709872866359092</v>
      </c>
    </row>
    <row r="58" spans="1:21" ht="12.75">
      <c r="A58" s="18" t="s">
        <v>21</v>
      </c>
      <c r="B58" s="3"/>
      <c r="C58" s="3"/>
      <c r="D58" s="3"/>
      <c r="E58" s="3"/>
      <c r="F58" s="3"/>
      <c r="G58" s="3"/>
      <c r="H58" s="3"/>
      <c r="I58" s="3"/>
      <c r="J58" s="3"/>
      <c r="L58" s="18" t="s">
        <v>21</v>
      </c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3"/>
      <c r="B59" s="3"/>
      <c r="C59" s="3"/>
      <c r="D59" s="3"/>
      <c r="E59" s="3"/>
      <c r="F59" s="3"/>
      <c r="G59" s="3"/>
      <c r="H59" s="3"/>
      <c r="I59" s="3"/>
      <c r="J59" s="3"/>
      <c r="L59" s="3"/>
      <c r="M59" s="3"/>
      <c r="N59" s="3"/>
      <c r="O59" s="3"/>
      <c r="P59" s="3"/>
      <c r="Q59" s="3"/>
      <c r="R59" s="3"/>
      <c r="S59" s="3"/>
      <c r="T59" s="3"/>
      <c r="U59" s="3"/>
    </row>
  </sheetData>
  <mergeCells count="14">
    <mergeCell ref="A27:J27"/>
    <mergeCell ref="L27:U27"/>
    <mergeCell ref="I7:J7"/>
    <mergeCell ref="T7:U7"/>
    <mergeCell ref="A14:J14"/>
    <mergeCell ref="L14:U14"/>
    <mergeCell ref="B8:B9"/>
    <mergeCell ref="M8:M9"/>
    <mergeCell ref="B21:B22"/>
    <mergeCell ref="M21:M22"/>
    <mergeCell ref="B43:B44"/>
    <mergeCell ref="M43:M44"/>
    <mergeCell ref="B53:B54"/>
    <mergeCell ref="M53:M54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U59"/>
  <sheetViews>
    <sheetView tabSelected="1" workbookViewId="0" topLeftCell="A1">
      <selection activeCell="F17" sqref="F17"/>
    </sheetView>
  </sheetViews>
  <sheetFormatPr defaultColWidth="11.421875" defaultRowHeight="12.75"/>
  <cols>
    <col min="1" max="1" width="9.421875" style="69" customWidth="1"/>
    <col min="2" max="2" width="9.140625" style="69" customWidth="1"/>
    <col min="3" max="3" width="8.28125" style="69" customWidth="1"/>
    <col min="4" max="4" width="9.57421875" style="69" customWidth="1"/>
    <col min="5" max="5" width="8.00390625" style="69" customWidth="1"/>
    <col min="6" max="6" width="9.8515625" style="69" customWidth="1"/>
    <col min="7" max="7" width="1.28515625" style="69" customWidth="1"/>
    <col min="8" max="8" width="8.00390625" style="69" customWidth="1"/>
    <col min="9" max="9" width="9.140625" style="69" customWidth="1"/>
    <col min="10" max="10" width="9.00390625" style="69" customWidth="1"/>
    <col min="11" max="11" width="6.421875" style="69" customWidth="1"/>
    <col min="12" max="12" width="9.140625" style="69" customWidth="1"/>
    <col min="13" max="13" width="8.8515625" style="69" customWidth="1"/>
    <col min="14" max="14" width="9.00390625" style="69" customWidth="1"/>
    <col min="15" max="15" width="9.421875" style="69" customWidth="1"/>
    <col min="16" max="16" width="8.421875" style="69" customWidth="1"/>
    <col min="17" max="17" width="9.7109375" style="69" customWidth="1"/>
    <col min="18" max="18" width="1.421875" style="69" customWidth="1"/>
    <col min="19" max="19" width="9.140625" style="69" customWidth="1"/>
    <col min="20" max="21" width="9.421875" style="69" customWidth="1"/>
    <col min="22" max="16384" width="11.421875" style="69" customWidth="1"/>
  </cols>
  <sheetData>
    <row r="1" spans="1:21" ht="12.75">
      <c r="A1" s="68" t="s">
        <v>159</v>
      </c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3"/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5" t="s">
        <v>160</v>
      </c>
      <c r="B4" s="3"/>
      <c r="C4" s="3"/>
      <c r="D4" s="3"/>
      <c r="E4" s="3"/>
      <c r="F4" s="3"/>
      <c r="G4" s="3"/>
      <c r="H4" s="3"/>
      <c r="I4" s="3"/>
      <c r="J4" s="3"/>
      <c r="L4" s="5" t="s">
        <v>161</v>
      </c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6" t="s">
        <v>3</v>
      </c>
      <c r="B5" s="60"/>
      <c r="C5" s="60"/>
      <c r="D5" s="60"/>
      <c r="E5" s="60"/>
      <c r="F5" s="60"/>
      <c r="G5" s="60"/>
      <c r="H5" s="60"/>
      <c r="I5" s="60"/>
      <c r="J5" s="60"/>
      <c r="L5" s="6" t="s">
        <v>4</v>
      </c>
      <c r="M5" s="60"/>
      <c r="N5" s="60"/>
      <c r="O5" s="60"/>
      <c r="P5" s="60"/>
      <c r="Q5" s="60"/>
      <c r="R5" s="60"/>
      <c r="S5" s="60"/>
      <c r="T5" s="60"/>
      <c r="U5" s="60"/>
    </row>
    <row r="6" spans="1:21" ht="12.75">
      <c r="A6" s="5" t="s">
        <v>5</v>
      </c>
      <c r="B6" s="7"/>
      <c r="C6" s="7"/>
      <c r="D6" s="7"/>
      <c r="E6" s="7"/>
      <c r="F6" s="7"/>
      <c r="G6" s="7"/>
      <c r="H6" s="7"/>
      <c r="I6" s="7"/>
      <c r="J6" s="8"/>
      <c r="L6" s="5" t="s">
        <v>5</v>
      </c>
      <c r="M6" s="7"/>
      <c r="N6" s="7"/>
      <c r="O6" s="7"/>
      <c r="P6" s="7"/>
      <c r="Q6" s="7"/>
      <c r="R6" s="7"/>
      <c r="S6" s="7"/>
      <c r="T6" s="7"/>
      <c r="U6" s="8"/>
    </row>
    <row r="7" spans="1:21" ht="12.75">
      <c r="A7" s="6" t="s">
        <v>148</v>
      </c>
      <c r="B7" s="7"/>
      <c r="C7" s="7"/>
      <c r="D7" s="7"/>
      <c r="E7" s="7"/>
      <c r="F7" s="7"/>
      <c r="G7" s="7"/>
      <c r="H7" s="9"/>
      <c r="I7" s="10" t="s">
        <v>48</v>
      </c>
      <c r="J7" s="10"/>
      <c r="L7" s="6" t="s">
        <v>148</v>
      </c>
      <c r="M7" s="7"/>
      <c r="N7" s="7"/>
      <c r="O7" s="7"/>
      <c r="P7" s="7"/>
      <c r="Q7" s="7"/>
      <c r="R7" s="7"/>
      <c r="S7" s="9"/>
      <c r="T7" s="10" t="s">
        <v>48</v>
      </c>
      <c r="U7" s="10"/>
    </row>
    <row r="8" spans="1:21" ht="12.75">
      <c r="A8" s="11"/>
      <c r="B8" s="12" t="s">
        <v>8</v>
      </c>
      <c r="C8" s="13" t="s">
        <v>9</v>
      </c>
      <c r="D8" s="13"/>
      <c r="E8" s="13"/>
      <c r="F8" s="13"/>
      <c r="G8" s="14"/>
      <c r="H8" s="13" t="s">
        <v>10</v>
      </c>
      <c r="I8" s="13"/>
      <c r="J8" s="13"/>
      <c r="L8" s="11"/>
      <c r="M8" s="12" t="s">
        <v>8</v>
      </c>
      <c r="N8" s="13" t="s">
        <v>9</v>
      </c>
      <c r="O8" s="13"/>
      <c r="P8" s="13"/>
      <c r="Q8" s="13"/>
      <c r="R8" s="14"/>
      <c r="S8" s="13" t="s">
        <v>10</v>
      </c>
      <c r="T8" s="13"/>
      <c r="U8" s="13"/>
    </row>
    <row r="9" spans="1:21" ht="18">
      <c r="A9" s="15" t="s">
        <v>11</v>
      </c>
      <c r="B9" s="95"/>
      <c r="C9" s="17" t="s">
        <v>12</v>
      </c>
      <c r="D9" s="17" t="s">
        <v>13</v>
      </c>
      <c r="E9" s="17" t="s">
        <v>14</v>
      </c>
      <c r="F9" s="17" t="s">
        <v>15</v>
      </c>
      <c r="G9" s="17"/>
      <c r="H9" s="17" t="s">
        <v>12</v>
      </c>
      <c r="I9" s="17" t="s">
        <v>16</v>
      </c>
      <c r="J9" s="17" t="s">
        <v>17</v>
      </c>
      <c r="L9" s="15" t="s">
        <v>11</v>
      </c>
      <c r="M9" s="95"/>
      <c r="N9" s="17" t="s">
        <v>12</v>
      </c>
      <c r="O9" s="17" t="s">
        <v>13</v>
      </c>
      <c r="P9" s="17" t="s">
        <v>14</v>
      </c>
      <c r="Q9" s="17" t="s">
        <v>15</v>
      </c>
      <c r="R9" s="17"/>
      <c r="S9" s="17" t="s">
        <v>12</v>
      </c>
      <c r="T9" s="17" t="s">
        <v>16</v>
      </c>
      <c r="U9" s="17" t="s">
        <v>17</v>
      </c>
    </row>
    <row r="10" spans="1:21" ht="12.75">
      <c r="A10" s="18" t="s">
        <v>18</v>
      </c>
      <c r="B10" s="19">
        <f>+'[1]Tablas'!U5+'[1]Tablas'!U7+'[1]Tablas'!U9+'[1]Tablas'!U11</f>
        <v>8518</v>
      </c>
      <c r="C10" s="19">
        <f>+'[1]Tablas'!V5+'[1]Tablas'!V7+'[1]Tablas'!V9+'[1]Tablas'!V11</f>
        <v>9079</v>
      </c>
      <c r="D10" s="19">
        <f>+'[1]Tablas'!W5+'[1]Tablas'!W7+'[1]Tablas'!W9+'[1]Tablas'!W11</f>
        <v>19052</v>
      </c>
      <c r="E10" s="19">
        <f>+'[1]Tablas'!X5+'[1]Tablas'!X7+'[1]Tablas'!X9+'[1]Tablas'!X11</f>
        <v>1097</v>
      </c>
      <c r="F10" s="19">
        <f>+'[1]Tablas'!Y5+'[1]Tablas'!Y7+'[1]Tablas'!Y9+'[1]Tablas'!Y11</f>
        <v>1338</v>
      </c>
      <c r="G10" s="19"/>
      <c r="H10" s="19">
        <f>+'[1]Tablas'!Y5+'[1]Tablas'!Y7+'[1]Tablas'!Y9+'[1]Tablas'!Y11</f>
        <v>1338</v>
      </c>
      <c r="I10" s="19">
        <f>+'[1]Tablas'!Z5+'[1]Tablas'!Z7+'[1]Tablas'!Z9+'[1]Tablas'!Z11</f>
        <v>7220</v>
      </c>
      <c r="J10" s="19">
        <f>SUM(H10:I10)</f>
        <v>8558</v>
      </c>
      <c r="K10" s="96"/>
      <c r="L10" s="18" t="s">
        <v>18</v>
      </c>
      <c r="M10" s="19">
        <f>+'[1]Tablas'!AD5+'[1]Tablas'!AD7+'[1]Tablas'!AD9+'[1]Tablas'!AD11</f>
        <v>26799</v>
      </c>
      <c r="N10" s="19">
        <f>+'[1]Tablas'!AE5+'[1]Tablas'!AE7+'[1]Tablas'!AE9+'[1]Tablas'!AE11</f>
        <v>31761</v>
      </c>
      <c r="O10" s="19">
        <f>+'[1]Tablas'!AF5+'[1]Tablas'!AF7+'[1]Tablas'!AF9+'[1]Tablas'!AF11</f>
        <v>103893</v>
      </c>
      <c r="P10" s="19">
        <f>+'[1]Tablas'!AG5+'[1]Tablas'!AG7+'[1]Tablas'!AG9+'[1]Tablas'!AG11</f>
        <v>1509</v>
      </c>
      <c r="Q10" s="19">
        <f>SUM(N10:P10)</f>
        <v>137163</v>
      </c>
      <c r="R10" s="19"/>
      <c r="S10" s="19">
        <f>+'[1]Tablas'!AH5+'[1]Tablas'!AH7+'[1]Tablas'!AH9+'[1]Tablas'!AH11</f>
        <v>1885</v>
      </c>
      <c r="T10" s="19">
        <f>+'[1]Tablas'!AI5+'[1]Tablas'!AI7+'[1]Tablas'!AI9+'[1]Tablas'!AI11</f>
        <v>8336</v>
      </c>
      <c r="U10" s="19">
        <f>SUM(S10:T10)</f>
        <v>10221</v>
      </c>
    </row>
    <row r="11" spans="1:21" ht="12.75">
      <c r="A11" s="18" t="s">
        <v>19</v>
      </c>
      <c r="B11" s="19">
        <f>+'[1]Tablas'!U6+'[1]Tablas'!U8+'[1]Tablas'!U10+'[1]Tablas'!U12</f>
        <v>20925</v>
      </c>
      <c r="C11" s="19">
        <f>+'[1]Tablas'!V6+'[1]Tablas'!V8+'[1]Tablas'!V10+'[1]Tablas'!V12</f>
        <v>19979</v>
      </c>
      <c r="D11" s="19">
        <f>+'[1]Tablas'!W6+'[1]Tablas'!W8+'[1]Tablas'!W10+'[1]Tablas'!W12</f>
        <v>30379</v>
      </c>
      <c r="E11" s="19">
        <f>+'[1]Tablas'!X6+'[1]Tablas'!X8+'[1]Tablas'!X10+'[1]Tablas'!X12</f>
        <v>1775</v>
      </c>
      <c r="F11" s="19">
        <f>+'[1]Tablas'!Y6+'[1]Tablas'!Y8+'[1]Tablas'!Y10+'[1]Tablas'!Y12</f>
        <v>3462</v>
      </c>
      <c r="G11" s="19"/>
      <c r="H11" s="19">
        <f>+'[1]Tablas'!Y6+'[1]Tablas'!Y8+'[1]Tablas'!Y10+'[1]Tablas'!Y12</f>
        <v>3462</v>
      </c>
      <c r="I11" s="19">
        <f>+'[1]Tablas'!Z6+'[1]Tablas'!Z8+'[1]Tablas'!Z10+'[1]Tablas'!Z12</f>
        <v>9649</v>
      </c>
      <c r="J11" s="19">
        <f>SUM(H11:I11)</f>
        <v>13111</v>
      </c>
      <c r="K11" s="96"/>
      <c r="L11" s="18" t="s">
        <v>19</v>
      </c>
      <c r="M11" s="19">
        <f>+'[1]Tablas'!AD6+'[1]Tablas'!AD8+'[1]Tablas'!AD10+'[1]Tablas'!AD12</f>
        <v>8004</v>
      </c>
      <c r="N11" s="19">
        <f>+'[1]Tablas'!AE6+'[1]Tablas'!AE8+'[1]Tablas'!AE10+'[1]Tablas'!AE12</f>
        <v>8862</v>
      </c>
      <c r="O11" s="19">
        <f>+'[1]Tablas'!AF6+'[1]Tablas'!AF8+'[1]Tablas'!AF10+'[1]Tablas'!AF12</f>
        <v>20958</v>
      </c>
      <c r="P11" s="19">
        <f>+'[1]Tablas'!AG6+'[1]Tablas'!AG8+'[1]Tablas'!AG10+'[1]Tablas'!AG12</f>
        <v>842</v>
      </c>
      <c r="Q11" s="19">
        <f>SUM(N11:P11)</f>
        <v>30662</v>
      </c>
      <c r="R11" s="19"/>
      <c r="S11" s="19">
        <f>+'[1]Tablas'!AH6+'[1]Tablas'!AH8+'[1]Tablas'!AH10+'[1]Tablas'!AH12</f>
        <v>2014</v>
      </c>
      <c r="T11" s="19">
        <f>+'[1]Tablas'!AI6+'[1]Tablas'!AI8+'[1]Tablas'!AI10+'[1]Tablas'!AI12</f>
        <v>6564</v>
      </c>
      <c r="U11" s="19">
        <f>SUM(S11:T11)</f>
        <v>8578</v>
      </c>
    </row>
    <row r="12" spans="1:21" s="82" customFormat="1" ht="12.75">
      <c r="A12" s="21" t="s">
        <v>20</v>
      </c>
      <c r="B12" s="22">
        <f>SUM(B10:B11)</f>
        <v>29443</v>
      </c>
      <c r="C12" s="22">
        <f>SUM(C10:C11)</f>
        <v>29058</v>
      </c>
      <c r="D12" s="23">
        <f>SUM(D10:D11)</f>
        <v>49431</v>
      </c>
      <c r="E12" s="23">
        <f>SUM(E10:E11)</f>
        <v>2872</v>
      </c>
      <c r="F12" s="23">
        <f>SUM(C12:E12)</f>
        <v>81361</v>
      </c>
      <c r="G12" s="22"/>
      <c r="H12" s="22">
        <f>SUM(H10:H11)</f>
        <v>4800</v>
      </c>
      <c r="I12" s="22">
        <f>SUM(I10:I11)</f>
        <v>16869</v>
      </c>
      <c r="J12" s="22">
        <f>SUM(H12:I12)</f>
        <v>21669</v>
      </c>
      <c r="K12" s="97"/>
      <c r="L12" s="21" t="s">
        <v>20</v>
      </c>
      <c r="M12" s="22">
        <f>SUM(M10:M11)</f>
        <v>34803</v>
      </c>
      <c r="N12" s="22">
        <f>SUM(N10:N11)</f>
        <v>40623</v>
      </c>
      <c r="O12" s="23">
        <f>SUM(O10:O11)</f>
        <v>124851</v>
      </c>
      <c r="P12" s="23">
        <f>SUM(P10:P11)</f>
        <v>2351</v>
      </c>
      <c r="Q12" s="23">
        <f>SUM(N12:P12)</f>
        <v>167825</v>
      </c>
      <c r="R12" s="22"/>
      <c r="S12" s="22">
        <f>SUM(S10:S11)</f>
        <v>3899</v>
      </c>
      <c r="T12" s="22">
        <f>SUM(T10:T11)</f>
        <v>14900</v>
      </c>
      <c r="U12" s="22">
        <f>SUM(S12:T12)</f>
        <v>18799</v>
      </c>
    </row>
    <row r="13" spans="1:21" ht="10.5" customHeight="1">
      <c r="A13" s="26" t="s">
        <v>21</v>
      </c>
      <c r="B13" s="27"/>
      <c r="C13" s="27"/>
      <c r="D13" s="27"/>
      <c r="E13" s="28"/>
      <c r="F13" s="28"/>
      <c r="G13" s="28"/>
      <c r="H13" s="28"/>
      <c r="I13" s="28"/>
      <c r="J13" s="28"/>
      <c r="K13" s="96"/>
      <c r="L13" s="26" t="s">
        <v>21</v>
      </c>
      <c r="M13" s="27"/>
      <c r="N13" s="27"/>
      <c r="O13" s="27"/>
      <c r="P13" s="28"/>
      <c r="Q13" s="28"/>
      <c r="R13" s="28"/>
      <c r="S13" s="28"/>
      <c r="T13" s="28"/>
      <c r="U13" s="28"/>
    </row>
    <row r="14" spans="1:21" ht="11.25" customHeight="1">
      <c r="A14" s="29" t="s">
        <v>22</v>
      </c>
      <c r="B14" s="30"/>
      <c r="C14" s="30"/>
      <c r="D14" s="30"/>
      <c r="E14" s="30"/>
      <c r="F14" s="30"/>
      <c r="G14" s="30"/>
      <c r="H14" s="30"/>
      <c r="I14" s="30"/>
      <c r="J14" s="30"/>
      <c r="K14" s="96"/>
      <c r="L14" s="29" t="s">
        <v>22</v>
      </c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2.75">
      <c r="A15" s="31" t="s">
        <v>23</v>
      </c>
      <c r="B15" s="32"/>
      <c r="C15" s="32"/>
      <c r="D15" s="32"/>
      <c r="E15" s="32"/>
      <c r="F15" s="32"/>
      <c r="G15" s="32"/>
      <c r="H15" s="32"/>
      <c r="I15" s="32"/>
      <c r="J15" s="32"/>
      <c r="K15" s="96"/>
      <c r="L15" s="31" t="s">
        <v>23</v>
      </c>
      <c r="M15" s="32"/>
      <c r="N15" s="32"/>
      <c r="O15" s="32"/>
      <c r="P15" s="32"/>
      <c r="Q15" s="32"/>
      <c r="R15" s="32"/>
      <c r="S15" s="32"/>
      <c r="T15" s="32"/>
      <c r="U15" s="32"/>
    </row>
    <row r="16" spans="1:21" ht="12.75">
      <c r="A16" s="19"/>
      <c r="B16" s="33"/>
      <c r="C16" s="33"/>
      <c r="D16" s="33"/>
      <c r="E16" s="33"/>
      <c r="F16" s="33"/>
      <c r="G16" s="33"/>
      <c r="H16" s="33"/>
      <c r="I16" s="33"/>
      <c r="J16" s="34"/>
      <c r="K16" s="96"/>
      <c r="L16" s="19"/>
      <c r="M16" s="33"/>
      <c r="N16" s="33"/>
      <c r="O16" s="33"/>
      <c r="P16" s="33"/>
      <c r="Q16" s="33"/>
      <c r="R16" s="33"/>
      <c r="S16" s="33"/>
      <c r="T16" s="33"/>
      <c r="U16" s="34"/>
    </row>
    <row r="17" spans="1:21" ht="12.75">
      <c r="A17" s="6" t="s">
        <v>162</v>
      </c>
      <c r="B17" s="19"/>
      <c r="C17" s="19"/>
      <c r="D17" s="19"/>
      <c r="E17" s="19"/>
      <c r="F17" s="59"/>
      <c r="G17" s="19"/>
      <c r="H17" s="19"/>
      <c r="I17" s="19"/>
      <c r="J17" s="19"/>
      <c r="K17" s="96"/>
      <c r="L17" s="6" t="s">
        <v>163</v>
      </c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6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96"/>
      <c r="L18" s="6" t="s">
        <v>4</v>
      </c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2.75">
      <c r="A19" s="6" t="s">
        <v>5</v>
      </c>
      <c r="B19" s="35"/>
      <c r="C19" s="35"/>
      <c r="D19" s="35"/>
      <c r="E19" s="35"/>
      <c r="F19" s="35"/>
      <c r="G19" s="35"/>
      <c r="H19" s="35"/>
      <c r="I19" s="35"/>
      <c r="J19" s="35"/>
      <c r="K19" s="96"/>
      <c r="L19" s="6" t="s">
        <v>5</v>
      </c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12.75">
      <c r="A20" s="6" t="s">
        <v>148</v>
      </c>
      <c r="B20" s="35"/>
      <c r="C20" s="36"/>
      <c r="D20" s="36"/>
      <c r="E20" s="36"/>
      <c r="F20" s="36"/>
      <c r="G20" s="36"/>
      <c r="H20" s="36"/>
      <c r="I20" s="37"/>
      <c r="J20" s="38" t="s">
        <v>48</v>
      </c>
      <c r="K20" s="96"/>
      <c r="L20" s="6" t="s">
        <v>148</v>
      </c>
      <c r="M20" s="35"/>
      <c r="N20" s="36"/>
      <c r="O20" s="36"/>
      <c r="P20" s="36"/>
      <c r="Q20" s="36"/>
      <c r="R20" s="36"/>
      <c r="S20" s="36"/>
      <c r="T20" s="37"/>
      <c r="U20" s="38" t="s">
        <v>48</v>
      </c>
    </row>
    <row r="21" spans="1:21" ht="12.75">
      <c r="A21" s="39"/>
      <c r="B21" s="12" t="s">
        <v>8</v>
      </c>
      <c r="C21" s="40" t="s">
        <v>9</v>
      </c>
      <c r="D21" s="40"/>
      <c r="E21" s="40"/>
      <c r="F21" s="40"/>
      <c r="G21" s="41"/>
      <c r="H21" s="40" t="s">
        <v>10</v>
      </c>
      <c r="I21" s="40"/>
      <c r="J21" s="40"/>
      <c r="K21" s="96"/>
      <c r="L21" s="39"/>
      <c r="M21" s="12" t="s">
        <v>8</v>
      </c>
      <c r="N21" s="40" t="s">
        <v>9</v>
      </c>
      <c r="O21" s="40"/>
      <c r="P21" s="40"/>
      <c r="Q21" s="40"/>
      <c r="R21" s="41"/>
      <c r="S21" s="40" t="s">
        <v>10</v>
      </c>
      <c r="T21" s="40"/>
      <c r="U21" s="40"/>
    </row>
    <row r="22" spans="1:21" ht="18">
      <c r="A22" s="42" t="s">
        <v>11</v>
      </c>
      <c r="B22" s="95"/>
      <c r="C22" s="43" t="s">
        <v>12</v>
      </c>
      <c r="D22" s="43" t="s">
        <v>13</v>
      </c>
      <c r="E22" s="43" t="s">
        <v>14</v>
      </c>
      <c r="F22" s="43" t="s">
        <v>15</v>
      </c>
      <c r="G22" s="43"/>
      <c r="H22" s="43" t="s">
        <v>12</v>
      </c>
      <c r="I22" s="43" t="s">
        <v>16</v>
      </c>
      <c r="J22" s="43" t="s">
        <v>17</v>
      </c>
      <c r="K22" s="96"/>
      <c r="L22" s="42" t="s">
        <v>11</v>
      </c>
      <c r="M22" s="95"/>
      <c r="N22" s="43" t="s">
        <v>12</v>
      </c>
      <c r="O22" s="43" t="s">
        <v>13</v>
      </c>
      <c r="P22" s="43" t="s">
        <v>14</v>
      </c>
      <c r="Q22" s="43" t="s">
        <v>15</v>
      </c>
      <c r="R22" s="43"/>
      <c r="S22" s="43" t="s">
        <v>12</v>
      </c>
      <c r="T22" s="43" t="s">
        <v>16</v>
      </c>
      <c r="U22" s="43" t="s">
        <v>17</v>
      </c>
    </row>
    <row r="23" spans="1:21" ht="12.75">
      <c r="A23" s="18" t="s">
        <v>18</v>
      </c>
      <c r="B23" s="19">
        <f>+'[1]Tablas'!U13+'[1]Tablas'!U15+'[1]Tablas'!U17+'[1]Tablas'!U19</f>
        <v>11531</v>
      </c>
      <c r="C23" s="19">
        <f>+'[1]Tablas'!V13+'[1]Tablas'!V15+'[1]Tablas'!V17+'[1]Tablas'!V19</f>
        <v>14211</v>
      </c>
      <c r="D23" s="19">
        <f>+'[1]Tablas'!W13+'[1]Tablas'!W15+'[1]Tablas'!W17+'[1]Tablas'!W19</f>
        <v>28077</v>
      </c>
      <c r="E23" s="19">
        <f>+'[1]Tablas'!X13+'[1]Tablas'!X15+'[1]Tablas'!X17+'[1]Tablas'!X19</f>
        <v>631</v>
      </c>
      <c r="F23" s="19">
        <f>SUM(C23:E23)</f>
        <v>42919</v>
      </c>
      <c r="G23" s="19"/>
      <c r="H23" s="19">
        <f>+'[1]Tablas'!Y13+'[1]Tablas'!Y15+'[1]Tablas'!Y17+'[1]Tablas'!Y19</f>
        <v>1043</v>
      </c>
      <c r="I23" s="19">
        <f>+'[1]Tablas'!Z13+'[1]Tablas'!Z15+'[1]Tablas'!Z17+'[1]Tablas'!Z19</f>
        <v>7690</v>
      </c>
      <c r="J23" s="19">
        <f>SUM(H23:I23)</f>
        <v>8733</v>
      </c>
      <c r="K23" s="96"/>
      <c r="L23" s="18" t="s">
        <v>18</v>
      </c>
      <c r="M23" s="19">
        <f>+'[1]Tablas'!AD13+'[1]Tablas'!AD15+'[1]Tablas'!AD17+'[1]Tablas'!AD19</f>
        <v>31731</v>
      </c>
      <c r="N23" s="19">
        <f>+'[1]Tablas'!AE13+'[1]Tablas'!AE15+'[1]Tablas'!AE17+'[1]Tablas'!AE19</f>
        <v>39032</v>
      </c>
      <c r="O23" s="19">
        <f>+'[1]Tablas'!AF13+'[1]Tablas'!AF15+'[1]Tablas'!AF17+'[1]Tablas'!AF19</f>
        <v>119987</v>
      </c>
      <c r="P23" s="19">
        <f>+'[1]Tablas'!AG13+'[1]Tablas'!AG15+'[1]Tablas'!AG17+'[1]Tablas'!AG19</f>
        <v>1565</v>
      </c>
      <c r="Q23" s="19">
        <f>SUM(N23:P23)</f>
        <v>160584</v>
      </c>
      <c r="R23" s="19"/>
      <c r="S23" s="19">
        <f>+'[1]Tablas'!AH13+'[1]Tablas'!AH15+'[1]Tablas'!AH17+'[1]Tablas'!AG19</f>
        <v>1943</v>
      </c>
      <c r="T23" s="19">
        <f>+'[1]Tablas'!AI13+'[1]Tablas'!AI15+'[1]Tablas'!AI17+'[1]Tablas'!AI19</f>
        <v>7228</v>
      </c>
      <c r="U23" s="19">
        <f>SUM(S23:T23)</f>
        <v>9171</v>
      </c>
    </row>
    <row r="24" spans="1:21" ht="12.75">
      <c r="A24" s="18" t="s">
        <v>19</v>
      </c>
      <c r="B24" s="19">
        <f>+'[1]Tablas'!U14+'[1]Tablas'!U16+'[1]Tablas'!U18+'[1]Tablas'!U20</f>
        <v>24519</v>
      </c>
      <c r="C24" s="19">
        <f>+'[1]Tablas'!V14+'[1]Tablas'!V16+'[1]Tablas'!V18+'[1]Tablas'!V20</f>
        <v>24494</v>
      </c>
      <c r="D24" s="19">
        <f>+'[1]Tablas'!W14+'[1]Tablas'!W16+'[1]Tablas'!W18+'[1]Tablas'!W20</f>
        <v>34489</v>
      </c>
      <c r="E24" s="19">
        <f>+'[1]Tablas'!X14+'[1]Tablas'!X16+'[1]Tablas'!X18+'[1]Tablas'!X20</f>
        <v>1527</v>
      </c>
      <c r="F24" s="19">
        <f>SUM(C24:E24)</f>
        <v>60510</v>
      </c>
      <c r="G24" s="19"/>
      <c r="H24" s="19">
        <f>+'[1]Tablas'!Y14+'[1]Tablas'!Y16+'[1]Tablas'!Y18+'[1]Tablas'!Y20</f>
        <v>3493</v>
      </c>
      <c r="I24" s="19">
        <f>+'[1]Tablas'!Z14+'[1]Tablas'!Z16+'[1]Tablas'!Z18+'[1]Tablas'!Z20</f>
        <v>10139</v>
      </c>
      <c r="J24" s="19">
        <f>SUM(H24:I24)</f>
        <v>13632</v>
      </c>
      <c r="K24" s="96"/>
      <c r="L24" s="18" t="s">
        <v>19</v>
      </c>
      <c r="M24" s="19">
        <f>+'[1]Tablas'!AD14+'[1]Tablas'!AD16+'[1]Tablas'!AD18+'[1]Tablas'!AD20</f>
        <v>9133</v>
      </c>
      <c r="N24" s="19">
        <f>+'[1]Tablas'!AE14+'[1]Tablas'!AE16+'[1]Tablas'!AE18+'[1]Tablas'!AE20</f>
        <v>8373</v>
      </c>
      <c r="O24" s="19">
        <f>+'[1]Tablas'!AF14+'[1]Tablas'!AF16+'[1]Tablas'!AF18+'[1]Tablas'!AF20</f>
        <v>21453</v>
      </c>
      <c r="P24" s="19">
        <f>+'[1]Tablas'!AG14+'[1]Tablas'!AG16+'[1]Tablas'!AG18+'[1]Tablas'!AG20</f>
        <v>1040</v>
      </c>
      <c r="Q24" s="19">
        <f>SUM(N24:P24)</f>
        <v>30866</v>
      </c>
      <c r="R24" s="19"/>
      <c r="S24" s="19">
        <f>+'[1]Tablas'!AH14+'[1]Tablas'!AH16+'[1]Tablas'!AH18+'[1]Tablas'!AG20</f>
        <v>1111</v>
      </c>
      <c r="T24" s="19">
        <f>+'[1]Tablas'!AI14+'[1]Tablas'!AI16+'[1]Tablas'!AI18+'[1]Tablas'!AI20</f>
        <v>5441</v>
      </c>
      <c r="U24" s="19">
        <f>SUM(S24:T24)</f>
        <v>6552</v>
      </c>
    </row>
    <row r="25" spans="1:21" s="82" customFormat="1" ht="12.75">
      <c r="A25" s="21" t="s">
        <v>20</v>
      </c>
      <c r="B25" s="22">
        <f>SUM(B23:B24)</f>
        <v>36050</v>
      </c>
      <c r="C25" s="22">
        <f>SUM(C23:C24)</f>
        <v>38705</v>
      </c>
      <c r="D25" s="23">
        <f>SUM(D23:D24)</f>
        <v>62566</v>
      </c>
      <c r="E25" s="23">
        <f>SUM(E23:E24)</f>
        <v>2158</v>
      </c>
      <c r="F25" s="23">
        <f>SUM(C25:E25)</f>
        <v>103429</v>
      </c>
      <c r="G25" s="22"/>
      <c r="H25" s="22">
        <f>SUM(H23:H24)</f>
        <v>4536</v>
      </c>
      <c r="I25" s="22">
        <f>SUM(I23:I24)</f>
        <v>17829</v>
      </c>
      <c r="J25" s="22">
        <f>SUM(H25:I25)</f>
        <v>22365</v>
      </c>
      <c r="K25" s="97"/>
      <c r="L25" s="21" t="s">
        <v>20</v>
      </c>
      <c r="M25" s="22">
        <f>SUM(M23:M24)</f>
        <v>40864</v>
      </c>
      <c r="N25" s="22">
        <f>SUM(N23:N24)</f>
        <v>47405</v>
      </c>
      <c r="O25" s="23">
        <f>SUM(O23:O24)</f>
        <v>141440</v>
      </c>
      <c r="P25" s="23">
        <f>SUM(P23:P24)</f>
        <v>2605</v>
      </c>
      <c r="Q25" s="23">
        <f>SUM(N25:P25)</f>
        <v>191450</v>
      </c>
      <c r="R25" s="22"/>
      <c r="S25" s="22">
        <f>SUM(S23:S24)</f>
        <v>3054</v>
      </c>
      <c r="T25" s="22">
        <f>SUM(T23:T24)</f>
        <v>12669</v>
      </c>
      <c r="U25" s="22">
        <f>SUM(S25:T25)</f>
        <v>15723</v>
      </c>
    </row>
    <row r="26" spans="1:21" ht="12.75" customHeight="1">
      <c r="A26" s="26" t="s">
        <v>21</v>
      </c>
      <c r="B26" s="27"/>
      <c r="C26" s="27"/>
      <c r="D26" s="27"/>
      <c r="E26" s="28"/>
      <c r="F26" s="28"/>
      <c r="G26" s="28"/>
      <c r="H26" s="28"/>
      <c r="I26" s="28"/>
      <c r="J26" s="28"/>
      <c r="L26" s="26" t="s">
        <v>21</v>
      </c>
      <c r="M26" s="27"/>
      <c r="N26" s="27"/>
      <c r="O26" s="27"/>
      <c r="P26" s="28"/>
      <c r="Q26" s="28"/>
      <c r="R26" s="28"/>
      <c r="S26" s="28"/>
      <c r="T26" s="28"/>
      <c r="U26" s="28"/>
    </row>
    <row r="27" spans="1:21" ht="11.25" customHeight="1">
      <c r="A27" s="29" t="s">
        <v>22</v>
      </c>
      <c r="B27" s="30"/>
      <c r="C27" s="30"/>
      <c r="D27" s="30"/>
      <c r="E27" s="30"/>
      <c r="F27" s="30"/>
      <c r="G27" s="30"/>
      <c r="H27" s="30"/>
      <c r="I27" s="30"/>
      <c r="J27" s="30"/>
      <c r="L27" s="29" t="s">
        <v>22</v>
      </c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2.75">
      <c r="A28" s="31" t="s">
        <v>23</v>
      </c>
      <c r="B28" s="32"/>
      <c r="C28" s="32"/>
      <c r="D28" s="32"/>
      <c r="E28" s="32"/>
      <c r="F28" s="32"/>
      <c r="G28" s="32"/>
      <c r="H28" s="32"/>
      <c r="I28" s="32"/>
      <c r="J28" s="32"/>
      <c r="L28" s="31" t="s">
        <v>23</v>
      </c>
      <c r="M28" s="32"/>
      <c r="N28" s="32"/>
      <c r="O28" s="32"/>
      <c r="P28" s="32"/>
      <c r="Q28" s="32"/>
      <c r="R28" s="32"/>
      <c r="S28" s="32"/>
      <c r="T28" s="32"/>
      <c r="U28" s="32"/>
    </row>
    <row r="29" spans="1:21" ht="12.75" hidden="1">
      <c r="A29" s="44"/>
      <c r="B29" s="7"/>
      <c r="C29" s="7"/>
      <c r="D29" s="45"/>
      <c r="E29" s="45"/>
      <c r="F29" s="45"/>
      <c r="G29" s="7"/>
      <c r="H29" s="7"/>
      <c r="I29" s="7"/>
      <c r="J29" s="7"/>
      <c r="L29" s="44"/>
      <c r="M29" s="7"/>
      <c r="N29" s="7"/>
      <c r="O29" s="45"/>
      <c r="P29" s="45"/>
      <c r="Q29" s="45"/>
      <c r="R29" s="7"/>
      <c r="S29" s="7"/>
      <c r="T29" s="7"/>
      <c r="U29" s="7"/>
    </row>
    <row r="30" spans="1:21" ht="12.75" hidden="1">
      <c r="A30" s="5" t="s">
        <v>121</v>
      </c>
      <c r="B30" s="7"/>
      <c r="C30" s="7"/>
      <c r="D30" s="7"/>
      <c r="E30" s="7"/>
      <c r="F30" s="7"/>
      <c r="G30" s="7"/>
      <c r="H30" s="7"/>
      <c r="I30" s="7"/>
      <c r="J30" s="7"/>
      <c r="L30" s="5" t="s">
        <v>121</v>
      </c>
      <c r="M30" s="7"/>
      <c r="N30" s="7"/>
      <c r="O30" s="7"/>
      <c r="P30" s="7"/>
      <c r="Q30" s="7"/>
      <c r="R30" s="7"/>
      <c r="S30" s="7"/>
      <c r="T30" s="7"/>
      <c r="U30" s="7"/>
    </row>
    <row r="31" spans="1:21" ht="12.75" hidden="1">
      <c r="A31" s="46" t="s">
        <v>130</v>
      </c>
      <c r="B31" s="7"/>
      <c r="C31" s="7"/>
      <c r="D31" s="7"/>
      <c r="E31" s="7"/>
      <c r="F31" s="7"/>
      <c r="G31" s="7"/>
      <c r="H31" s="7"/>
      <c r="I31" s="7"/>
      <c r="J31" s="7"/>
      <c r="L31" s="46" t="s">
        <v>130</v>
      </c>
      <c r="M31" s="7"/>
      <c r="N31" s="7"/>
      <c r="O31" s="7"/>
      <c r="P31" s="7"/>
      <c r="Q31" s="7"/>
      <c r="R31" s="7"/>
      <c r="S31" s="7"/>
      <c r="T31" s="7"/>
      <c r="U31" s="7"/>
    </row>
    <row r="32" spans="1:21" ht="12.75" hidden="1">
      <c r="A32" s="11"/>
      <c r="B32" s="47"/>
      <c r="C32" s="13" t="s">
        <v>9</v>
      </c>
      <c r="D32" s="13"/>
      <c r="E32" s="13"/>
      <c r="F32" s="13"/>
      <c r="G32" s="14"/>
      <c r="H32" s="13" t="s">
        <v>10</v>
      </c>
      <c r="I32" s="13"/>
      <c r="J32" s="13"/>
      <c r="L32" s="11"/>
      <c r="M32" s="47"/>
      <c r="N32" s="13" t="s">
        <v>9</v>
      </c>
      <c r="O32" s="13"/>
      <c r="P32" s="13"/>
      <c r="Q32" s="13"/>
      <c r="R32" s="14"/>
      <c r="S32" s="13" t="s">
        <v>10</v>
      </c>
      <c r="T32" s="13"/>
      <c r="U32" s="13"/>
    </row>
    <row r="33" spans="1:21" ht="18" hidden="1">
      <c r="A33" s="15" t="s">
        <v>11</v>
      </c>
      <c r="B33" s="48" t="s">
        <v>28</v>
      </c>
      <c r="C33" s="48" t="s">
        <v>12</v>
      </c>
      <c r="D33" s="48" t="s">
        <v>13</v>
      </c>
      <c r="E33" s="48" t="s">
        <v>14</v>
      </c>
      <c r="F33" s="48" t="s">
        <v>15</v>
      </c>
      <c r="G33" s="48"/>
      <c r="H33" s="48" t="s">
        <v>12</v>
      </c>
      <c r="I33" s="48" t="s">
        <v>16</v>
      </c>
      <c r="J33" s="48" t="s">
        <v>29</v>
      </c>
      <c r="L33" s="15" t="s">
        <v>11</v>
      </c>
      <c r="M33" s="48" t="s">
        <v>28</v>
      </c>
      <c r="N33" s="48" t="s">
        <v>12</v>
      </c>
      <c r="O33" s="48" t="s">
        <v>13</v>
      </c>
      <c r="P33" s="48" t="s">
        <v>14</v>
      </c>
      <c r="Q33" s="48" t="s">
        <v>15</v>
      </c>
      <c r="R33" s="48"/>
      <c r="S33" s="48" t="s">
        <v>12</v>
      </c>
      <c r="T33" s="48" t="s">
        <v>16</v>
      </c>
      <c r="U33" s="48" t="s">
        <v>29</v>
      </c>
    </row>
    <row r="34" spans="1:21" ht="12.75" hidden="1">
      <c r="A34" s="44" t="s">
        <v>18</v>
      </c>
      <c r="B34" s="49">
        <f aca="true" t="shared" si="0" ref="B34:J34">+B23-B10</f>
        <v>3013</v>
      </c>
      <c r="C34" s="49">
        <f t="shared" si="0"/>
        <v>5132</v>
      </c>
      <c r="D34" s="49">
        <f t="shared" si="0"/>
        <v>9025</v>
      </c>
      <c r="E34" s="49">
        <f t="shared" si="0"/>
        <v>-466</v>
      </c>
      <c r="F34" s="49">
        <f t="shared" si="0"/>
        <v>41581</v>
      </c>
      <c r="G34" s="49">
        <f t="shared" si="0"/>
        <v>0</v>
      </c>
      <c r="H34" s="49">
        <f t="shared" si="0"/>
        <v>-295</v>
      </c>
      <c r="I34" s="49">
        <f t="shared" si="0"/>
        <v>470</v>
      </c>
      <c r="J34" s="49">
        <f t="shared" si="0"/>
        <v>175</v>
      </c>
      <c r="L34" s="44" t="s">
        <v>18</v>
      </c>
      <c r="M34" s="49">
        <f aca="true" t="shared" si="1" ref="M34:U34">+M23-M10</f>
        <v>4932</v>
      </c>
      <c r="N34" s="49">
        <f t="shared" si="1"/>
        <v>7271</v>
      </c>
      <c r="O34" s="49">
        <f t="shared" si="1"/>
        <v>16094</v>
      </c>
      <c r="P34" s="49">
        <f t="shared" si="1"/>
        <v>56</v>
      </c>
      <c r="Q34" s="49">
        <f t="shared" si="1"/>
        <v>23421</v>
      </c>
      <c r="R34" s="49">
        <f t="shared" si="1"/>
        <v>0</v>
      </c>
      <c r="S34" s="49">
        <f t="shared" si="1"/>
        <v>58</v>
      </c>
      <c r="T34" s="49">
        <f t="shared" si="1"/>
        <v>-1108</v>
      </c>
      <c r="U34" s="49">
        <f t="shared" si="1"/>
        <v>-1050</v>
      </c>
    </row>
    <row r="35" spans="1:21" ht="12.75" hidden="1">
      <c r="A35" s="44" t="s">
        <v>19</v>
      </c>
      <c r="B35" s="45">
        <f aca="true" t="shared" si="2" ref="B35:J35">+B24-B11</f>
        <v>3594</v>
      </c>
      <c r="C35" s="45">
        <f t="shared" si="2"/>
        <v>4515</v>
      </c>
      <c r="D35" s="45">
        <f t="shared" si="2"/>
        <v>4110</v>
      </c>
      <c r="E35" s="45">
        <f t="shared" si="2"/>
        <v>-248</v>
      </c>
      <c r="F35" s="45">
        <f t="shared" si="2"/>
        <v>57048</v>
      </c>
      <c r="G35" s="45">
        <f t="shared" si="2"/>
        <v>0</v>
      </c>
      <c r="H35" s="45">
        <f t="shared" si="2"/>
        <v>31</v>
      </c>
      <c r="I35" s="45">
        <f t="shared" si="2"/>
        <v>490</v>
      </c>
      <c r="J35" s="45">
        <f t="shared" si="2"/>
        <v>521</v>
      </c>
      <c r="L35" s="44" t="s">
        <v>19</v>
      </c>
      <c r="M35" s="45">
        <f aca="true" t="shared" si="3" ref="M35:U35">+M24-M11</f>
        <v>1129</v>
      </c>
      <c r="N35" s="45">
        <f t="shared" si="3"/>
        <v>-489</v>
      </c>
      <c r="O35" s="45">
        <f t="shared" si="3"/>
        <v>495</v>
      </c>
      <c r="P35" s="45">
        <f t="shared" si="3"/>
        <v>198</v>
      </c>
      <c r="Q35" s="45">
        <f t="shared" si="3"/>
        <v>204</v>
      </c>
      <c r="R35" s="45">
        <f t="shared" si="3"/>
        <v>0</v>
      </c>
      <c r="S35" s="45">
        <f t="shared" si="3"/>
        <v>-903</v>
      </c>
      <c r="T35" s="45">
        <f t="shared" si="3"/>
        <v>-1123</v>
      </c>
      <c r="U35" s="45">
        <f t="shared" si="3"/>
        <v>-2026</v>
      </c>
    </row>
    <row r="36" spans="1:21" ht="12.75" hidden="1">
      <c r="A36" s="50" t="s">
        <v>20</v>
      </c>
      <c r="B36" s="51">
        <f aca="true" t="shared" si="4" ref="B36:J36">+B25-B12</f>
        <v>6607</v>
      </c>
      <c r="C36" s="51">
        <f t="shared" si="4"/>
        <v>9647</v>
      </c>
      <c r="D36" s="51">
        <f t="shared" si="4"/>
        <v>13135</v>
      </c>
      <c r="E36" s="51">
        <f t="shared" si="4"/>
        <v>-714</v>
      </c>
      <c r="F36" s="51">
        <f t="shared" si="4"/>
        <v>22068</v>
      </c>
      <c r="G36" s="51">
        <f t="shared" si="4"/>
        <v>0</v>
      </c>
      <c r="H36" s="51">
        <f t="shared" si="4"/>
        <v>-264</v>
      </c>
      <c r="I36" s="51">
        <f t="shared" si="4"/>
        <v>960</v>
      </c>
      <c r="J36" s="51">
        <f t="shared" si="4"/>
        <v>696</v>
      </c>
      <c r="L36" s="50" t="s">
        <v>20</v>
      </c>
      <c r="M36" s="51">
        <f aca="true" t="shared" si="5" ref="M36:U36">+M25-M12</f>
        <v>6061</v>
      </c>
      <c r="N36" s="51">
        <f t="shared" si="5"/>
        <v>6782</v>
      </c>
      <c r="O36" s="51">
        <f t="shared" si="5"/>
        <v>16589</v>
      </c>
      <c r="P36" s="51">
        <f t="shared" si="5"/>
        <v>254</v>
      </c>
      <c r="Q36" s="51">
        <f t="shared" si="5"/>
        <v>23625</v>
      </c>
      <c r="R36" s="51">
        <f t="shared" si="5"/>
        <v>0</v>
      </c>
      <c r="S36" s="51">
        <f t="shared" si="5"/>
        <v>-845</v>
      </c>
      <c r="T36" s="51">
        <f t="shared" si="5"/>
        <v>-2231</v>
      </c>
      <c r="U36" s="51">
        <f t="shared" si="5"/>
        <v>-3076</v>
      </c>
    </row>
    <row r="37" spans="1:21" ht="12.75" hidden="1">
      <c r="A37" s="44" t="s">
        <v>30</v>
      </c>
      <c r="B37" s="7"/>
      <c r="C37" s="7"/>
      <c r="D37" s="45"/>
      <c r="E37" s="45"/>
      <c r="F37" s="45"/>
      <c r="G37" s="7"/>
      <c r="H37" s="7"/>
      <c r="I37" s="7"/>
      <c r="J37" s="7"/>
      <c r="L37" s="44" t="s">
        <v>30</v>
      </c>
      <c r="M37" s="7"/>
      <c r="N37" s="7"/>
      <c r="O37" s="45"/>
      <c r="P37" s="45"/>
      <c r="Q37" s="45"/>
      <c r="R37" s="7"/>
      <c r="S37" s="7"/>
      <c r="T37" s="7"/>
      <c r="U37" s="7"/>
    </row>
    <row r="38" spans="1:21" ht="12.75" hidden="1">
      <c r="A38" s="44"/>
      <c r="B38" s="7"/>
      <c r="C38" s="7"/>
      <c r="D38" s="45"/>
      <c r="E38" s="45"/>
      <c r="F38" s="45"/>
      <c r="G38" s="7"/>
      <c r="H38" s="7"/>
      <c r="I38" s="7"/>
      <c r="J38" s="7"/>
      <c r="L38" s="44"/>
      <c r="M38" s="7"/>
      <c r="N38" s="7"/>
      <c r="O38" s="45"/>
      <c r="P38" s="45"/>
      <c r="Q38" s="45"/>
      <c r="R38" s="7"/>
      <c r="S38" s="7"/>
      <c r="T38" s="7"/>
      <c r="U38" s="7"/>
    </row>
    <row r="39" spans="1:21" ht="12.75" hidden="1">
      <c r="A39" s="44"/>
      <c r="B39" s="7"/>
      <c r="C39" s="7"/>
      <c r="D39" s="45"/>
      <c r="E39" s="45"/>
      <c r="F39" s="45"/>
      <c r="G39" s="7"/>
      <c r="H39" s="7"/>
      <c r="I39" s="7"/>
      <c r="J39" s="7"/>
      <c r="L39" s="44"/>
      <c r="M39" s="7"/>
      <c r="N39" s="7"/>
      <c r="O39" s="45"/>
      <c r="P39" s="45"/>
      <c r="Q39" s="45"/>
      <c r="R39" s="7"/>
      <c r="S39" s="7"/>
      <c r="T39" s="7"/>
      <c r="U39" s="7"/>
    </row>
    <row r="40" spans="1:21" ht="12.75">
      <c r="A40" s="5" t="s">
        <v>164</v>
      </c>
      <c r="B40" s="7"/>
      <c r="C40" s="7"/>
      <c r="D40" s="45"/>
      <c r="E40" s="45"/>
      <c r="F40" s="45"/>
      <c r="G40" s="7"/>
      <c r="H40" s="7"/>
      <c r="I40" s="7"/>
      <c r="J40" s="7"/>
      <c r="L40" s="5" t="s">
        <v>165</v>
      </c>
      <c r="M40" s="7"/>
      <c r="N40" s="7"/>
      <c r="O40" s="45"/>
      <c r="P40" s="45"/>
      <c r="Q40" s="45"/>
      <c r="R40" s="7"/>
      <c r="S40" s="7"/>
      <c r="T40" s="7"/>
      <c r="U40" s="7"/>
    </row>
    <row r="41" spans="1:21" ht="12.75">
      <c r="A41" s="5" t="s">
        <v>166</v>
      </c>
      <c r="B41" s="8"/>
      <c r="C41" s="8"/>
      <c r="D41" s="8"/>
      <c r="E41" s="8"/>
      <c r="F41" s="8"/>
      <c r="G41" s="8"/>
      <c r="H41" s="8"/>
      <c r="I41" s="8"/>
      <c r="J41" s="8"/>
      <c r="L41" s="5" t="s">
        <v>167</v>
      </c>
      <c r="M41" s="8"/>
      <c r="N41" s="8"/>
      <c r="O41" s="8"/>
      <c r="P41" s="8"/>
      <c r="Q41" s="8"/>
      <c r="R41" s="8"/>
      <c r="S41" s="8"/>
      <c r="T41" s="8"/>
      <c r="U41" s="8"/>
    </row>
    <row r="42" spans="1:21" ht="12.75">
      <c r="A42" s="6" t="s">
        <v>148</v>
      </c>
      <c r="B42" s="8"/>
      <c r="C42" s="52"/>
      <c r="D42" s="52"/>
      <c r="E42" s="52"/>
      <c r="F42" s="52"/>
      <c r="G42" s="52"/>
      <c r="H42" s="52"/>
      <c r="I42" s="53"/>
      <c r="J42" s="54" t="s">
        <v>35</v>
      </c>
      <c r="L42" s="6" t="s">
        <v>148</v>
      </c>
      <c r="M42" s="8"/>
      <c r="N42" s="52"/>
      <c r="O42" s="52"/>
      <c r="P42" s="52"/>
      <c r="Q42" s="52"/>
      <c r="R42" s="52"/>
      <c r="S42" s="52"/>
      <c r="T42" s="53"/>
      <c r="U42" s="54" t="s">
        <v>35</v>
      </c>
    </row>
    <row r="43" spans="1:21" ht="12.75">
      <c r="A43" s="11"/>
      <c r="B43" s="12" t="s">
        <v>41</v>
      </c>
      <c r="C43" s="13" t="s">
        <v>9</v>
      </c>
      <c r="D43" s="13"/>
      <c r="E43" s="13"/>
      <c r="F43" s="13"/>
      <c r="G43" s="14"/>
      <c r="H43" s="13" t="s">
        <v>10</v>
      </c>
      <c r="I43" s="13"/>
      <c r="J43" s="13"/>
      <c r="L43" s="11"/>
      <c r="M43" s="12" t="s">
        <v>41</v>
      </c>
      <c r="N43" s="13" t="s">
        <v>9</v>
      </c>
      <c r="O43" s="13"/>
      <c r="P43" s="13"/>
      <c r="Q43" s="13"/>
      <c r="R43" s="14"/>
      <c r="S43" s="13" t="s">
        <v>10</v>
      </c>
      <c r="T43" s="13"/>
      <c r="U43" s="13"/>
    </row>
    <row r="44" spans="1:21" ht="18">
      <c r="A44" s="15" t="s">
        <v>11</v>
      </c>
      <c r="B44" s="95"/>
      <c r="C44" s="48" t="s">
        <v>12</v>
      </c>
      <c r="D44" s="48" t="s">
        <v>13</v>
      </c>
      <c r="E44" s="48" t="s">
        <v>14</v>
      </c>
      <c r="F44" s="48" t="s">
        <v>15</v>
      </c>
      <c r="G44" s="48"/>
      <c r="H44" s="48" t="s">
        <v>12</v>
      </c>
      <c r="I44" s="48" t="s">
        <v>16</v>
      </c>
      <c r="J44" s="48" t="s">
        <v>29</v>
      </c>
      <c r="L44" s="15" t="s">
        <v>11</v>
      </c>
      <c r="M44" s="95"/>
      <c r="N44" s="48" t="s">
        <v>12</v>
      </c>
      <c r="O44" s="48" t="s">
        <v>13</v>
      </c>
      <c r="P44" s="48" t="s">
        <v>14</v>
      </c>
      <c r="Q44" s="48" t="s">
        <v>15</v>
      </c>
      <c r="R44" s="48"/>
      <c r="S44" s="48" t="s">
        <v>12</v>
      </c>
      <c r="T44" s="48" t="s">
        <v>16</v>
      </c>
      <c r="U44" s="48" t="s">
        <v>29</v>
      </c>
    </row>
    <row r="45" spans="1:21" ht="12.75">
      <c r="A45" s="44" t="s">
        <v>18</v>
      </c>
      <c r="B45" s="55">
        <f aca="true" t="shared" si="6" ref="B45:F47">+B23/B10*100-100</f>
        <v>35.37215308757925</v>
      </c>
      <c r="C45" s="55">
        <f t="shared" si="6"/>
        <v>56.52604912435291</v>
      </c>
      <c r="D45" s="55">
        <f t="shared" si="6"/>
        <v>47.370354818391775</v>
      </c>
      <c r="E45" s="55">
        <f t="shared" si="6"/>
        <v>-42.47948951686418</v>
      </c>
      <c r="F45" s="55">
        <f t="shared" si="6"/>
        <v>3107.6980568011954</v>
      </c>
      <c r="G45" s="55"/>
      <c r="H45" s="55">
        <f aca="true" t="shared" si="7" ref="H45:J47">+H23/H10*100-100</f>
        <v>-22.04783258594918</v>
      </c>
      <c r="I45" s="55">
        <f t="shared" si="7"/>
        <v>6.509695290858716</v>
      </c>
      <c r="J45" s="55">
        <f t="shared" si="7"/>
        <v>2.0448702967983223</v>
      </c>
      <c r="L45" s="44" t="s">
        <v>18</v>
      </c>
      <c r="M45" s="55">
        <f aca="true" t="shared" si="8" ref="M45:Q47">+M23/M10*100-100</f>
        <v>18.403671778797715</v>
      </c>
      <c r="N45" s="55">
        <f t="shared" si="8"/>
        <v>22.892856018387334</v>
      </c>
      <c r="O45" s="55">
        <f t="shared" si="8"/>
        <v>15.490937791766541</v>
      </c>
      <c r="P45" s="55">
        <f t="shared" si="8"/>
        <v>3.7110669317428773</v>
      </c>
      <c r="Q45" s="55">
        <f t="shared" si="8"/>
        <v>17.075304564642053</v>
      </c>
      <c r="R45" s="55"/>
      <c r="S45" s="55">
        <f aca="true" t="shared" si="9" ref="S45:U47">+S23/S10*100-100</f>
        <v>3.076923076923066</v>
      </c>
      <c r="T45" s="55">
        <f t="shared" si="9"/>
        <v>-13.291746641074852</v>
      </c>
      <c r="U45" s="55">
        <f t="shared" si="9"/>
        <v>-10.272967420017608</v>
      </c>
    </row>
    <row r="46" spans="1:21" ht="12.75">
      <c r="A46" s="44" t="s">
        <v>19</v>
      </c>
      <c r="B46" s="56">
        <f t="shared" si="6"/>
        <v>17.17562724014337</v>
      </c>
      <c r="C46" s="56">
        <f t="shared" si="6"/>
        <v>22.59872866509835</v>
      </c>
      <c r="D46" s="56">
        <f t="shared" si="6"/>
        <v>13.52908258994701</v>
      </c>
      <c r="E46" s="56">
        <f t="shared" si="6"/>
        <v>-13.971830985915489</v>
      </c>
      <c r="F46" s="56">
        <f t="shared" si="6"/>
        <v>1647.833622183709</v>
      </c>
      <c r="G46" s="56"/>
      <c r="H46" s="56">
        <f t="shared" si="7"/>
        <v>0.8954361640670214</v>
      </c>
      <c r="I46" s="56">
        <f t="shared" si="7"/>
        <v>5.078246450409381</v>
      </c>
      <c r="J46" s="56">
        <f t="shared" si="7"/>
        <v>3.973762489512623</v>
      </c>
      <c r="L46" s="44" t="s">
        <v>19</v>
      </c>
      <c r="M46" s="56">
        <f t="shared" si="8"/>
        <v>14.10544727636183</v>
      </c>
      <c r="N46" s="56">
        <f t="shared" si="8"/>
        <v>-5.517941773865942</v>
      </c>
      <c r="O46" s="56">
        <f t="shared" si="8"/>
        <v>2.3618665903235154</v>
      </c>
      <c r="P46" s="56">
        <f t="shared" si="8"/>
        <v>23.515439429928733</v>
      </c>
      <c r="Q46" s="56">
        <f t="shared" si="8"/>
        <v>0.6653186354445211</v>
      </c>
      <c r="R46" s="56"/>
      <c r="S46" s="56">
        <f t="shared" si="9"/>
        <v>-44.836146971201586</v>
      </c>
      <c r="T46" s="56">
        <f t="shared" si="9"/>
        <v>-17.108470444850695</v>
      </c>
      <c r="U46" s="56">
        <f t="shared" si="9"/>
        <v>-23.618559104686412</v>
      </c>
    </row>
    <row r="47" spans="1:21" s="82" customFormat="1" ht="12.75">
      <c r="A47" s="57" t="s">
        <v>20</v>
      </c>
      <c r="B47" s="58">
        <f t="shared" si="6"/>
        <v>22.439968753184132</v>
      </c>
      <c r="C47" s="58">
        <f t="shared" si="6"/>
        <v>33.199119003372545</v>
      </c>
      <c r="D47" s="58">
        <f t="shared" si="6"/>
        <v>26.57239384192107</v>
      </c>
      <c r="E47" s="58">
        <f t="shared" si="6"/>
        <v>-24.86072423398329</v>
      </c>
      <c r="F47" s="58">
        <f t="shared" si="6"/>
        <v>27.123560428215</v>
      </c>
      <c r="G47" s="58"/>
      <c r="H47" s="58">
        <f t="shared" si="7"/>
        <v>-5.5</v>
      </c>
      <c r="I47" s="58">
        <f t="shared" si="7"/>
        <v>5.690912324381998</v>
      </c>
      <c r="J47" s="58">
        <f t="shared" si="7"/>
        <v>3.2119617887304486</v>
      </c>
      <c r="L47" s="57" t="s">
        <v>20</v>
      </c>
      <c r="M47" s="58">
        <f t="shared" si="8"/>
        <v>17.41516535930812</v>
      </c>
      <c r="N47" s="58">
        <f t="shared" si="8"/>
        <v>16.69497575265244</v>
      </c>
      <c r="O47" s="58">
        <f t="shared" si="8"/>
        <v>13.287038149474185</v>
      </c>
      <c r="P47" s="58">
        <f t="shared" si="8"/>
        <v>10.803913228413435</v>
      </c>
      <c r="Q47" s="58">
        <f t="shared" si="8"/>
        <v>14.077163712200203</v>
      </c>
      <c r="R47" s="58"/>
      <c r="S47" s="58">
        <f t="shared" si="9"/>
        <v>-21.672223647088998</v>
      </c>
      <c r="T47" s="58">
        <f t="shared" si="9"/>
        <v>-14.97315436241611</v>
      </c>
      <c r="U47" s="58">
        <f t="shared" si="9"/>
        <v>-16.362572477259434</v>
      </c>
    </row>
    <row r="48" spans="1:21" ht="12.75">
      <c r="A48" s="18" t="s">
        <v>21</v>
      </c>
      <c r="B48" s="59"/>
      <c r="C48" s="59"/>
      <c r="D48" s="59"/>
      <c r="E48" s="59"/>
      <c r="F48" s="59"/>
      <c r="G48" s="59"/>
      <c r="H48" s="59"/>
      <c r="I48" s="59"/>
      <c r="J48" s="59"/>
      <c r="L48" s="18" t="s">
        <v>21</v>
      </c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2.75">
      <c r="A49" s="60"/>
      <c r="B49" s="59"/>
      <c r="C49" s="59"/>
      <c r="D49" s="59"/>
      <c r="E49" s="59"/>
      <c r="F49" s="59"/>
      <c r="G49" s="59"/>
      <c r="H49" s="59"/>
      <c r="I49" s="59"/>
      <c r="J49" s="59"/>
      <c r="L49" s="60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2.75">
      <c r="A50" s="5" t="s">
        <v>168</v>
      </c>
      <c r="B50" s="2"/>
      <c r="C50" s="61"/>
      <c r="D50" s="61"/>
      <c r="E50" s="61"/>
      <c r="F50" s="61"/>
      <c r="G50" s="61"/>
      <c r="H50" s="61"/>
      <c r="I50" s="61"/>
      <c r="J50" s="3"/>
      <c r="L50" s="5" t="s">
        <v>169</v>
      </c>
      <c r="M50" s="2"/>
      <c r="N50" s="61"/>
      <c r="O50" s="61"/>
      <c r="P50" s="61"/>
      <c r="Q50" s="61"/>
      <c r="R50" s="61"/>
      <c r="S50" s="61"/>
      <c r="T50" s="61"/>
      <c r="U50" s="3"/>
    </row>
    <row r="51" spans="1:21" ht="12.75">
      <c r="A51" s="5" t="s">
        <v>170</v>
      </c>
      <c r="B51" s="8"/>
      <c r="C51" s="8"/>
      <c r="D51" s="8"/>
      <c r="E51" s="8"/>
      <c r="F51" s="8"/>
      <c r="G51" s="8"/>
      <c r="H51" s="8"/>
      <c r="I51" s="8"/>
      <c r="J51" s="8"/>
      <c r="L51" s="5" t="s">
        <v>171</v>
      </c>
      <c r="M51" s="8"/>
      <c r="N51" s="8"/>
      <c r="O51" s="8"/>
      <c r="P51" s="8"/>
      <c r="Q51" s="8"/>
      <c r="R51" s="8"/>
      <c r="S51" s="8"/>
      <c r="T51" s="8"/>
      <c r="U51" s="8"/>
    </row>
    <row r="52" spans="1:21" ht="12.75">
      <c r="A52" s="6" t="s">
        <v>148</v>
      </c>
      <c r="B52" s="8"/>
      <c r="C52" s="52"/>
      <c r="D52" s="52"/>
      <c r="E52" s="52"/>
      <c r="F52" s="52"/>
      <c r="G52" s="52"/>
      <c r="H52" s="52"/>
      <c r="I52" s="53"/>
      <c r="J52" s="54" t="s">
        <v>40</v>
      </c>
      <c r="L52" s="6" t="s">
        <v>148</v>
      </c>
      <c r="M52" s="8"/>
      <c r="N52" s="52"/>
      <c r="O52" s="52"/>
      <c r="P52" s="52"/>
      <c r="Q52" s="52"/>
      <c r="R52" s="52"/>
      <c r="S52" s="52"/>
      <c r="T52" s="53"/>
      <c r="U52" s="54" t="s">
        <v>40</v>
      </c>
    </row>
    <row r="53" spans="1:21" ht="12.75">
      <c r="A53" s="11"/>
      <c r="B53" s="12" t="s">
        <v>41</v>
      </c>
      <c r="C53" s="13" t="s">
        <v>9</v>
      </c>
      <c r="D53" s="13"/>
      <c r="E53" s="13"/>
      <c r="F53" s="13"/>
      <c r="G53" s="14"/>
      <c r="H53" s="13" t="s">
        <v>10</v>
      </c>
      <c r="I53" s="13"/>
      <c r="J53" s="13"/>
      <c r="L53" s="11"/>
      <c r="M53" s="12" t="s">
        <v>41</v>
      </c>
      <c r="N53" s="13" t="s">
        <v>9</v>
      </c>
      <c r="O53" s="13"/>
      <c r="P53" s="13"/>
      <c r="Q53" s="13"/>
      <c r="R53" s="14"/>
      <c r="S53" s="13" t="s">
        <v>10</v>
      </c>
      <c r="T53" s="13"/>
      <c r="U53" s="13"/>
    </row>
    <row r="54" spans="1:21" ht="18">
      <c r="A54" s="62" t="s">
        <v>11</v>
      </c>
      <c r="B54" s="95"/>
      <c r="C54" s="48" t="s">
        <v>12</v>
      </c>
      <c r="D54" s="48" t="s">
        <v>13</v>
      </c>
      <c r="E54" s="48" t="s">
        <v>14</v>
      </c>
      <c r="F54" s="48" t="s">
        <v>15</v>
      </c>
      <c r="G54" s="48"/>
      <c r="H54" s="48" t="s">
        <v>12</v>
      </c>
      <c r="I54" s="48" t="s">
        <v>16</v>
      </c>
      <c r="J54" s="48" t="s">
        <v>29</v>
      </c>
      <c r="L54" s="62" t="s">
        <v>11</v>
      </c>
      <c r="M54" s="95"/>
      <c r="N54" s="48" t="s">
        <v>12</v>
      </c>
      <c r="O54" s="48" t="s">
        <v>13</v>
      </c>
      <c r="P54" s="48" t="s">
        <v>14</v>
      </c>
      <c r="Q54" s="48" t="s">
        <v>15</v>
      </c>
      <c r="R54" s="48"/>
      <c r="S54" s="48" t="s">
        <v>12</v>
      </c>
      <c r="T54" s="48" t="s">
        <v>16</v>
      </c>
      <c r="U54" s="48" t="s">
        <v>29</v>
      </c>
    </row>
    <row r="55" spans="1:21" ht="12.75">
      <c r="A55" s="47" t="s">
        <v>18</v>
      </c>
      <c r="B55" s="55">
        <f>+B34/$B$36*$B$47</f>
        <v>10.23333220120233</v>
      </c>
      <c r="C55" s="55">
        <f>+C34/$C$36*$C$47</f>
        <v>17.661229265606707</v>
      </c>
      <c r="D55" s="55">
        <f>+D34/$D$36*$D$47</f>
        <v>18.257773461997537</v>
      </c>
      <c r="E55" s="55">
        <f>+E34/$E$36*$E$47</f>
        <v>-16.225626740947078</v>
      </c>
      <c r="F55" s="55">
        <f>+F34/$F$36*$F$47</f>
        <v>51.10679563918832</v>
      </c>
      <c r="G55" s="55"/>
      <c r="H55" s="55">
        <f>+H34/$H$36*$H$47</f>
        <v>-6.145833333333333</v>
      </c>
      <c r="I55" s="55">
        <f>+I34/$I$36*$I$47</f>
        <v>2.7861758254786864</v>
      </c>
      <c r="J55" s="55">
        <f>+J34/$J$36*$J$47</f>
        <v>0.8076053348100984</v>
      </c>
      <c r="L55" s="47" t="s">
        <v>18</v>
      </c>
      <c r="M55" s="55">
        <f>+M34/$M$36*$M$47</f>
        <v>14.171192138608752</v>
      </c>
      <c r="N55" s="55">
        <f>+N34/$N$36*$N$47</f>
        <v>17.898727321960468</v>
      </c>
      <c r="O55" s="55">
        <f>+O34/$O$36*$O$47</f>
        <v>12.890565554140547</v>
      </c>
      <c r="P55" s="55">
        <f>+P34/$P$36*$P$47</f>
        <v>2.3819651212250093</v>
      </c>
      <c r="Q55" s="55">
        <f>+Q34/$Q$36*$Q$47</f>
        <v>13.955608520780569</v>
      </c>
      <c r="R55" s="55"/>
      <c r="S55" s="55">
        <f>+S34/$S$36*$S$47</f>
        <v>1.4875609130546295</v>
      </c>
      <c r="T55" s="55">
        <f>+T34/$T$36*$T$47</f>
        <v>-7.436241610738256</v>
      </c>
      <c r="U55" s="55">
        <f>+U34/$U$36*$U$47</f>
        <v>-5.585403478908454</v>
      </c>
    </row>
    <row r="56" spans="1:21" ht="12.75">
      <c r="A56" s="60" t="s">
        <v>19</v>
      </c>
      <c r="B56" s="56">
        <f>+B35/$B$36*$B$47</f>
        <v>12.206636551981804</v>
      </c>
      <c r="C56" s="56">
        <f>+C35/$C$36*$C$47</f>
        <v>15.53788973776584</v>
      </c>
      <c r="D56" s="56">
        <f>+D35/$D$36*$D$47</f>
        <v>8.314620379923532</v>
      </c>
      <c r="E56" s="56">
        <f>+E35/$E$36*$E$47</f>
        <v>-8.635097493036213</v>
      </c>
      <c r="F56" s="56">
        <f>+F35/$F$36*$F$47</f>
        <v>70.11713228696799</v>
      </c>
      <c r="G56" s="56"/>
      <c r="H56" s="56">
        <f>+H35/$H$36*$H$47</f>
        <v>0.6458333333333334</v>
      </c>
      <c r="I56" s="56">
        <f>+I35/$I$36*$I$47</f>
        <v>2.9047364989033113</v>
      </c>
      <c r="J56" s="56">
        <f>+J35/$J$36*$J$47</f>
        <v>2.40435645392035</v>
      </c>
      <c r="L56" s="60" t="s">
        <v>19</v>
      </c>
      <c r="M56" s="56">
        <f>+M35/$M$36*$M$47</f>
        <v>3.2439732206993677</v>
      </c>
      <c r="N56" s="56">
        <f>+N35/$N$36*$N$47</f>
        <v>-1.2037515693080274</v>
      </c>
      <c r="O56" s="56">
        <f>+O35/$O$36*$O$47</f>
        <v>0.39647259533363804</v>
      </c>
      <c r="P56" s="56">
        <f>+P35/$P$36*$P$47</f>
        <v>8.421948107188426</v>
      </c>
      <c r="Q56" s="56">
        <f>+Q35/$Q$36*$Q$47</f>
        <v>0.12155519141963349</v>
      </c>
      <c r="R56" s="56"/>
      <c r="S56" s="56">
        <f>+S35/$S$36*$S$47</f>
        <v>-23.159784560143628</v>
      </c>
      <c r="T56" s="56">
        <f>+T35/$T$36*$T$47</f>
        <v>-7.536912751677853</v>
      </c>
      <c r="U56" s="56">
        <f>+U35/$U$36*$U$47</f>
        <v>-10.777168998350978</v>
      </c>
    </row>
    <row r="57" spans="1:21" s="82" customFormat="1" ht="12.75">
      <c r="A57" s="57" t="s">
        <v>20</v>
      </c>
      <c r="B57" s="58">
        <f>+B36/$B$36*$B$47</f>
        <v>22.439968753184132</v>
      </c>
      <c r="C57" s="58">
        <f>+C36/$C$36*$C$47</f>
        <v>33.199119003372545</v>
      </c>
      <c r="D57" s="58">
        <f>+D36/$D$36*$D$47</f>
        <v>26.57239384192107</v>
      </c>
      <c r="E57" s="58">
        <f>+E36/$E$36*$E$47</f>
        <v>-24.86072423398329</v>
      </c>
      <c r="F57" s="58">
        <f>+F36/$F$36*$F$47</f>
        <v>27.123560428215</v>
      </c>
      <c r="G57" s="58" t="e">
        <f>+G36/G38*#REF!</f>
        <v>#DIV/0!</v>
      </c>
      <c r="H57" s="58">
        <f>+H36/$H$36*$H$47</f>
        <v>-5.5</v>
      </c>
      <c r="I57" s="58">
        <f>+I36/$I$36*$I$47</f>
        <v>5.690912324381998</v>
      </c>
      <c r="J57" s="58">
        <f>+J36/$J$36*$J$47</f>
        <v>3.2119617887304486</v>
      </c>
      <c r="L57" s="57" t="s">
        <v>20</v>
      </c>
      <c r="M57" s="58">
        <f>+M36/$M$36*$M$47</f>
        <v>17.41516535930812</v>
      </c>
      <c r="N57" s="58">
        <f>+N36/$N$36*$N$47</f>
        <v>16.69497575265244</v>
      </c>
      <c r="O57" s="58">
        <f>+O36/$O$36*$O$47</f>
        <v>13.287038149474185</v>
      </c>
      <c r="P57" s="58">
        <f>+P36/$P$36*$P$47</f>
        <v>10.803913228413435</v>
      </c>
      <c r="Q57" s="58">
        <f>+Q36/$Q$36*$Q$47</f>
        <v>14.077163712200203</v>
      </c>
      <c r="R57" s="58"/>
      <c r="S57" s="58">
        <f>+S36/$S$36*$S$47</f>
        <v>-21.672223647088998</v>
      </c>
      <c r="T57" s="58">
        <f>+T36/$T$36*$T$47</f>
        <v>-14.97315436241611</v>
      </c>
      <c r="U57" s="58">
        <f>+U36/$U$36*$U$47</f>
        <v>-16.362572477259434</v>
      </c>
    </row>
    <row r="58" spans="1:21" ht="12.75">
      <c r="A58" s="18" t="s">
        <v>21</v>
      </c>
      <c r="B58" s="3"/>
      <c r="C58" s="3"/>
      <c r="D58" s="3"/>
      <c r="E58" s="3"/>
      <c r="F58" s="3"/>
      <c r="G58" s="3"/>
      <c r="H58" s="3"/>
      <c r="I58" s="3"/>
      <c r="J58" s="3"/>
      <c r="L58" s="18" t="s">
        <v>21</v>
      </c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3"/>
      <c r="B59" s="3"/>
      <c r="C59" s="3"/>
      <c r="D59" s="3"/>
      <c r="E59" s="3"/>
      <c r="F59" s="3"/>
      <c r="G59" s="3"/>
      <c r="H59" s="3"/>
      <c r="I59" s="3"/>
      <c r="J59" s="3"/>
      <c r="L59" s="3"/>
      <c r="M59" s="3"/>
      <c r="N59" s="3"/>
      <c r="O59" s="3"/>
      <c r="P59" s="3"/>
      <c r="Q59" s="3"/>
      <c r="R59" s="3"/>
      <c r="S59" s="3"/>
      <c r="T59" s="3"/>
      <c r="U59" s="3"/>
    </row>
  </sheetData>
  <mergeCells count="14">
    <mergeCell ref="A27:J27"/>
    <mergeCell ref="L27:U27"/>
    <mergeCell ref="I7:J7"/>
    <mergeCell ref="T7:U7"/>
    <mergeCell ref="A14:J14"/>
    <mergeCell ref="L14:U14"/>
    <mergeCell ref="B8:B9"/>
    <mergeCell ref="M8:M9"/>
    <mergeCell ref="B21:B22"/>
    <mergeCell ref="M21:M22"/>
    <mergeCell ref="B43:B44"/>
    <mergeCell ref="M43:M44"/>
    <mergeCell ref="B53:B54"/>
    <mergeCell ref="M53:M54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acrubianof</dc:creator>
  <cp:keywords/>
  <dc:description/>
  <cp:lastModifiedBy>acrubianof</cp:lastModifiedBy>
  <cp:lastPrinted>2007-05-02T21:52:42Z</cp:lastPrinted>
  <dcterms:created xsi:type="dcterms:W3CDTF">2007-05-02T21:45:06Z</dcterms:created>
  <dcterms:modified xsi:type="dcterms:W3CDTF">2007-05-02T21:52:48Z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