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OSYGA" sheetId="1" r:id="rId1"/>
  </sheets>
  <externalReferences>
    <externalReference r:id="rId4"/>
  </externalReferences>
  <definedNames>
    <definedName name="_xlnm.Print_Area" localSheetId="0">'FOSYGA'!$B$13:$H$54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<sst xmlns="http://schemas.openxmlformats.org/spreadsheetml/2006/main" count="92" uniqueCount="81">
  <si>
    <t>Cuadro No 2</t>
  </si>
  <si>
    <t>Cuenta Intermedia de la Salud - CIS</t>
  </si>
  <si>
    <t>Ingresos y Gastos por Subcuentas del Fondo de Solidaridad y Garantía - FOSYGA</t>
  </si>
  <si>
    <t>Año 2000</t>
  </si>
  <si>
    <t>Datos revisados</t>
  </si>
  <si>
    <t>Millones de pesos</t>
  </si>
  <si>
    <t>Conceptos</t>
  </si>
  <si>
    <t xml:space="preserve">Compensación </t>
  </si>
  <si>
    <t xml:space="preserve">Solidaridad </t>
  </si>
  <si>
    <t>Promoción y prevención</t>
  </si>
  <si>
    <t xml:space="preserve">ECAT </t>
  </si>
  <si>
    <t>Total</t>
  </si>
  <si>
    <t>A</t>
  </si>
  <si>
    <t>B</t>
  </si>
  <si>
    <t>C</t>
  </si>
  <si>
    <t>D</t>
  </si>
  <si>
    <t>E</t>
  </si>
  <si>
    <t>INGRESOS</t>
  </si>
  <si>
    <t>2.1</t>
  </si>
  <si>
    <t>Cotizaciones sociales de salud</t>
  </si>
  <si>
    <t>2.1.1</t>
  </si>
  <si>
    <t>Cotización patronal de salud</t>
  </si>
  <si>
    <t>2.1.2</t>
  </si>
  <si>
    <t xml:space="preserve"> Cotización empleados de salud</t>
  </si>
  <si>
    <t>2.1.3</t>
  </si>
  <si>
    <t>Cotización independientes de salud</t>
  </si>
  <si>
    <t>2.2</t>
  </si>
  <si>
    <t>Transferencia interna desde compensación a solidaridad y a PYP</t>
  </si>
  <si>
    <t>2.3</t>
  </si>
  <si>
    <t>Transferencia desde entidades adaptadas al sistema que no compensan</t>
  </si>
  <si>
    <t>2.4</t>
  </si>
  <si>
    <t>Transferencia  desde subsidio familiar cajas de compensación familiar</t>
  </si>
  <si>
    <t>2.5</t>
  </si>
  <si>
    <t>Impuestos SOAT</t>
  </si>
  <si>
    <t>2.6</t>
  </si>
  <si>
    <t>Impuestos FONSAT</t>
  </si>
  <si>
    <t>2.7</t>
  </si>
  <si>
    <t>Otros impuestos cedidos</t>
  </si>
  <si>
    <t>2.8</t>
  </si>
  <si>
    <t>Otras transferencias de las administraciones públicas</t>
  </si>
  <si>
    <t>2.9</t>
  </si>
  <si>
    <t>Transferencias corrientes diversas</t>
  </si>
  <si>
    <t>2.10</t>
  </si>
  <si>
    <t>Ingresos no operacionales</t>
  </si>
  <si>
    <t xml:space="preserve"> </t>
  </si>
  <si>
    <t>Total ingresos</t>
  </si>
  <si>
    <t>GASTOS</t>
  </si>
  <si>
    <t>2.11</t>
  </si>
  <si>
    <t>Transferencia interna a Solidaridad</t>
  </si>
  <si>
    <t>2.12</t>
  </si>
  <si>
    <t>Transferencia interna a Promoción</t>
  </si>
  <si>
    <t>2.13</t>
  </si>
  <si>
    <t>Transferencia a Ente Territorial para régimen subsidiado</t>
  </si>
  <si>
    <t>2.14</t>
  </si>
  <si>
    <t>Prestaciones sociales en dinero</t>
  </si>
  <si>
    <t>2.15</t>
  </si>
  <si>
    <t>Transferencia de capital a IPS</t>
  </si>
  <si>
    <t>2.16</t>
  </si>
  <si>
    <t>Giro de UPC al Régimen Contributivo</t>
  </si>
  <si>
    <t>2.17</t>
  </si>
  <si>
    <t>Giro de Promoción y prevención</t>
  </si>
  <si>
    <t>2.17.1</t>
  </si>
  <si>
    <t>al régimen contributivo</t>
  </si>
  <si>
    <t>2.17.2</t>
  </si>
  <si>
    <t>al ente territorial</t>
  </si>
  <si>
    <t>2.18</t>
  </si>
  <si>
    <t>Prestaciones sociales en especie (1)</t>
  </si>
  <si>
    <t>2.19</t>
  </si>
  <si>
    <t>Gastos y costos de administración</t>
  </si>
  <si>
    <t>2.19.1</t>
  </si>
  <si>
    <t>Consumo Intermedio</t>
  </si>
  <si>
    <t>2.20</t>
  </si>
  <si>
    <t>Gastos no operacionales</t>
  </si>
  <si>
    <t>Total gastos</t>
  </si>
  <si>
    <t>Diferencia entre ingresos y gastos</t>
  </si>
  <si>
    <t>Fuente: Formato D.2 proceso de giro y compensacion, Estados Financieros suministrados por el consorcio fiduciario FIDUFOSYGA</t>
  </si>
  <si>
    <t>Calculos: DANE - Dirección de Sintesis y Cuentas Nacionales</t>
  </si>
  <si>
    <t>(1) Hace referencia al pago de tutelas</t>
  </si>
  <si>
    <t>(2.2.B) = (2.11.A)</t>
  </si>
  <si>
    <t>(2.2.C) = (2.12.A)</t>
  </si>
  <si>
    <t>(1.1.D) = (2.16.E)+(2.17.1.E)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</si>
</sst>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172" fontId="4" fillId="0" borderId="0" xfId="18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/>
    </xf>
    <xf numFmtId="173" fontId="0" fillId="2" borderId="0" xfId="2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171" fontId="0" fillId="0" borderId="0" xfId="20" applyFont="1" applyFill="1" applyAlignment="1">
      <alignment/>
    </xf>
    <xf numFmtId="10" fontId="0" fillId="2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cuadros salida salud finales 26-09-06 ultima version 2000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495300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85" zoomScaleNormal="85" workbookViewId="0" topLeftCell="A4">
      <selection activeCell="G12" sqref="G12"/>
    </sheetView>
  </sheetViews>
  <sheetFormatPr defaultColWidth="11.421875" defaultRowHeight="12.75" zeroHeight="1"/>
  <cols>
    <col min="1" max="1" width="5.421875" style="1" customWidth="1"/>
    <col min="2" max="2" width="6.7109375" style="4" customWidth="1"/>
    <col min="3" max="3" width="59.7109375" style="4" customWidth="1"/>
    <col min="4" max="4" width="18.28125" style="4" customWidth="1"/>
    <col min="5" max="5" width="12.8515625" style="4" customWidth="1"/>
    <col min="6" max="6" width="13.140625" style="4" customWidth="1"/>
    <col min="7" max="7" width="9.421875" style="4" customWidth="1"/>
    <col min="8" max="8" width="13.28125" style="4" customWidth="1"/>
    <col min="9" max="9" width="9.140625" style="1" customWidth="1"/>
    <col min="10" max="16384" width="9.140625" style="1" hidden="1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1:8" ht="12.75">
      <c r="A6" s="2" t="s">
        <v>0</v>
      </c>
      <c r="B6" s="1"/>
      <c r="C6" s="1"/>
      <c r="D6" s="1"/>
      <c r="E6" s="1"/>
      <c r="F6" s="1"/>
      <c r="G6" s="1"/>
      <c r="H6" s="1"/>
    </row>
    <row r="7" spans="1:8" s="4" customFormat="1" ht="12.75">
      <c r="A7" s="3" t="s">
        <v>1</v>
      </c>
      <c r="C7" s="2"/>
      <c r="D7" s="2"/>
      <c r="E7" s="2"/>
      <c r="F7" s="2"/>
      <c r="G7" s="5"/>
      <c r="H7" s="6"/>
    </row>
    <row r="8" spans="1:8" s="4" customFormat="1" ht="12.75">
      <c r="A8" s="2" t="s">
        <v>2</v>
      </c>
      <c r="C8" s="2"/>
      <c r="D8" s="2"/>
      <c r="E8" s="2"/>
      <c r="F8" s="2"/>
      <c r="G8" s="5"/>
      <c r="H8" s="6"/>
    </row>
    <row r="9" spans="1:8" s="4" customFormat="1" ht="12.75">
      <c r="A9" s="7" t="s">
        <v>3</v>
      </c>
      <c r="G9" s="8"/>
      <c r="H9" s="6"/>
    </row>
    <row r="10" spans="1:8" s="4" customFormat="1" ht="12.75">
      <c r="A10" s="7" t="s">
        <v>4</v>
      </c>
      <c r="C10" s="2"/>
      <c r="E10" s="8"/>
      <c r="F10" s="8"/>
      <c r="G10" s="8"/>
      <c r="H10" s="6"/>
    </row>
    <row r="11" spans="3:8" s="4" customFormat="1" ht="12.75">
      <c r="C11" s="2"/>
      <c r="E11" s="8"/>
      <c r="F11" s="8"/>
      <c r="G11" s="8"/>
      <c r="H11" s="6"/>
    </row>
    <row r="12" spans="2:8" s="4" customFormat="1" ht="12.75">
      <c r="B12" s="2"/>
      <c r="C12" s="2"/>
      <c r="E12" s="8"/>
      <c r="F12" s="8"/>
      <c r="G12" s="8"/>
      <c r="H12" s="9" t="s">
        <v>5</v>
      </c>
    </row>
    <row r="13" spans="1:8" ht="42.75" customHeight="1">
      <c r="A13" s="10"/>
      <c r="B13" s="11" t="s">
        <v>6</v>
      </c>
      <c r="C13" s="11"/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</row>
    <row r="14" spans="2:9" s="12" customFormat="1" ht="21" customHeight="1">
      <c r="B14" s="13"/>
      <c r="C14" s="13"/>
      <c r="D14" s="13" t="s">
        <v>12</v>
      </c>
      <c r="E14" s="13" t="s">
        <v>13</v>
      </c>
      <c r="F14" s="13" t="s">
        <v>14</v>
      </c>
      <c r="G14" s="13" t="s">
        <v>15</v>
      </c>
      <c r="H14" s="13" t="s">
        <v>16</v>
      </c>
      <c r="I14" s="1"/>
    </row>
    <row r="15" ht="12.75">
      <c r="B15" s="14" t="s">
        <v>17</v>
      </c>
    </row>
    <row r="16" ht="12.75" hidden="1"/>
    <row r="17" spans="1:9" s="12" customFormat="1" ht="12.75">
      <c r="A17" s="15" t="s">
        <v>18</v>
      </c>
      <c r="B17" s="16" t="s">
        <v>19</v>
      </c>
      <c r="C17" s="16"/>
      <c r="D17" s="17">
        <f>+SUM(D18:D20)</f>
        <v>4308971.16335342</v>
      </c>
      <c r="E17" s="17"/>
      <c r="F17" s="17"/>
      <c r="G17" s="17"/>
      <c r="H17" s="17">
        <f aca="true" t="shared" si="0" ref="H17:H29">+SUM(D17:G17)</f>
        <v>4308971.16335342</v>
      </c>
      <c r="I17" s="1"/>
    </row>
    <row r="18" spans="1:8" ht="12.75">
      <c r="A18" s="18"/>
      <c r="B18" s="6" t="s">
        <v>20</v>
      </c>
      <c r="C18" s="6" t="s">
        <v>21</v>
      </c>
      <c r="D18" s="6">
        <v>2780738.517213342</v>
      </c>
      <c r="E18" s="6">
        <v>0</v>
      </c>
      <c r="F18" s="6">
        <v>0</v>
      </c>
      <c r="G18" s="6">
        <v>0</v>
      </c>
      <c r="H18" s="19">
        <f t="shared" si="0"/>
        <v>2780738.517213342</v>
      </c>
    </row>
    <row r="19" spans="1:9" s="12" customFormat="1" ht="12.75">
      <c r="A19" s="15"/>
      <c r="B19" s="20" t="s">
        <v>22</v>
      </c>
      <c r="C19" s="16" t="s">
        <v>23</v>
      </c>
      <c r="D19" s="20">
        <v>1390369.258606671</v>
      </c>
      <c r="E19" s="20">
        <v>0</v>
      </c>
      <c r="F19" s="20">
        <v>0</v>
      </c>
      <c r="G19" s="20">
        <v>0</v>
      </c>
      <c r="H19" s="17">
        <f t="shared" si="0"/>
        <v>1390369.258606671</v>
      </c>
      <c r="I19" s="1"/>
    </row>
    <row r="20" spans="1:8" ht="12.75">
      <c r="A20" s="18"/>
      <c r="B20" s="6" t="s">
        <v>24</v>
      </c>
      <c r="C20" s="6" t="s">
        <v>25</v>
      </c>
      <c r="D20" s="6">
        <v>137863.38753340722</v>
      </c>
      <c r="E20" s="6">
        <v>0</v>
      </c>
      <c r="F20" s="6">
        <v>0</v>
      </c>
      <c r="G20" s="6">
        <v>0</v>
      </c>
      <c r="H20" s="19">
        <f t="shared" si="0"/>
        <v>137863.38753340722</v>
      </c>
    </row>
    <row r="21" spans="1:9" s="12" customFormat="1" ht="12.75">
      <c r="A21" s="15" t="s">
        <v>26</v>
      </c>
      <c r="B21" s="16" t="s">
        <v>27</v>
      </c>
      <c r="C21" s="16"/>
      <c r="D21" s="20">
        <v>0</v>
      </c>
      <c r="E21" s="20">
        <v>324551.0250835725</v>
      </c>
      <c r="F21" s="20">
        <v>162275.51254178624</v>
      </c>
      <c r="G21" s="20">
        <v>0</v>
      </c>
      <c r="H21" s="17">
        <f t="shared" si="0"/>
        <v>486826.53762535873</v>
      </c>
      <c r="I21" s="21"/>
    </row>
    <row r="22" spans="1:9" ht="12.75">
      <c r="A22" s="18" t="s">
        <v>28</v>
      </c>
      <c r="B22" s="4" t="s">
        <v>29</v>
      </c>
      <c r="D22" s="6">
        <v>0</v>
      </c>
      <c r="E22" s="6">
        <v>64375.59006320755</v>
      </c>
      <c r="F22" s="6">
        <v>0</v>
      </c>
      <c r="G22" s="6">
        <v>0</v>
      </c>
      <c r="H22" s="19">
        <f t="shared" si="0"/>
        <v>64375.59006320755</v>
      </c>
      <c r="I22" s="21"/>
    </row>
    <row r="23" spans="1:9" s="12" customFormat="1" ht="12.75">
      <c r="A23" s="15" t="s">
        <v>30</v>
      </c>
      <c r="B23" s="16" t="s">
        <v>31</v>
      </c>
      <c r="C23" s="16"/>
      <c r="D23" s="20">
        <v>0</v>
      </c>
      <c r="E23" s="20">
        <v>3388.24142678</v>
      </c>
      <c r="F23" s="20">
        <v>0</v>
      </c>
      <c r="G23" s="20">
        <v>0</v>
      </c>
      <c r="H23" s="17">
        <f t="shared" si="0"/>
        <v>3388.24142678</v>
      </c>
      <c r="I23" s="1"/>
    </row>
    <row r="24" spans="1:8" ht="12.75">
      <c r="A24" s="18" t="s">
        <v>32</v>
      </c>
      <c r="B24" s="4" t="s">
        <v>33</v>
      </c>
      <c r="D24" s="6">
        <v>0</v>
      </c>
      <c r="E24" s="6">
        <v>0</v>
      </c>
      <c r="F24" s="6">
        <v>0</v>
      </c>
      <c r="G24" s="6">
        <v>109345.07596632</v>
      </c>
      <c r="H24" s="19">
        <f t="shared" si="0"/>
        <v>109345.07596632</v>
      </c>
    </row>
    <row r="25" spans="1:9" s="12" customFormat="1" ht="12.75">
      <c r="A25" s="15" t="s">
        <v>34</v>
      </c>
      <c r="B25" s="16" t="s">
        <v>35</v>
      </c>
      <c r="C25" s="16"/>
      <c r="D25" s="20">
        <v>0</v>
      </c>
      <c r="E25" s="20">
        <v>0</v>
      </c>
      <c r="F25" s="20">
        <v>0</v>
      </c>
      <c r="G25" s="20">
        <v>43853.599398</v>
      </c>
      <c r="H25" s="17">
        <f t="shared" si="0"/>
        <v>43853.599398</v>
      </c>
      <c r="I25" s="1"/>
    </row>
    <row r="26" spans="1:8" ht="12.75">
      <c r="A26" s="18" t="s">
        <v>36</v>
      </c>
      <c r="B26" s="4" t="s">
        <v>37</v>
      </c>
      <c r="D26" s="6">
        <v>0</v>
      </c>
      <c r="E26" s="6">
        <v>1828.19334</v>
      </c>
      <c r="F26" s="6">
        <v>928.999569</v>
      </c>
      <c r="G26" s="6">
        <v>0</v>
      </c>
      <c r="H26" s="19">
        <f t="shared" si="0"/>
        <v>2757.192909</v>
      </c>
    </row>
    <row r="27" spans="1:9" s="12" customFormat="1" ht="12.75">
      <c r="A27" s="15" t="s">
        <v>38</v>
      </c>
      <c r="B27" s="16" t="s">
        <v>39</v>
      </c>
      <c r="C27" s="16"/>
      <c r="D27" s="20">
        <v>0</v>
      </c>
      <c r="E27" s="20">
        <v>107881.559763</v>
      </c>
      <c r="F27" s="20">
        <v>0</v>
      </c>
      <c r="G27" s="20">
        <v>0</v>
      </c>
      <c r="H27" s="17">
        <f t="shared" si="0"/>
        <v>107881.559763</v>
      </c>
      <c r="I27" s="1"/>
    </row>
    <row r="28" spans="1:8" ht="12.75">
      <c r="A28" s="18" t="s">
        <v>40</v>
      </c>
      <c r="B28" s="4" t="s">
        <v>41</v>
      </c>
      <c r="D28" s="6">
        <v>7.2965495</v>
      </c>
      <c r="E28" s="6">
        <v>227.04740730999998</v>
      </c>
      <c r="F28" s="6">
        <v>4.64053496</v>
      </c>
      <c r="G28" s="6">
        <v>0</v>
      </c>
      <c r="H28" s="19">
        <f t="shared" si="0"/>
        <v>238.98449176999998</v>
      </c>
    </row>
    <row r="29" spans="1:9" s="12" customFormat="1" ht="12.75">
      <c r="A29" s="15" t="s">
        <v>42</v>
      </c>
      <c r="B29" s="16" t="s">
        <v>43</v>
      </c>
      <c r="C29" s="16"/>
      <c r="D29" s="20">
        <v>32393.84555901</v>
      </c>
      <c r="E29" s="20">
        <v>101896.24413415001</v>
      </c>
      <c r="F29" s="20">
        <v>14319.343321610002</v>
      </c>
      <c r="G29" s="20">
        <v>25145.248823759997</v>
      </c>
      <c r="H29" s="17">
        <f t="shared" si="0"/>
        <v>173754.68183853</v>
      </c>
      <c r="I29" s="1"/>
    </row>
    <row r="30" spans="1:7" ht="12.75">
      <c r="A30" s="18"/>
      <c r="D30" s="19"/>
      <c r="E30" s="19"/>
      <c r="F30" s="19"/>
      <c r="G30" s="19" t="s">
        <v>44</v>
      </c>
    </row>
    <row r="31" spans="1:9" s="12" customFormat="1" ht="12.75">
      <c r="A31" s="15"/>
      <c r="B31" s="22" t="s">
        <v>45</v>
      </c>
      <c r="C31" s="23"/>
      <c r="D31" s="24">
        <f>+D17+SUM(D21:D29)</f>
        <v>4341372.30546193</v>
      </c>
      <c r="E31" s="24">
        <f>+E17+SUM(E21:E29)</f>
        <v>604147.90121802</v>
      </c>
      <c r="F31" s="24">
        <f>+F17+SUM(F21:F29)</f>
        <v>177528.49596735626</v>
      </c>
      <c r="G31" s="24">
        <f>+G17+SUM(G21:G29)</f>
        <v>178343.92418807998</v>
      </c>
      <c r="H31" s="24">
        <f>+H17+SUM(H21:H29)</f>
        <v>5301392.626835386</v>
      </c>
      <c r="I31" s="1"/>
    </row>
    <row r="32" spans="1:7" ht="12.75">
      <c r="A32" s="18"/>
      <c r="D32" s="19" t="s">
        <v>44</v>
      </c>
      <c r="E32" s="19" t="s">
        <v>44</v>
      </c>
      <c r="F32" s="19" t="s">
        <v>44</v>
      </c>
      <c r="G32" s="19" t="s">
        <v>44</v>
      </c>
    </row>
    <row r="33" spans="1:9" s="12" customFormat="1" ht="12.75">
      <c r="A33" s="15"/>
      <c r="B33" s="25" t="s">
        <v>46</v>
      </c>
      <c r="C33" s="16"/>
      <c r="D33" s="17" t="s">
        <v>44</v>
      </c>
      <c r="E33" s="17" t="s">
        <v>44</v>
      </c>
      <c r="F33" s="17" t="s">
        <v>44</v>
      </c>
      <c r="G33" s="17"/>
      <c r="H33" s="17"/>
      <c r="I33" s="1"/>
    </row>
    <row r="34" spans="1:11" ht="12.75">
      <c r="A34" s="18" t="s">
        <v>47</v>
      </c>
      <c r="B34" s="4" t="s">
        <v>48</v>
      </c>
      <c r="D34" s="19">
        <v>324551.0250835725</v>
      </c>
      <c r="E34" s="19">
        <v>0</v>
      </c>
      <c r="F34" s="19">
        <v>0</v>
      </c>
      <c r="G34" s="19">
        <v>0</v>
      </c>
      <c r="H34" s="19">
        <f aca="true" t="shared" si="1" ref="H34:H46">+SUM(D34:G34)</f>
        <v>324551.0250835725</v>
      </c>
      <c r="K34" s="21"/>
    </row>
    <row r="35" spans="1:11" s="12" customFormat="1" ht="12.75">
      <c r="A35" s="15" t="s">
        <v>49</v>
      </c>
      <c r="B35" s="16" t="s">
        <v>50</v>
      </c>
      <c r="C35" s="16"/>
      <c r="D35" s="17">
        <v>162275.51254178624</v>
      </c>
      <c r="E35" s="17">
        <v>0</v>
      </c>
      <c r="F35" s="17">
        <v>0</v>
      </c>
      <c r="G35" s="17">
        <v>0</v>
      </c>
      <c r="H35" s="17">
        <f t="shared" si="1"/>
        <v>162275.51254178624</v>
      </c>
      <c r="I35" s="1"/>
      <c r="K35" s="26"/>
    </row>
    <row r="36" spans="1:11" ht="12.75">
      <c r="A36" s="18" t="s">
        <v>51</v>
      </c>
      <c r="B36" s="4" t="s">
        <v>52</v>
      </c>
      <c r="D36" s="19">
        <v>0</v>
      </c>
      <c r="E36" s="19">
        <v>739908.47005129</v>
      </c>
      <c r="F36" s="19">
        <v>0</v>
      </c>
      <c r="G36" s="19">
        <v>85899.84421000001</v>
      </c>
      <c r="H36" s="19">
        <f t="shared" si="1"/>
        <v>825808.31426129</v>
      </c>
      <c r="K36" s="27"/>
    </row>
    <row r="37" spans="1:9" s="12" customFormat="1" ht="12.75">
      <c r="A37" s="15" t="s">
        <v>53</v>
      </c>
      <c r="B37" s="16" t="s">
        <v>54</v>
      </c>
      <c r="C37" s="16"/>
      <c r="D37" s="17">
        <v>139428.13444000002</v>
      </c>
      <c r="E37" s="17">
        <v>0</v>
      </c>
      <c r="F37" s="17">
        <v>0</v>
      </c>
      <c r="G37" s="17">
        <v>68437.642093</v>
      </c>
      <c r="H37" s="17">
        <f t="shared" si="1"/>
        <v>207865.77653300003</v>
      </c>
      <c r="I37" s="1"/>
    </row>
    <row r="38" spans="1:8" ht="12.75">
      <c r="A38" s="18" t="s">
        <v>55</v>
      </c>
      <c r="B38" s="4" t="s">
        <v>56</v>
      </c>
      <c r="D38" s="19">
        <v>0</v>
      </c>
      <c r="E38" s="19">
        <v>0</v>
      </c>
      <c r="F38" s="19">
        <v>0</v>
      </c>
      <c r="G38" s="19">
        <v>18883.71212612</v>
      </c>
      <c r="H38" s="19">
        <f t="shared" si="1"/>
        <v>18883.71212612</v>
      </c>
    </row>
    <row r="39" spans="1:12" s="12" customFormat="1" ht="12.75">
      <c r="A39" s="15" t="s">
        <v>57</v>
      </c>
      <c r="B39" s="16" t="s">
        <v>58</v>
      </c>
      <c r="C39" s="16"/>
      <c r="D39" s="17">
        <v>3467734.4795292136</v>
      </c>
      <c r="E39" s="17">
        <v>0</v>
      </c>
      <c r="F39" s="17">
        <v>0</v>
      </c>
      <c r="G39" s="17">
        <v>0</v>
      </c>
      <c r="H39" s="17">
        <f t="shared" si="1"/>
        <v>3467734.4795292136</v>
      </c>
      <c r="I39" s="28"/>
      <c r="L39" s="29"/>
    </row>
    <row r="40" spans="1:12" ht="12.75">
      <c r="A40" s="18" t="s">
        <v>59</v>
      </c>
      <c r="B40" s="4" t="s">
        <v>60</v>
      </c>
      <c r="D40" s="19">
        <f>+SUM(D41:D42)</f>
        <v>0</v>
      </c>
      <c r="E40" s="19">
        <f>+SUM(E41:E42)</f>
        <v>0</v>
      </c>
      <c r="F40" s="19">
        <f>+SUM(F41:F42)</f>
        <v>143467.95530518622</v>
      </c>
      <c r="G40" s="19">
        <f>+SUM(G41:G42)</f>
        <v>0</v>
      </c>
      <c r="H40" s="19">
        <f t="shared" si="1"/>
        <v>143467.95530518622</v>
      </c>
      <c r="I40" s="28"/>
      <c r="L40" s="30"/>
    </row>
    <row r="41" spans="1:12" s="12" customFormat="1" ht="12.75">
      <c r="A41" s="15"/>
      <c r="B41" s="16" t="s">
        <v>61</v>
      </c>
      <c r="C41" s="16" t="s">
        <v>62</v>
      </c>
      <c r="D41" s="17"/>
      <c r="E41" s="17"/>
      <c r="F41" s="17">
        <v>123759.71968578623</v>
      </c>
      <c r="G41" s="17"/>
      <c r="H41" s="17">
        <f t="shared" si="1"/>
        <v>123759.71968578623</v>
      </c>
      <c r="I41" s="28"/>
      <c r="L41" s="29"/>
    </row>
    <row r="42" spans="1:8" ht="12.75">
      <c r="A42" s="18"/>
      <c r="B42" s="4" t="s">
        <v>63</v>
      </c>
      <c r="C42" s="4" t="s">
        <v>64</v>
      </c>
      <c r="D42" s="19"/>
      <c r="E42" s="19"/>
      <c r="F42" s="19">
        <v>19708.235619400002</v>
      </c>
      <c r="G42" s="19"/>
      <c r="H42" s="19">
        <f t="shared" si="1"/>
        <v>19708.235619400002</v>
      </c>
    </row>
    <row r="43" spans="1:9" s="12" customFormat="1" ht="12.75">
      <c r="A43" s="15" t="s">
        <v>65</v>
      </c>
      <c r="B43" s="16" t="s">
        <v>66</v>
      </c>
      <c r="C43" s="16"/>
      <c r="D43" s="17">
        <v>0</v>
      </c>
      <c r="E43" s="17">
        <v>2.708295</v>
      </c>
      <c r="F43" s="17">
        <v>0</v>
      </c>
      <c r="G43" s="17">
        <v>351.063247</v>
      </c>
      <c r="H43" s="17">
        <f t="shared" si="1"/>
        <v>353.771542</v>
      </c>
      <c r="I43" s="1"/>
    </row>
    <row r="44" spans="1:8" ht="12.75">
      <c r="A44" s="18" t="s">
        <v>67</v>
      </c>
      <c r="B44" s="4" t="s">
        <v>68</v>
      </c>
      <c r="D44" s="19">
        <f>+D45</f>
        <v>1423.097956</v>
      </c>
      <c r="E44" s="19">
        <f>+E45</f>
        <v>2497.964469</v>
      </c>
      <c r="F44" s="19">
        <f>+F45</f>
        <v>332.296128</v>
      </c>
      <c r="G44" s="19">
        <f>+G45</f>
        <v>1490.290091</v>
      </c>
      <c r="H44" s="19">
        <f t="shared" si="1"/>
        <v>5743.648644</v>
      </c>
    </row>
    <row r="45" spans="1:9" s="12" customFormat="1" ht="12.75">
      <c r="A45" s="15"/>
      <c r="B45" s="16" t="s">
        <v>69</v>
      </c>
      <c r="C45" s="16" t="s">
        <v>70</v>
      </c>
      <c r="D45" s="17">
        <v>1423.097956</v>
      </c>
      <c r="E45" s="17">
        <v>2497.964469</v>
      </c>
      <c r="F45" s="17">
        <v>332.296128</v>
      </c>
      <c r="G45" s="17">
        <v>1490.290091</v>
      </c>
      <c r="H45" s="17">
        <f t="shared" si="1"/>
        <v>5743.648644</v>
      </c>
      <c r="I45" s="1"/>
    </row>
    <row r="46" spans="1:8" ht="12.75">
      <c r="A46" s="18" t="s">
        <v>71</v>
      </c>
      <c r="B46" s="4" t="s">
        <v>72</v>
      </c>
      <c r="D46" s="19">
        <v>38.386224989999995</v>
      </c>
      <c r="E46" s="19">
        <v>4200.1986534</v>
      </c>
      <c r="F46" s="19">
        <v>2640.02593336</v>
      </c>
      <c r="G46" s="19">
        <v>137.45017509</v>
      </c>
      <c r="H46" s="19">
        <f t="shared" si="1"/>
        <v>7016.060986840001</v>
      </c>
    </row>
    <row r="47" spans="2:9" s="12" customFormat="1" ht="12.75">
      <c r="B47" s="16"/>
      <c r="C47" s="16"/>
      <c r="D47" s="17" t="s">
        <v>44</v>
      </c>
      <c r="E47" s="17" t="s">
        <v>44</v>
      </c>
      <c r="F47" s="17" t="s">
        <v>44</v>
      </c>
      <c r="G47" s="17"/>
      <c r="H47" s="17" t="s">
        <v>44</v>
      </c>
      <c r="I47" s="1"/>
    </row>
    <row r="48" spans="1:8" ht="12.75">
      <c r="A48" s="31"/>
      <c r="B48" s="32"/>
      <c r="C48" s="32"/>
      <c r="D48" s="31"/>
      <c r="E48" s="31"/>
      <c r="F48" s="31"/>
      <c r="G48" s="31"/>
      <c r="H48" s="31"/>
    </row>
    <row r="49" spans="1:9" s="12" customFormat="1" ht="12.75">
      <c r="A49" s="33"/>
      <c r="B49" s="34" t="s">
        <v>73</v>
      </c>
      <c r="C49" s="35"/>
      <c r="D49" s="33">
        <f>+SUM(D34:D40)+D43+D44+D46</f>
        <v>4095450.635775562</v>
      </c>
      <c r="E49" s="33">
        <f>+SUM(E34:E40)+E43+E44+E46</f>
        <v>746609.34146869</v>
      </c>
      <c r="F49" s="33">
        <f>+SUM(F34:F40)+F43+F44+F46</f>
        <v>146440.27736654622</v>
      </c>
      <c r="G49" s="33">
        <f>+SUM(G34:G40)+G43+G44+G46</f>
        <v>175200.00194221002</v>
      </c>
      <c r="H49" s="33">
        <f>+SUM(H34:H40)+H43+H44+H46</f>
        <v>5163700.256553008</v>
      </c>
      <c r="I49" s="1"/>
    </row>
    <row r="50" spans="1:8" ht="12.75">
      <c r="A50" s="31"/>
      <c r="B50" s="36" t="s">
        <v>74</v>
      </c>
      <c r="C50" s="36"/>
      <c r="D50" s="37">
        <f>+D31-D49</f>
        <v>245921.6696863682</v>
      </c>
      <c r="E50" s="37">
        <f>+E31-E49</f>
        <v>-142461.44025066996</v>
      </c>
      <c r="F50" s="37">
        <f>+F31-F49</f>
        <v>31088.21860081004</v>
      </c>
      <c r="G50" s="37">
        <f>+G31-G49</f>
        <v>3143.922245869966</v>
      </c>
      <c r="H50" s="37">
        <f>+H31-H49</f>
        <v>137692.37028237805</v>
      </c>
    </row>
    <row r="51" spans="1:8" ht="12.75" customHeight="1">
      <c r="A51" s="38"/>
      <c r="B51" s="36"/>
      <c r="C51" s="36"/>
      <c r="D51" s="37"/>
      <c r="E51" s="37"/>
      <c r="F51" s="37"/>
      <c r="G51" s="37"/>
      <c r="H51" s="37"/>
    </row>
    <row r="52" spans="1:8" ht="12.75">
      <c r="A52" s="39"/>
      <c r="B52" s="40"/>
      <c r="C52" s="40"/>
      <c r="D52" s="41"/>
      <c r="E52" s="41"/>
      <c r="F52" s="41"/>
      <c r="G52" s="41"/>
      <c r="H52" s="41"/>
    </row>
    <row r="53" spans="5:7" ht="12.75">
      <c r="E53" s="19"/>
      <c r="F53" s="19"/>
      <c r="G53" s="19"/>
    </row>
    <row r="54" spans="1:8" ht="12.75">
      <c r="A54" s="6" t="s">
        <v>75</v>
      </c>
      <c r="H54" s="1"/>
    </row>
    <row r="55" spans="1:8" ht="12.75">
      <c r="A55" s="4" t="s">
        <v>76</v>
      </c>
      <c r="H55" s="1"/>
    </row>
    <row r="56" spans="1:8" ht="12.75">
      <c r="A56" s="4" t="s">
        <v>77</v>
      </c>
      <c r="H56" s="1"/>
    </row>
    <row r="57" spans="1:8" ht="12.75">
      <c r="A57" s="4"/>
      <c r="H57" s="1"/>
    </row>
    <row r="58" spans="1:8" ht="12.75">
      <c r="A58" s="4" t="s">
        <v>78</v>
      </c>
      <c r="H58" s="1"/>
    </row>
    <row r="59" spans="1:8" ht="12.75">
      <c r="A59" s="4" t="s">
        <v>79</v>
      </c>
      <c r="H59" s="1"/>
    </row>
    <row r="60" spans="1:8" ht="12.75">
      <c r="A60" s="4"/>
      <c r="H60" s="1"/>
    </row>
    <row r="61" spans="1:8" ht="12.75">
      <c r="A61" s="4" t="s">
        <v>80</v>
      </c>
      <c r="H61" s="1"/>
    </row>
    <row r="62" ht="12.75"/>
    <row r="63" ht="12.75" hidden="1"/>
    <row r="64" ht="12.75" hidden="1"/>
    <row r="65" ht="12.75" hidden="1"/>
  </sheetData>
  <mergeCells count="9">
    <mergeCell ref="H50:H52"/>
    <mergeCell ref="D50:D52"/>
    <mergeCell ref="E50:E52"/>
    <mergeCell ref="F50:F52"/>
    <mergeCell ref="G50:G52"/>
    <mergeCell ref="B49:C49"/>
    <mergeCell ref="B31:C31"/>
    <mergeCell ref="B13:C13"/>
    <mergeCell ref="B50:C52"/>
  </mergeCells>
  <printOptions/>
  <pageMargins left="0.69" right="0.75" top="0.63" bottom="0.5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2008-06-12T21:34:23Z</dcterms:created>
  <dcterms:modified xsi:type="dcterms:W3CDTF">2008-06-12T21:34:40Z</dcterms:modified>
  <cp:category/>
  <cp:version/>
  <cp:contentType/>
  <cp:contentStatus/>
</cp:coreProperties>
</file>