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750" activeTab="0"/>
  </bookViews>
  <sheets>
    <sheet name="TOTAL_ECONOMIA" sheetId="1" r:id="rId1"/>
  </sheets>
  <definedNames>
    <definedName name="FECHA">#REF!</definedName>
    <definedName name="Gob">#REF!</definedName>
    <definedName name="Hogares">#REF!</definedName>
    <definedName name="ISFLSH">#REF!</definedName>
    <definedName name="PERIODO">#REF!</definedName>
    <definedName name="Resto">#REF!</definedName>
    <definedName name="SocFin">#REF!</definedName>
    <definedName name="SocNoFin">#REF!</definedName>
    <definedName name="TITULO">#REF!</definedName>
  </definedNames>
  <calcPr fullCalcOnLoad="1"/>
</workbook>
</file>

<file path=xl/sharedStrings.xml><?xml version="1.0" encoding="utf-8"?>
<sst xmlns="http://schemas.openxmlformats.org/spreadsheetml/2006/main" count="84" uniqueCount="56">
  <si>
    <t>En miles de millones de pesos</t>
  </si>
  <si>
    <t>Valores a precios corrientes</t>
  </si>
  <si>
    <t>Base 2015</t>
  </si>
  <si>
    <t>Clasificación Cuentas Nacionales</t>
  </si>
  <si>
    <t>p: cifra provisional</t>
  </si>
  <si>
    <t>2016_1</t>
  </si>
  <si>
    <t>2016_2</t>
  </si>
  <si>
    <t>2016_3</t>
  </si>
  <si>
    <t>2016_4</t>
  </si>
  <si>
    <t>2017_1</t>
  </si>
  <si>
    <t>2017_2</t>
  </si>
  <si>
    <t>2017_3</t>
  </si>
  <si>
    <t>2017_4</t>
  </si>
  <si>
    <t>2018_1</t>
  </si>
  <si>
    <t>2018_2</t>
  </si>
  <si>
    <t>2018_3</t>
  </si>
  <si>
    <t>2018_4</t>
  </si>
  <si>
    <t>CONCILIACIÓN CUENTAS NO FINANCIERAS - CUENTAS FINANCIERAS</t>
  </si>
  <si>
    <t>DISCREPANCIA</t>
  </si>
  <si>
    <t>S11</t>
  </si>
  <si>
    <t>S12</t>
  </si>
  <si>
    <t>S13</t>
  </si>
  <si>
    <t>S14</t>
  </si>
  <si>
    <t>S15</t>
  </si>
  <si>
    <t>S1</t>
  </si>
  <si>
    <t>S2</t>
  </si>
  <si>
    <t>Sociedades Financieras</t>
  </si>
  <si>
    <t>Sociedades No Financieras</t>
  </si>
  <si>
    <t>Gobierno</t>
  </si>
  <si>
    <t>Hogares</t>
  </si>
  <si>
    <t>Instituciones Sin Fines de Lucro que Sirven a los Hogares</t>
  </si>
  <si>
    <t>Total Economia</t>
  </si>
  <si>
    <t>Resto del mundo</t>
  </si>
  <si>
    <r>
      <rPr>
        <b/>
        <vertAlign val="superscript"/>
        <sz val="8"/>
        <rFont val="Segoe UI"/>
        <family val="2"/>
      </rPr>
      <t>1</t>
    </r>
    <r>
      <rPr>
        <b/>
        <sz val="8"/>
        <rFont val="Segoe UI"/>
        <family val="2"/>
      </rPr>
      <t xml:space="preserve"> Fuente:</t>
    </r>
    <r>
      <rPr>
        <sz val="8"/>
        <rFont val="Segoe UI"/>
        <family val="2"/>
      </rPr>
      <t xml:space="preserve"> Dirección de Síntesis y Cuentas Nacionales - DANE</t>
    </r>
  </si>
  <si>
    <r>
      <rPr>
        <b/>
        <vertAlign val="superscript"/>
        <sz val="8"/>
        <rFont val="Segoe UI"/>
        <family val="2"/>
      </rPr>
      <t>2</t>
    </r>
    <r>
      <rPr>
        <b/>
        <sz val="8"/>
        <rFont val="Segoe UI"/>
        <family val="2"/>
      </rPr>
      <t xml:space="preserve"> Fuente:</t>
    </r>
    <r>
      <rPr>
        <sz val="8"/>
        <rFont val="Segoe UI"/>
        <family val="2"/>
      </rPr>
      <t xml:space="preserve"> Banco de la República</t>
    </r>
  </si>
  <si>
    <t>pr: cifra preliminar</t>
  </si>
  <si>
    <r>
      <t>2021_2</t>
    </r>
    <r>
      <rPr>
        <b/>
        <vertAlign val="superscript"/>
        <sz val="9"/>
        <rFont val="Segoe UI"/>
        <family val="2"/>
      </rPr>
      <t>pr</t>
    </r>
  </si>
  <si>
    <r>
      <t>2021_1</t>
    </r>
    <r>
      <rPr>
        <b/>
        <vertAlign val="superscript"/>
        <sz val="9"/>
        <rFont val="Segoe UI"/>
        <family val="2"/>
      </rPr>
      <t>pr</t>
    </r>
  </si>
  <si>
    <t>El prestamo neto se presenta con saldo positivo y el endeudamiento con saldo negativo</t>
  </si>
  <si>
    <r>
      <t xml:space="preserve">CUENTAS NO FINANCIERAS </t>
    </r>
    <r>
      <rPr>
        <b/>
        <vertAlign val="superscript"/>
        <sz val="9"/>
        <rFont val="Segoe UI"/>
        <family val="2"/>
      </rPr>
      <t>1</t>
    </r>
  </si>
  <si>
    <r>
      <t xml:space="preserve">CUENTAS FINANCIERAS </t>
    </r>
    <r>
      <rPr>
        <b/>
        <vertAlign val="superscript"/>
        <sz val="9"/>
        <rFont val="Segoe UI"/>
        <family val="2"/>
      </rPr>
      <t>2</t>
    </r>
  </si>
  <si>
    <t>Por efecto del redondeo, hay valores que no coinciden con los datos relacionados en el PIB desde su enfoque de producción y gasto, o en el cierre del resto del mundo</t>
  </si>
  <si>
    <r>
      <t>2021_3</t>
    </r>
    <r>
      <rPr>
        <b/>
        <vertAlign val="superscript"/>
        <sz val="9"/>
        <rFont val="Segoe UI"/>
        <family val="2"/>
      </rPr>
      <t>pr</t>
    </r>
  </si>
  <si>
    <r>
      <t>2021_4</t>
    </r>
    <r>
      <rPr>
        <b/>
        <vertAlign val="superscript"/>
        <sz val="9"/>
        <rFont val="Segoe UI"/>
        <family val="2"/>
      </rPr>
      <t>pr</t>
    </r>
  </si>
  <si>
    <r>
      <t>2020_4</t>
    </r>
    <r>
      <rPr>
        <b/>
        <vertAlign val="superscript"/>
        <sz val="9"/>
        <rFont val="Segoe UI"/>
        <family val="2"/>
      </rPr>
      <t>p</t>
    </r>
  </si>
  <si>
    <r>
      <t>2020_3</t>
    </r>
    <r>
      <rPr>
        <b/>
        <vertAlign val="superscript"/>
        <sz val="9"/>
        <rFont val="Segoe UI"/>
        <family val="2"/>
      </rPr>
      <t>p</t>
    </r>
  </si>
  <si>
    <r>
      <t>2020_2</t>
    </r>
    <r>
      <rPr>
        <b/>
        <vertAlign val="superscript"/>
        <sz val="9"/>
        <rFont val="Segoe UI"/>
        <family val="2"/>
      </rPr>
      <t>p</t>
    </r>
  </si>
  <si>
    <r>
      <t>2020_1</t>
    </r>
    <r>
      <rPr>
        <b/>
        <vertAlign val="superscript"/>
        <sz val="9"/>
        <rFont val="Segoe UI"/>
        <family val="2"/>
      </rPr>
      <t>p</t>
    </r>
  </si>
  <si>
    <t>2019_4</t>
  </si>
  <si>
    <t>2019_3</t>
  </si>
  <si>
    <t>2019_2</t>
  </si>
  <si>
    <t>2019_1</t>
  </si>
  <si>
    <t>Actualizado el 30 de junio de 2022</t>
  </si>
  <si>
    <r>
      <t>2022_1</t>
    </r>
    <r>
      <rPr>
        <b/>
        <vertAlign val="superscript"/>
        <sz val="9"/>
        <rFont val="Segoe UI"/>
        <family val="2"/>
      </rPr>
      <t>pr</t>
    </r>
  </si>
  <si>
    <r>
      <t>Serie 2016_1 - 2022_1</t>
    </r>
    <r>
      <rPr>
        <b/>
        <vertAlign val="superscript"/>
        <sz val="10"/>
        <rFont val="Segoe UI"/>
        <family val="2"/>
      </rPr>
      <t>pr</t>
    </r>
  </si>
  <si>
    <t xml:space="preserve">Las cifras que se presentan en esta publicación, tienen carácter preliminar, para el primer trimestre de 2022 se garantizó la tendencia de los préstamos/endudamientos netos de los sectores a excepcion de hogares e ISFLSH, en la proxima publicación se actualizarán las cifras 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</si>
</sst>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Segoe UI"/>
      <family val="2"/>
    </font>
    <font>
      <sz val="10"/>
      <name val="Segoe UI"/>
      <family val="2"/>
    </font>
    <font>
      <i/>
      <sz val="9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b/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Segoe UI"/>
      <family val="2"/>
    </font>
    <font>
      <b/>
      <vertAlign val="superscript"/>
      <sz val="8"/>
      <name val="Segoe UI"/>
      <family val="2"/>
    </font>
    <font>
      <b/>
      <vertAlign val="superscript"/>
      <sz val="10"/>
      <name val="Segoe U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28"/>
      <name val="Segoe UI"/>
      <family val="2"/>
    </font>
    <font>
      <b/>
      <sz val="16"/>
      <color indexed="9"/>
      <name val="Segoe UI"/>
      <family val="2"/>
    </font>
    <font>
      <b/>
      <sz val="9"/>
      <color indexed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660066"/>
      <name val="Segoe UI"/>
      <family val="2"/>
    </font>
    <font>
      <b/>
      <sz val="16"/>
      <color theme="0"/>
      <name val="Segoe UI"/>
      <family val="2"/>
    </font>
    <font>
      <b/>
      <sz val="9"/>
      <color theme="1"/>
      <name val="Segoe U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>
        <color theme="4" tint="-0.24997000396251678"/>
      </top>
      <bottom style="medium">
        <color theme="4" tint="-0.24997000396251678"/>
      </bottom>
    </border>
    <border>
      <left style="thin"/>
      <right style="thin"/>
      <top style="thin"/>
      <bottom/>
    </border>
    <border>
      <left/>
      <right/>
      <top/>
      <bottom style="medium">
        <color theme="4" tint="-0.2499700039625167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100">
    <xf numFmtId="0" fontId="0" fillId="0" borderId="0" xfId="0" applyFont="1" applyAlignment="1">
      <alignment/>
    </xf>
    <xf numFmtId="3" fontId="2" fillId="33" borderId="0" xfId="0" applyNumberFormat="1" applyFont="1" applyFill="1" applyAlignment="1">
      <alignment/>
    </xf>
    <xf numFmtId="3" fontId="2" fillId="34" borderId="0" xfId="0" applyNumberFormat="1" applyFont="1" applyFill="1" applyAlignment="1">
      <alignment/>
    </xf>
    <xf numFmtId="0" fontId="2" fillId="34" borderId="0" xfId="0" applyFont="1" applyFill="1" applyAlignment="1">
      <alignment/>
    </xf>
    <xf numFmtId="3" fontId="2" fillId="34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164" fontId="52" fillId="34" borderId="0" xfId="0" applyNumberFormat="1" applyFont="1" applyFill="1" applyBorder="1" applyAlignment="1">
      <alignment/>
    </xf>
    <xf numFmtId="3" fontId="4" fillId="34" borderId="0" xfId="0" applyNumberFormat="1" applyFont="1" applyFill="1" applyAlignment="1">
      <alignment/>
    </xf>
    <xf numFmtId="3" fontId="5" fillId="33" borderId="0" xfId="0" applyNumberFormat="1" applyFont="1" applyFill="1" applyAlignment="1">
      <alignment horizontal="center"/>
    </xf>
    <xf numFmtId="0" fontId="6" fillId="34" borderId="0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3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/>
    </xf>
    <xf numFmtId="0" fontId="6" fillId="34" borderId="0" xfId="0" applyFont="1" applyFill="1" applyBorder="1" applyAlignment="1">
      <alignment vertical="center"/>
    </xf>
    <xf numFmtId="0" fontId="6" fillId="35" borderId="10" xfId="0" applyFont="1" applyFill="1" applyBorder="1" applyAlignment="1">
      <alignment vertical="center"/>
    </xf>
    <xf numFmtId="164" fontId="6" fillId="34" borderId="0" xfId="0" applyNumberFormat="1" applyFont="1" applyFill="1" applyBorder="1" applyAlignment="1" applyProtection="1">
      <alignment horizontal="left" vertical="center" wrapText="1"/>
      <protection/>
    </xf>
    <xf numFmtId="3" fontId="4" fillId="34" borderId="0" xfId="0" applyNumberFormat="1" applyFont="1" applyFill="1" applyBorder="1" applyAlignment="1">
      <alignment/>
    </xf>
    <xf numFmtId="164" fontId="7" fillId="34" borderId="0" xfId="0" applyNumberFormat="1" applyFont="1" applyFill="1" applyBorder="1" applyAlignment="1" applyProtection="1">
      <alignment horizontal="left" vertical="center" wrapText="1" indent="2"/>
      <protection/>
    </xf>
    <xf numFmtId="164" fontId="6" fillId="36" borderId="0" xfId="0" applyNumberFormat="1" applyFont="1" applyFill="1" applyBorder="1" applyAlignment="1" applyProtection="1">
      <alignment horizontal="left" vertical="center" wrapText="1"/>
      <protection/>
    </xf>
    <xf numFmtId="164" fontId="6" fillId="34" borderId="0" xfId="0" applyNumberFormat="1" applyFont="1" applyFill="1" applyBorder="1" applyAlignment="1" applyProtection="1">
      <alignment horizontal="center" vertical="center" wrapText="1"/>
      <protection/>
    </xf>
    <xf numFmtId="1" fontId="7" fillId="34" borderId="0" xfId="0" applyNumberFormat="1" applyFont="1" applyFill="1" applyBorder="1" applyAlignment="1" applyProtection="1">
      <alignment horizontal="left" vertical="center" wrapText="1" indent="1"/>
      <protection/>
    </xf>
    <xf numFmtId="1" fontId="7" fillId="34" borderId="0" xfId="0" applyNumberFormat="1" applyFont="1" applyFill="1" applyBorder="1" applyAlignment="1" applyProtection="1">
      <alignment horizontal="left" vertical="center" wrapText="1" indent="3"/>
      <protection/>
    </xf>
    <xf numFmtId="164" fontId="7" fillId="34" borderId="0" xfId="0" applyNumberFormat="1" applyFont="1" applyFill="1" applyBorder="1" applyAlignment="1" applyProtection="1">
      <alignment horizontal="left" vertical="center" wrapText="1" indent="3"/>
      <protection/>
    </xf>
    <xf numFmtId="0" fontId="7" fillId="34" borderId="0" xfId="0" applyFont="1" applyFill="1" applyBorder="1" applyAlignment="1">
      <alignment horizontal="left" vertical="center" wrapText="1" indent="3"/>
    </xf>
    <xf numFmtId="0" fontId="53" fillId="37" borderId="11" xfId="0" applyFont="1" applyFill="1" applyBorder="1" applyAlignment="1">
      <alignment horizontal="center" vertical="center"/>
    </xf>
    <xf numFmtId="0" fontId="53" fillId="37" borderId="12" xfId="0" applyFont="1" applyFill="1" applyBorder="1" applyAlignment="1">
      <alignment horizontal="center" vertical="center"/>
    </xf>
    <xf numFmtId="0" fontId="53" fillId="37" borderId="12" xfId="0" applyFont="1" applyFill="1" applyBorder="1" applyAlignment="1">
      <alignment vertical="center"/>
    </xf>
    <xf numFmtId="3" fontId="3" fillId="34" borderId="0" xfId="0" applyNumberFormat="1" applyFont="1" applyFill="1" applyBorder="1" applyAlignment="1">
      <alignment horizontal="centerContinuous"/>
    </xf>
    <xf numFmtId="0" fontId="8" fillId="34" borderId="10" xfId="0" applyFont="1" applyFill="1" applyBorder="1" applyAlignment="1">
      <alignment vertical="center"/>
    </xf>
    <xf numFmtId="3" fontId="4" fillId="34" borderId="0" xfId="0" applyNumberFormat="1" applyFont="1" applyFill="1" applyBorder="1" applyAlignment="1">
      <alignment horizontal="left"/>
    </xf>
    <xf numFmtId="3" fontId="9" fillId="34" borderId="12" xfId="0" applyNumberFormat="1" applyFont="1" applyFill="1" applyBorder="1" applyAlignment="1" applyProtection="1">
      <alignment vertical="center"/>
      <protection/>
    </xf>
    <xf numFmtId="3" fontId="3" fillId="34" borderId="0" xfId="0" applyNumberFormat="1" applyFont="1" applyFill="1" applyBorder="1" applyAlignment="1">
      <alignment/>
    </xf>
    <xf numFmtId="3" fontId="6" fillId="34" borderId="10" xfId="56" applyNumberFormat="1" applyFont="1" applyFill="1" applyBorder="1" applyAlignment="1">
      <alignment vertical="center"/>
    </xf>
    <xf numFmtId="3" fontId="6" fillId="34" borderId="10" xfId="0" applyNumberFormat="1" applyFont="1" applyFill="1" applyBorder="1" applyAlignment="1" applyProtection="1">
      <alignment vertical="center"/>
      <protection/>
    </xf>
    <xf numFmtId="3" fontId="6" fillId="34" borderId="0" xfId="56" applyNumberFormat="1" applyFont="1" applyFill="1" applyBorder="1" applyAlignment="1">
      <alignment vertical="center"/>
    </xf>
    <xf numFmtId="3" fontId="7" fillId="34" borderId="0" xfId="56" applyNumberFormat="1" applyFont="1" applyFill="1" applyBorder="1" applyAlignment="1">
      <alignment vertical="center"/>
    </xf>
    <xf numFmtId="3" fontId="6" fillId="38" borderId="10" xfId="56" applyNumberFormat="1" applyFont="1" applyFill="1" applyBorder="1" applyAlignment="1">
      <alignment vertical="center"/>
    </xf>
    <xf numFmtId="3" fontId="6" fillId="36" borderId="0" xfId="56" applyNumberFormat="1" applyFont="1" applyFill="1" applyBorder="1" applyAlignment="1">
      <alignment vertical="center"/>
    </xf>
    <xf numFmtId="3" fontId="4" fillId="38" borderId="10" xfId="0" applyNumberFormat="1" applyFont="1" applyFill="1" applyBorder="1" applyAlignment="1">
      <alignment vertical="center"/>
    </xf>
    <xf numFmtId="3" fontId="3" fillId="38" borderId="10" xfId="0" applyNumberFormat="1" applyFont="1" applyFill="1" applyBorder="1" applyAlignment="1">
      <alignment vertical="center"/>
    </xf>
    <xf numFmtId="3" fontId="7" fillId="36" borderId="0" xfId="56" applyNumberFormat="1" applyFont="1" applyFill="1" applyBorder="1" applyAlignment="1">
      <alignment vertical="center"/>
    </xf>
    <xf numFmtId="3" fontId="6" fillId="34" borderId="12" xfId="56" applyNumberFormat="1" applyFont="1" applyFill="1" applyBorder="1" applyAlignment="1">
      <alignment vertical="center"/>
    </xf>
    <xf numFmtId="3" fontId="3" fillId="34" borderId="0" xfId="0" applyNumberFormat="1" applyFont="1" applyFill="1" applyAlignment="1">
      <alignment/>
    </xf>
    <xf numFmtId="3" fontId="10" fillId="34" borderId="0" xfId="0" applyNumberFormat="1" applyFont="1" applyFill="1" applyAlignment="1">
      <alignment/>
    </xf>
    <xf numFmtId="0" fontId="8" fillId="34" borderId="0" xfId="0" applyFont="1" applyFill="1" applyBorder="1" applyAlignment="1">
      <alignment vertical="center"/>
    </xf>
    <xf numFmtId="1" fontId="6" fillId="34" borderId="0" xfId="0" applyNumberFormat="1" applyFont="1" applyFill="1" applyBorder="1" applyAlignment="1" applyProtection="1">
      <alignment horizontal="left" vertical="center" wrapText="1" indent="1"/>
      <protection/>
    </xf>
    <xf numFmtId="164" fontId="7" fillId="34" borderId="0" xfId="0" applyNumberFormat="1" applyFont="1" applyFill="1" applyBorder="1" applyAlignment="1" applyProtection="1">
      <alignment horizontal="left" vertical="center" wrapText="1"/>
      <protection/>
    </xf>
    <xf numFmtId="164" fontId="6" fillId="36" borderId="13" xfId="0" applyNumberFormat="1" applyFont="1" applyFill="1" applyBorder="1" applyAlignment="1" applyProtection="1">
      <alignment horizontal="left" vertical="center"/>
      <protection/>
    </xf>
    <xf numFmtId="164" fontId="6" fillId="34" borderId="12" xfId="0" applyNumberFormat="1" applyFont="1" applyFill="1" applyBorder="1" applyAlignment="1" applyProtection="1">
      <alignment horizontal="left" vertical="center"/>
      <protection/>
    </xf>
    <xf numFmtId="164" fontId="6" fillId="34" borderId="12" xfId="0" applyNumberFormat="1" applyFont="1" applyFill="1" applyBorder="1" applyAlignment="1" applyProtection="1">
      <alignment horizontal="left" vertical="center" wrapText="1"/>
      <protection/>
    </xf>
    <xf numFmtId="164" fontId="6" fillId="34" borderId="0" xfId="0" applyNumberFormat="1" applyFont="1" applyFill="1" applyBorder="1" applyAlignment="1" applyProtection="1">
      <alignment horizontal="left" vertical="center" wrapText="1" indent="2"/>
      <protection/>
    </xf>
    <xf numFmtId="164" fontId="6" fillId="34" borderId="13" xfId="0" applyNumberFormat="1" applyFont="1" applyFill="1" applyBorder="1" applyAlignment="1" applyProtection="1">
      <alignment horizontal="left" vertical="center"/>
      <protection/>
    </xf>
    <xf numFmtId="164" fontId="7" fillId="36" borderId="13" xfId="0" applyNumberFormat="1" applyFont="1" applyFill="1" applyBorder="1" applyAlignment="1" applyProtection="1">
      <alignment horizontal="left" vertical="center" indent="1"/>
      <protection/>
    </xf>
    <xf numFmtId="164" fontId="7" fillId="34" borderId="13" xfId="0" applyNumberFormat="1" applyFont="1" applyFill="1" applyBorder="1" applyAlignment="1" applyProtection="1">
      <alignment horizontal="left" vertical="center" indent="1"/>
      <protection/>
    </xf>
    <xf numFmtId="164" fontId="7" fillId="36" borderId="0" xfId="0" applyNumberFormat="1" applyFont="1" applyFill="1" applyBorder="1" applyAlignment="1" applyProtection="1">
      <alignment horizontal="left" vertical="center" wrapText="1" indent="1"/>
      <protection/>
    </xf>
    <xf numFmtId="164" fontId="7" fillId="34" borderId="0" xfId="0" applyNumberFormat="1" applyFont="1" applyFill="1" applyBorder="1" applyAlignment="1" applyProtection="1">
      <alignment horizontal="left" vertical="center" wrapText="1" indent="1"/>
      <protection/>
    </xf>
    <xf numFmtId="1" fontId="6" fillId="34" borderId="0" xfId="0" applyNumberFormat="1" applyFont="1" applyFill="1" applyBorder="1" applyAlignment="1" applyProtection="1">
      <alignment horizontal="left" vertical="center" wrapText="1" indent="3"/>
      <protection/>
    </xf>
    <xf numFmtId="164" fontId="6" fillId="34" borderId="0" xfId="0" applyNumberFormat="1" applyFont="1" applyFill="1" applyBorder="1" applyAlignment="1">
      <alignment/>
    </xf>
    <xf numFmtId="164" fontId="7" fillId="34" borderId="0" xfId="0" applyNumberFormat="1" applyFont="1" applyFill="1" applyBorder="1" applyAlignment="1">
      <alignment/>
    </xf>
    <xf numFmtId="164" fontId="11" fillId="34" borderId="0" xfId="0" applyNumberFormat="1" applyFont="1" applyFill="1" applyBorder="1" applyAlignment="1">
      <alignment/>
    </xf>
    <xf numFmtId="3" fontId="7" fillId="34" borderId="12" xfId="56" applyNumberFormat="1" applyFont="1" applyFill="1" applyBorder="1" applyAlignment="1">
      <alignment vertical="center"/>
    </xf>
    <xf numFmtId="164" fontId="6" fillId="34" borderId="14" xfId="0" applyNumberFormat="1" applyFont="1" applyFill="1" applyBorder="1" applyAlignment="1" applyProtection="1">
      <alignment horizontal="left" vertical="center"/>
      <protection/>
    </xf>
    <xf numFmtId="164" fontId="6" fillId="34" borderId="12" xfId="0" applyNumberFormat="1" applyFont="1" applyFill="1" applyBorder="1" applyAlignment="1" applyProtection="1">
      <alignment horizontal="left" vertical="center" wrapText="1" indent="1"/>
      <protection/>
    </xf>
    <xf numFmtId="0" fontId="6" fillId="34" borderId="0" xfId="0" applyFont="1" applyFill="1" applyBorder="1" applyAlignment="1">
      <alignment horizontal="left" vertical="center" wrapText="1"/>
    </xf>
    <xf numFmtId="0" fontId="54" fillId="34" borderId="15" xfId="0" applyFont="1" applyFill="1" applyBorder="1" applyAlignment="1">
      <alignment/>
    </xf>
    <xf numFmtId="3" fontId="54" fillId="34" borderId="15" xfId="0" applyNumberFormat="1" applyFont="1" applyFill="1" applyBorder="1" applyAlignment="1">
      <alignment/>
    </xf>
    <xf numFmtId="0" fontId="6" fillId="34" borderId="16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3" fontId="54" fillId="34" borderId="17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3" fontId="4" fillId="34" borderId="10" xfId="0" applyNumberFormat="1" applyFont="1" applyFill="1" applyBorder="1" applyAlignment="1">
      <alignment/>
    </xf>
    <xf numFmtId="3" fontId="9" fillId="34" borderId="0" xfId="0" applyNumberFormat="1" applyFont="1" applyFill="1" applyBorder="1" applyAlignment="1" applyProtection="1">
      <alignment vertical="center"/>
      <protection/>
    </xf>
    <xf numFmtId="3" fontId="4" fillId="34" borderId="12" xfId="0" applyNumberFormat="1" applyFont="1" applyFill="1" applyBorder="1" applyAlignment="1">
      <alignment/>
    </xf>
    <xf numFmtId="3" fontId="4" fillId="34" borderId="12" xfId="0" applyNumberFormat="1" applyFont="1" applyFill="1" applyBorder="1" applyAlignment="1">
      <alignment horizontal="left"/>
    </xf>
    <xf numFmtId="3" fontId="4" fillId="34" borderId="10" xfId="0" applyNumberFormat="1" applyFont="1" applyFill="1" applyBorder="1" applyAlignment="1">
      <alignment horizontal="left"/>
    </xf>
    <xf numFmtId="0" fontId="53" fillId="37" borderId="18" xfId="0" applyFont="1" applyFill="1" applyBorder="1" applyAlignment="1">
      <alignment horizontal="left" vertical="center"/>
    </xf>
    <xf numFmtId="0" fontId="53" fillId="37" borderId="10" xfId="0" applyFont="1" applyFill="1" applyBorder="1" applyAlignment="1">
      <alignment horizontal="left" vertical="center"/>
    </xf>
    <xf numFmtId="0" fontId="53" fillId="37" borderId="19" xfId="0" applyFont="1" applyFill="1" applyBorder="1" applyAlignment="1">
      <alignment horizontal="left" vertical="center"/>
    </xf>
    <xf numFmtId="0" fontId="53" fillId="37" borderId="20" xfId="0" applyFont="1" applyFill="1" applyBorder="1" applyAlignment="1">
      <alignment horizontal="left" vertical="center"/>
    </xf>
    <xf numFmtId="0" fontId="53" fillId="37" borderId="0" xfId="0" applyFont="1" applyFill="1" applyBorder="1" applyAlignment="1">
      <alignment horizontal="left" vertical="center"/>
    </xf>
    <xf numFmtId="0" fontId="53" fillId="37" borderId="21" xfId="0" applyFont="1" applyFill="1" applyBorder="1" applyAlignment="1">
      <alignment horizontal="left" vertical="center"/>
    </xf>
    <xf numFmtId="0" fontId="3" fillId="36" borderId="10" xfId="54" applyFont="1" applyFill="1" applyBorder="1" applyAlignment="1">
      <alignment horizontal="left" vertical="center"/>
      <protection/>
    </xf>
    <xf numFmtId="0" fontId="3" fillId="36" borderId="19" xfId="54" applyFont="1" applyFill="1" applyBorder="1" applyAlignment="1">
      <alignment horizontal="left" vertical="center"/>
      <protection/>
    </xf>
    <xf numFmtId="0" fontId="3" fillId="36" borderId="0" xfId="54" applyFont="1" applyFill="1" applyBorder="1" applyAlignment="1">
      <alignment horizontal="left" vertical="center"/>
      <protection/>
    </xf>
    <xf numFmtId="0" fontId="3" fillId="36" borderId="21" xfId="54" applyFont="1" applyFill="1" applyBorder="1" applyAlignment="1">
      <alignment horizontal="left" vertical="center"/>
      <protection/>
    </xf>
    <xf numFmtId="0" fontId="3" fillId="36" borderId="12" xfId="54" applyFont="1" applyFill="1" applyBorder="1" applyAlignment="1">
      <alignment horizontal="left" vertical="center"/>
      <protection/>
    </xf>
    <xf numFmtId="0" fontId="3" fillId="36" borderId="22" xfId="54" applyFont="1" applyFill="1" applyBorder="1" applyAlignment="1">
      <alignment horizontal="left" vertical="center"/>
      <protection/>
    </xf>
    <xf numFmtId="0" fontId="6" fillId="39" borderId="23" xfId="0" applyFont="1" applyFill="1" applyBorder="1" applyAlignment="1">
      <alignment horizontal="center" vertical="center"/>
    </xf>
    <xf numFmtId="0" fontId="6" fillId="40" borderId="10" xfId="0" applyFont="1" applyFill="1" applyBorder="1" applyAlignment="1">
      <alignment horizontal="center" vertical="center" wrapText="1"/>
    </xf>
    <xf numFmtId="0" fontId="6" fillId="40" borderId="12" xfId="0" applyFont="1" applyFill="1" applyBorder="1" applyAlignment="1">
      <alignment horizontal="center" vertical="center" wrapText="1"/>
    </xf>
    <xf numFmtId="0" fontId="6" fillId="41" borderId="10" xfId="0" applyFont="1" applyFill="1" applyBorder="1" applyAlignment="1">
      <alignment horizontal="center" vertical="center" wrapText="1"/>
    </xf>
    <xf numFmtId="0" fontId="6" fillId="41" borderId="12" xfId="0" applyFont="1" applyFill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/>
    </xf>
    <xf numFmtId="0" fontId="6" fillId="40" borderId="12" xfId="0" applyFont="1" applyFill="1" applyBorder="1" applyAlignment="1">
      <alignment horizontal="center" vertical="center"/>
    </xf>
    <xf numFmtId="3" fontId="6" fillId="38" borderId="10" xfId="0" applyNumberFormat="1" applyFont="1" applyFill="1" applyBorder="1" applyAlignment="1">
      <alignment vertical="center"/>
    </xf>
    <xf numFmtId="164" fontId="6" fillId="39" borderId="23" xfId="0" applyNumberFormat="1" applyFont="1" applyFill="1" applyBorder="1" applyAlignment="1" applyProtection="1">
      <alignment horizontal="center" vertical="center" wrapText="1"/>
      <protection/>
    </xf>
    <xf numFmtId="3" fontId="6" fillId="38" borderId="10" xfId="0" applyNumberFormat="1" applyFont="1" applyFill="1" applyBorder="1" applyAlignment="1" applyProtection="1">
      <alignment vertical="center"/>
      <protection/>
    </xf>
    <xf numFmtId="0" fontId="6" fillId="35" borderId="24" xfId="0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5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0</xdr:row>
      <xdr:rowOff>142875</xdr:rowOff>
    </xdr:from>
    <xdr:to>
      <xdr:col>1</xdr:col>
      <xdr:colOff>1495425</xdr:colOff>
      <xdr:row>2</xdr:row>
      <xdr:rowOff>95250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42875"/>
          <a:ext cx="11144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238125</xdr:colOff>
      <xdr:row>0</xdr:row>
      <xdr:rowOff>228600</xdr:rowOff>
    </xdr:from>
    <xdr:to>
      <xdr:col>10</xdr:col>
      <xdr:colOff>28575</xdr:colOff>
      <xdr:row>2</xdr:row>
      <xdr:rowOff>180975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67800" y="228600"/>
          <a:ext cx="2190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2257425</xdr:colOff>
      <xdr:row>0</xdr:row>
      <xdr:rowOff>133350</xdr:rowOff>
    </xdr:from>
    <xdr:to>
      <xdr:col>1</xdr:col>
      <xdr:colOff>2962275</xdr:colOff>
      <xdr:row>2</xdr:row>
      <xdr:rowOff>142875</xdr:rowOff>
    </xdr:to>
    <xdr:pic>
      <xdr:nvPicPr>
        <xdr:cNvPr id="3" name="Picture 4" descr="https://www.banrep.gov.co/sites/default/files/paginas/escudo.jpg"/>
        <xdr:cNvPicPr preferRelativeResize="1">
          <a:picLocks noChangeAspect="1"/>
        </xdr:cNvPicPr>
      </xdr:nvPicPr>
      <xdr:blipFill>
        <a:blip r:embed="rId3"/>
        <a:srcRect l="3701" t="3564" r="4225" b="4200"/>
        <a:stretch>
          <a:fillRect/>
        </a:stretch>
      </xdr:blipFill>
      <xdr:spPr>
        <a:xfrm>
          <a:off x="3105150" y="133350"/>
          <a:ext cx="704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1"/>
  <sheetViews>
    <sheetView tabSelected="1" zoomScalePageLayoutView="0" workbookViewId="0" topLeftCell="A1">
      <selection activeCell="A56" sqref="A56:M56"/>
    </sheetView>
  </sheetViews>
  <sheetFormatPr defaultColWidth="11.421875" defaultRowHeight="15" outlineLevelRow="1"/>
  <cols>
    <col min="1" max="1" width="12.7109375" style="4" customWidth="1"/>
    <col min="2" max="2" width="69.8515625" style="4" customWidth="1"/>
    <col min="3" max="3" width="1.8515625" style="4" customWidth="1"/>
    <col min="4" max="43" width="12.00390625" style="4" customWidth="1"/>
    <col min="44" max="16384" width="11.421875" style="4" customWidth="1"/>
  </cols>
  <sheetData>
    <row r="1" spans="1:13" s="2" customFormat="1" ht="21" customHeight="1">
      <c r="A1" s="1"/>
      <c r="B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2" customFormat="1" ht="21" customHeight="1">
      <c r="A2" s="1"/>
      <c r="B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2" customFormat="1" ht="21" customHeight="1">
      <c r="A3" s="1"/>
      <c r="B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60" s="60" customFormat="1" ht="12">
      <c r="A4" s="76" t="s">
        <v>17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8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58"/>
      <c r="AA4" s="58"/>
      <c r="AB4" s="58"/>
      <c r="AC4" s="59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</row>
    <row r="5" spans="1:60" s="60" customFormat="1" ht="12">
      <c r="A5" s="79"/>
      <c r="B5" s="80"/>
      <c r="C5" s="80"/>
      <c r="D5" s="80"/>
      <c r="E5" s="80"/>
      <c r="F5" s="80"/>
      <c r="G5" s="80"/>
      <c r="H5" s="80"/>
      <c r="I5" s="80"/>
      <c r="J5" s="80"/>
      <c r="K5" s="80"/>
      <c r="L5" s="81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58"/>
      <c r="AA5" s="58"/>
      <c r="AB5" s="58"/>
      <c r="AC5" s="59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</row>
    <row r="6" spans="1:60" s="2" customFormat="1" ht="14.25">
      <c r="A6" s="82" t="s">
        <v>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3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s="2" customFormat="1" ht="14.25">
      <c r="A7" s="84" t="s">
        <v>0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5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</row>
    <row r="8" spans="1:60" s="2" customFormat="1" ht="14.25">
      <c r="A8" s="84" t="s">
        <v>2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5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</row>
    <row r="9" spans="1:60" s="2" customFormat="1" ht="15.75">
      <c r="A9" s="86" t="s">
        <v>54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</row>
    <row r="10" spans="1:60" s="2" customFormat="1" ht="14.25">
      <c r="A10" s="8"/>
      <c r="B10" s="7"/>
      <c r="C10" s="7"/>
      <c r="D10" s="7"/>
      <c r="E10" s="7"/>
      <c r="F10" s="7"/>
      <c r="G10" s="7"/>
      <c r="H10" s="7"/>
      <c r="I10" s="7"/>
      <c r="J10" s="8"/>
      <c r="K10" s="7"/>
      <c r="L10" s="8"/>
      <c r="M10" s="8"/>
      <c r="N10" s="7"/>
      <c r="O10" s="7"/>
      <c r="P10" s="7"/>
      <c r="Q10" s="7"/>
      <c r="R10" s="7"/>
      <c r="S10" s="7"/>
      <c r="T10" s="7"/>
      <c r="U10" s="7"/>
      <c r="V10" s="7"/>
      <c r="W10" s="8"/>
      <c r="X10" s="8"/>
      <c r="Y10" s="8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</row>
    <row r="11" spans="1:34" s="3" customFormat="1" ht="20.25" customHeight="1">
      <c r="A11" s="91"/>
      <c r="B11" s="91" t="s">
        <v>3</v>
      </c>
      <c r="C11" s="9"/>
      <c r="D11" s="89" t="s">
        <v>5</v>
      </c>
      <c r="E11" s="89" t="s">
        <v>6</v>
      </c>
      <c r="F11" s="89" t="s">
        <v>7</v>
      </c>
      <c r="G11" s="89" t="s">
        <v>8</v>
      </c>
      <c r="H11" s="89" t="s">
        <v>9</v>
      </c>
      <c r="I11" s="89" t="s">
        <v>10</v>
      </c>
      <c r="J11" s="89" t="s">
        <v>11</v>
      </c>
      <c r="K11" s="89" t="s">
        <v>12</v>
      </c>
      <c r="L11" s="89" t="s">
        <v>13</v>
      </c>
      <c r="M11" s="89" t="s">
        <v>14</v>
      </c>
      <c r="N11" s="89" t="s">
        <v>15</v>
      </c>
      <c r="O11" s="93" t="s">
        <v>16</v>
      </c>
      <c r="P11" s="89" t="s">
        <v>51</v>
      </c>
      <c r="Q11" s="89" t="s">
        <v>50</v>
      </c>
      <c r="R11" s="89" t="s">
        <v>49</v>
      </c>
      <c r="S11" s="89" t="s">
        <v>48</v>
      </c>
      <c r="T11" s="89" t="s">
        <v>47</v>
      </c>
      <c r="U11" s="89" t="s">
        <v>46</v>
      </c>
      <c r="V11" s="89" t="s">
        <v>45</v>
      </c>
      <c r="W11" s="89" t="s">
        <v>44</v>
      </c>
      <c r="X11" s="89" t="s">
        <v>37</v>
      </c>
      <c r="Y11" s="89" t="s">
        <v>36</v>
      </c>
      <c r="Z11" s="89" t="s">
        <v>42</v>
      </c>
      <c r="AA11" s="89" t="s">
        <v>43</v>
      </c>
      <c r="AB11" s="89" t="s">
        <v>53</v>
      </c>
      <c r="AC11" s="10"/>
      <c r="AD11" s="10"/>
      <c r="AE11" s="10"/>
      <c r="AF11" s="10"/>
      <c r="AG11" s="10"/>
      <c r="AH11" s="10"/>
    </row>
    <row r="12" spans="1:34" s="3" customFormat="1" ht="22.5" customHeight="1">
      <c r="A12" s="92"/>
      <c r="B12" s="92"/>
      <c r="C12" s="9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4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10"/>
      <c r="AD12" s="10"/>
      <c r="AE12" s="10"/>
      <c r="AF12" s="10"/>
      <c r="AG12" s="10"/>
      <c r="AH12" s="10"/>
    </row>
    <row r="13" spans="1:34" s="5" customFormat="1" ht="14.25">
      <c r="A13" s="11"/>
      <c r="B13" s="11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1"/>
      <c r="O13" s="11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3"/>
      <c r="AD13" s="13"/>
      <c r="AE13" s="13"/>
      <c r="AF13" s="13"/>
      <c r="AG13" s="13"/>
      <c r="AH13" s="13"/>
    </row>
    <row r="14" spans="1:34" s="3" customFormat="1" ht="14.25">
      <c r="A14" s="98" t="s">
        <v>39</v>
      </c>
      <c r="B14" s="99"/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0"/>
      <c r="AD14" s="10"/>
      <c r="AE14" s="10"/>
      <c r="AF14" s="10"/>
      <c r="AG14" s="10"/>
      <c r="AH14" s="10"/>
    </row>
    <row r="15" spans="1:34" s="3" customFormat="1" ht="14.25">
      <c r="A15" s="67"/>
      <c r="B15" s="9"/>
      <c r="C15" s="14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70"/>
      <c r="AA15" s="70"/>
      <c r="AB15" s="70"/>
      <c r="AC15" s="10"/>
      <c r="AD15" s="10"/>
      <c r="AE15" s="10"/>
      <c r="AF15" s="10"/>
      <c r="AG15" s="10"/>
      <c r="AH15" s="10"/>
    </row>
    <row r="16" spans="1:34" ht="14.25">
      <c r="A16" s="53" t="s">
        <v>19</v>
      </c>
      <c r="B16" s="55" t="s">
        <v>27</v>
      </c>
      <c r="C16" s="47"/>
      <c r="D16" s="41">
        <v>-11893</v>
      </c>
      <c r="E16" s="41">
        <v>-19981</v>
      </c>
      <c r="F16" s="41">
        <v>-8373</v>
      </c>
      <c r="G16" s="41">
        <v>17885</v>
      </c>
      <c r="H16" s="41">
        <v>-21016</v>
      </c>
      <c r="I16" s="41">
        <v>-24181</v>
      </c>
      <c r="J16" s="41">
        <v>-9643</v>
      </c>
      <c r="K16" s="41">
        <v>20902</v>
      </c>
      <c r="L16" s="41">
        <v>-21322</v>
      </c>
      <c r="M16" s="41">
        <v>-16254</v>
      </c>
      <c r="N16" s="41">
        <v>-3144</v>
      </c>
      <c r="O16" s="41">
        <v>18906</v>
      </c>
      <c r="P16" s="41">
        <v>-25484</v>
      </c>
      <c r="Q16" s="41">
        <v>-21235</v>
      </c>
      <c r="R16" s="41">
        <v>-8659</v>
      </c>
      <c r="S16" s="41">
        <v>23216</v>
      </c>
      <c r="T16" s="41">
        <v>-34062</v>
      </c>
      <c r="U16" s="41">
        <v>-968</v>
      </c>
      <c r="V16" s="41">
        <v>1936</v>
      </c>
      <c r="W16" s="41">
        <v>21140</v>
      </c>
      <c r="X16" s="41">
        <v>-31518</v>
      </c>
      <c r="Y16" s="41">
        <v>10135</v>
      </c>
      <c r="Z16" s="41">
        <v>21410</v>
      </c>
      <c r="AA16" s="41">
        <v>33631</v>
      </c>
      <c r="AB16" s="41">
        <v>-32121</v>
      </c>
      <c r="AC16" s="17"/>
      <c r="AD16" s="17"/>
      <c r="AE16" s="17"/>
      <c r="AF16" s="17"/>
      <c r="AG16" s="17"/>
      <c r="AH16" s="17"/>
    </row>
    <row r="17" spans="1:34" s="2" customFormat="1" ht="14.25" outlineLevel="1">
      <c r="A17" s="54" t="s">
        <v>20</v>
      </c>
      <c r="B17" s="56" t="s">
        <v>26</v>
      </c>
      <c r="C17" s="18"/>
      <c r="D17" s="36">
        <v>-1805</v>
      </c>
      <c r="E17" s="36">
        <v>1989</v>
      </c>
      <c r="F17" s="36">
        <v>3629</v>
      </c>
      <c r="G17" s="36">
        <v>3840</v>
      </c>
      <c r="H17" s="36">
        <v>-1522</v>
      </c>
      <c r="I17" s="36">
        <v>2114</v>
      </c>
      <c r="J17" s="36">
        <v>2573</v>
      </c>
      <c r="K17" s="36">
        <v>5334</v>
      </c>
      <c r="L17" s="36">
        <v>-1173</v>
      </c>
      <c r="M17" s="36">
        <v>2731</v>
      </c>
      <c r="N17" s="36">
        <v>6147</v>
      </c>
      <c r="O17" s="36">
        <v>4045</v>
      </c>
      <c r="P17" s="36">
        <v>-4539</v>
      </c>
      <c r="Q17" s="36">
        <v>3817</v>
      </c>
      <c r="R17" s="36">
        <v>3990</v>
      </c>
      <c r="S17" s="36">
        <v>6135</v>
      </c>
      <c r="T17" s="36">
        <v>-10120</v>
      </c>
      <c r="U17" s="36">
        <v>1390</v>
      </c>
      <c r="V17" s="36">
        <v>4836</v>
      </c>
      <c r="W17" s="36">
        <v>10221</v>
      </c>
      <c r="X17" s="36">
        <v>-6352</v>
      </c>
      <c r="Y17" s="36">
        <v>4806</v>
      </c>
      <c r="Z17" s="36">
        <v>9420</v>
      </c>
      <c r="AA17" s="36">
        <v>2369</v>
      </c>
      <c r="AB17" s="36">
        <v>1918</v>
      </c>
      <c r="AC17" s="7"/>
      <c r="AD17" s="32"/>
      <c r="AE17" s="7"/>
      <c r="AF17" s="7"/>
      <c r="AG17" s="7"/>
      <c r="AH17" s="7"/>
    </row>
    <row r="18" spans="1:34" s="2" customFormat="1" ht="14.25" outlineLevel="1">
      <c r="A18" s="53" t="s">
        <v>21</v>
      </c>
      <c r="B18" s="55" t="s">
        <v>28</v>
      </c>
      <c r="C18" s="18"/>
      <c r="D18" s="41">
        <v>1499</v>
      </c>
      <c r="E18" s="41">
        <v>135</v>
      </c>
      <c r="F18" s="41">
        <v>-8187</v>
      </c>
      <c r="G18" s="41">
        <v>-32795</v>
      </c>
      <c r="H18" s="41">
        <v>5014</v>
      </c>
      <c r="I18" s="41">
        <v>3115</v>
      </c>
      <c r="J18" s="41">
        <v>-3905</v>
      </c>
      <c r="K18" s="41">
        <v>-39169</v>
      </c>
      <c r="L18" s="41">
        <v>5330</v>
      </c>
      <c r="M18" s="41">
        <v>-7686</v>
      </c>
      <c r="N18" s="41">
        <v>-11733</v>
      </c>
      <c r="O18" s="41">
        <v>-37714</v>
      </c>
      <c r="P18" s="41">
        <v>9727</v>
      </c>
      <c r="Q18" s="41">
        <v>200</v>
      </c>
      <c r="R18" s="41">
        <v>-7523</v>
      </c>
      <c r="S18" s="41">
        <v>-45707</v>
      </c>
      <c r="T18" s="41">
        <v>15279</v>
      </c>
      <c r="U18" s="41">
        <v>-23166</v>
      </c>
      <c r="V18" s="41">
        <v>-26993</v>
      </c>
      <c r="W18" s="41">
        <v>-52625</v>
      </c>
      <c r="X18" s="41">
        <v>175</v>
      </c>
      <c r="Y18" s="41">
        <v>-18332</v>
      </c>
      <c r="Z18" s="41">
        <v>-17606</v>
      </c>
      <c r="AA18" s="41">
        <v>-57515</v>
      </c>
      <c r="AB18" s="41">
        <v>3335</v>
      </c>
      <c r="AC18" s="7"/>
      <c r="AD18" s="32"/>
      <c r="AE18" s="7"/>
      <c r="AF18" s="7"/>
      <c r="AG18" s="7"/>
      <c r="AH18" s="7"/>
    </row>
    <row r="19" spans="1:34" s="44" customFormat="1" ht="14.25">
      <c r="A19" s="54" t="s">
        <v>22</v>
      </c>
      <c r="B19" s="56" t="s">
        <v>29</v>
      </c>
      <c r="C19" s="16"/>
      <c r="D19" s="36">
        <v>-1609</v>
      </c>
      <c r="E19" s="36">
        <v>4280</v>
      </c>
      <c r="F19" s="36">
        <v>-612</v>
      </c>
      <c r="G19" s="36">
        <v>1938</v>
      </c>
      <c r="H19" s="36">
        <v>5066</v>
      </c>
      <c r="I19" s="36">
        <v>7997</v>
      </c>
      <c r="J19" s="36">
        <v>-319</v>
      </c>
      <c r="K19" s="36">
        <v>5449</v>
      </c>
      <c r="L19" s="36">
        <v>5759</v>
      </c>
      <c r="M19" s="36">
        <v>8740</v>
      </c>
      <c r="N19" s="36">
        <v>-2393</v>
      </c>
      <c r="O19" s="36">
        <v>1222</v>
      </c>
      <c r="P19" s="36">
        <v>5748</v>
      </c>
      <c r="Q19" s="36">
        <v>3531</v>
      </c>
      <c r="R19" s="36">
        <v>-3568</v>
      </c>
      <c r="S19" s="36">
        <v>4112</v>
      </c>
      <c r="T19" s="36">
        <v>16480</v>
      </c>
      <c r="U19" s="36">
        <v>11641</v>
      </c>
      <c r="V19" s="36">
        <v>10052</v>
      </c>
      <c r="W19" s="36">
        <v>9118</v>
      </c>
      <c r="X19" s="36">
        <v>23919</v>
      </c>
      <c r="Y19" s="36">
        <v>-16385</v>
      </c>
      <c r="Z19" s="36">
        <v>-35070</v>
      </c>
      <c r="AA19" s="36">
        <v>3019</v>
      </c>
      <c r="AB19" s="36">
        <v>4778</v>
      </c>
      <c r="AC19" s="7"/>
      <c r="AD19" s="32"/>
      <c r="AE19" s="43"/>
      <c r="AF19" s="43"/>
      <c r="AG19" s="43"/>
      <c r="AH19" s="43"/>
    </row>
    <row r="20" spans="1:34" s="2" customFormat="1" ht="14.25" outlineLevel="1">
      <c r="A20" s="53" t="s">
        <v>23</v>
      </c>
      <c r="B20" s="55" t="s">
        <v>30</v>
      </c>
      <c r="C20" s="18"/>
      <c r="D20" s="41">
        <v>5</v>
      </c>
      <c r="E20" s="41">
        <v>4</v>
      </c>
      <c r="F20" s="41">
        <v>8</v>
      </c>
      <c r="G20" s="41">
        <v>6</v>
      </c>
      <c r="H20" s="41">
        <v>1</v>
      </c>
      <c r="I20" s="41">
        <v>1</v>
      </c>
      <c r="J20" s="41">
        <v>1</v>
      </c>
      <c r="K20" s="41">
        <v>1</v>
      </c>
      <c r="L20" s="41">
        <v>1</v>
      </c>
      <c r="M20" s="41">
        <v>1</v>
      </c>
      <c r="N20" s="41">
        <v>18</v>
      </c>
      <c r="O20" s="41">
        <v>-11</v>
      </c>
      <c r="P20" s="41">
        <v>-1</v>
      </c>
      <c r="Q20" s="41">
        <v>12</v>
      </c>
      <c r="R20" s="41">
        <v>-5</v>
      </c>
      <c r="S20" s="41">
        <v>14</v>
      </c>
      <c r="T20" s="41">
        <v>15</v>
      </c>
      <c r="U20" s="41">
        <v>7</v>
      </c>
      <c r="V20" s="41">
        <v>5</v>
      </c>
      <c r="W20" s="41">
        <v>-17</v>
      </c>
      <c r="X20" s="41">
        <v>22</v>
      </c>
      <c r="Y20" s="41">
        <v>16</v>
      </c>
      <c r="Z20" s="41">
        <v>13</v>
      </c>
      <c r="AA20" s="41">
        <v>-37</v>
      </c>
      <c r="AB20" s="41">
        <v>15</v>
      </c>
      <c r="AC20" s="7"/>
      <c r="AD20" s="32"/>
      <c r="AE20" s="7"/>
      <c r="AF20" s="7"/>
      <c r="AG20" s="7"/>
      <c r="AH20" s="7"/>
    </row>
    <row r="21" spans="1:34" s="44" customFormat="1" ht="14.25" outlineLevel="1">
      <c r="A21" s="52" t="s">
        <v>24</v>
      </c>
      <c r="B21" s="16" t="s">
        <v>31</v>
      </c>
      <c r="C21" s="51"/>
      <c r="D21" s="35">
        <f>+SUM(D16:D20)</f>
        <v>-13803</v>
      </c>
      <c r="E21" s="35">
        <f aca="true" t="shared" si="0" ref="E21:AB21">+SUM(E16:E20)</f>
        <v>-13573</v>
      </c>
      <c r="F21" s="35">
        <f t="shared" si="0"/>
        <v>-13535</v>
      </c>
      <c r="G21" s="35">
        <f t="shared" si="0"/>
        <v>-9126</v>
      </c>
      <c r="H21" s="35">
        <f t="shared" si="0"/>
        <v>-12457</v>
      </c>
      <c r="I21" s="35">
        <f t="shared" si="0"/>
        <v>-10954</v>
      </c>
      <c r="J21" s="35">
        <f t="shared" si="0"/>
        <v>-11293</v>
      </c>
      <c r="K21" s="35">
        <f t="shared" si="0"/>
        <v>-7483</v>
      </c>
      <c r="L21" s="35">
        <f t="shared" si="0"/>
        <v>-11405</v>
      </c>
      <c r="M21" s="35">
        <f t="shared" si="0"/>
        <v>-12468</v>
      </c>
      <c r="N21" s="35">
        <f t="shared" si="0"/>
        <v>-11105</v>
      </c>
      <c r="O21" s="35">
        <f t="shared" si="0"/>
        <v>-13552</v>
      </c>
      <c r="P21" s="35">
        <f t="shared" si="0"/>
        <v>-14549</v>
      </c>
      <c r="Q21" s="35">
        <f t="shared" si="0"/>
        <v>-13675</v>
      </c>
      <c r="R21" s="35">
        <f t="shared" si="0"/>
        <v>-15765</v>
      </c>
      <c r="S21" s="35">
        <f t="shared" si="0"/>
        <v>-12230</v>
      </c>
      <c r="T21" s="35">
        <f t="shared" si="0"/>
        <v>-12408</v>
      </c>
      <c r="U21" s="35">
        <f t="shared" si="0"/>
        <v>-11096</v>
      </c>
      <c r="V21" s="35">
        <f t="shared" si="0"/>
        <v>-10164</v>
      </c>
      <c r="W21" s="35">
        <f t="shared" si="0"/>
        <v>-12163</v>
      </c>
      <c r="X21" s="35">
        <f t="shared" si="0"/>
        <v>-13754</v>
      </c>
      <c r="Y21" s="35">
        <f t="shared" si="0"/>
        <v>-19760</v>
      </c>
      <c r="Z21" s="35">
        <f t="shared" si="0"/>
        <v>-21833</v>
      </c>
      <c r="AA21" s="35">
        <f t="shared" si="0"/>
        <v>-18533</v>
      </c>
      <c r="AB21" s="35">
        <f t="shared" si="0"/>
        <v>-22075</v>
      </c>
      <c r="AC21" s="43"/>
      <c r="AD21" s="32"/>
      <c r="AE21" s="43"/>
      <c r="AF21" s="43"/>
      <c r="AG21" s="43"/>
      <c r="AH21" s="43"/>
    </row>
    <row r="22" spans="1:34" s="2" customFormat="1" ht="14.25">
      <c r="A22" s="48" t="s">
        <v>25</v>
      </c>
      <c r="B22" s="19" t="s">
        <v>32</v>
      </c>
      <c r="C22" s="16"/>
      <c r="D22" s="38">
        <v>13803</v>
      </c>
      <c r="E22" s="38">
        <v>13573</v>
      </c>
      <c r="F22" s="38">
        <v>13535</v>
      </c>
      <c r="G22" s="38">
        <v>9126</v>
      </c>
      <c r="H22" s="38">
        <v>12457</v>
      </c>
      <c r="I22" s="38">
        <v>10954</v>
      </c>
      <c r="J22" s="38">
        <v>11293</v>
      </c>
      <c r="K22" s="38">
        <v>7483</v>
      </c>
      <c r="L22" s="38">
        <v>11405</v>
      </c>
      <c r="M22" s="38">
        <v>12468</v>
      </c>
      <c r="N22" s="38">
        <v>11105</v>
      </c>
      <c r="O22" s="38">
        <v>13552</v>
      </c>
      <c r="P22" s="38">
        <v>14549</v>
      </c>
      <c r="Q22" s="38">
        <v>13675</v>
      </c>
      <c r="R22" s="38">
        <v>15765</v>
      </c>
      <c r="S22" s="38">
        <v>12230</v>
      </c>
      <c r="T22" s="38">
        <v>12408</v>
      </c>
      <c r="U22" s="38">
        <v>11096</v>
      </c>
      <c r="V22" s="38">
        <v>10164</v>
      </c>
      <c r="W22" s="38">
        <v>12163</v>
      </c>
      <c r="X22" s="38">
        <v>13754</v>
      </c>
      <c r="Y22" s="38">
        <v>19760</v>
      </c>
      <c r="Z22" s="38">
        <v>21833</v>
      </c>
      <c r="AA22" s="38">
        <v>18533</v>
      </c>
      <c r="AB22" s="38">
        <v>22075</v>
      </c>
      <c r="AC22" s="7"/>
      <c r="AD22" s="32"/>
      <c r="AE22" s="7"/>
      <c r="AF22" s="7"/>
      <c r="AG22" s="7"/>
      <c r="AH22" s="7"/>
    </row>
    <row r="23" spans="1:34" s="2" customFormat="1" ht="14.25" outlineLevel="1">
      <c r="A23" s="62"/>
      <c r="B23" s="63"/>
      <c r="C23" s="18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7"/>
      <c r="AD23" s="32"/>
      <c r="AE23" s="7"/>
      <c r="AF23" s="7"/>
      <c r="AG23" s="7"/>
      <c r="AH23" s="7"/>
    </row>
    <row r="24" spans="1:34" s="2" customFormat="1" ht="14.25">
      <c r="A24" s="16"/>
      <c r="B24" s="16"/>
      <c r="C24" s="16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7"/>
      <c r="AD24" s="32"/>
      <c r="AE24" s="7"/>
      <c r="AF24" s="7"/>
      <c r="AG24" s="7"/>
      <c r="AH24" s="7"/>
    </row>
    <row r="25" spans="1:34" s="2" customFormat="1" ht="15" customHeight="1">
      <c r="A25" s="96" t="s">
        <v>40</v>
      </c>
      <c r="B25" s="96"/>
      <c r="C25" s="20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97"/>
      <c r="O25" s="9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7"/>
      <c r="AD25" s="32"/>
      <c r="AE25" s="7"/>
      <c r="AF25" s="7"/>
      <c r="AG25" s="7"/>
      <c r="AH25" s="7"/>
    </row>
    <row r="26" spans="1:34" s="2" customFormat="1" ht="14.25">
      <c r="A26" s="67"/>
      <c r="B26" s="9"/>
      <c r="C26" s="20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4"/>
      <c r="O26" s="34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71"/>
      <c r="AA26" s="71"/>
      <c r="AB26" s="71"/>
      <c r="AC26" s="7"/>
      <c r="AD26" s="32"/>
      <c r="AE26" s="7"/>
      <c r="AF26" s="7"/>
      <c r="AG26" s="7"/>
      <c r="AH26" s="7"/>
    </row>
    <row r="27" spans="1:34" s="2" customFormat="1" ht="14.25">
      <c r="A27" s="53" t="s">
        <v>19</v>
      </c>
      <c r="B27" s="55" t="s">
        <v>27</v>
      </c>
      <c r="C27" s="16"/>
      <c r="D27" s="41">
        <v>-11579.677390079965</v>
      </c>
      <c r="E27" s="41">
        <v>-16428.21382611813</v>
      </c>
      <c r="F27" s="41">
        <v>-8387.988168918155</v>
      </c>
      <c r="G27" s="41">
        <v>24240.23007512984</v>
      </c>
      <c r="H27" s="41">
        <v>-12555.978294311559</v>
      </c>
      <c r="I27" s="41">
        <v>-20397.758620949746</v>
      </c>
      <c r="J27" s="41">
        <v>-6934.60253844265</v>
      </c>
      <c r="K27" s="41">
        <v>19680.345273770006</v>
      </c>
      <c r="L27" s="41">
        <v>-16941.005958068774</v>
      </c>
      <c r="M27" s="41">
        <v>-10148.91735167698</v>
      </c>
      <c r="N27" s="41">
        <v>-7699.502721577675</v>
      </c>
      <c r="O27" s="41">
        <v>22067.51445352629</v>
      </c>
      <c r="P27" s="41">
        <v>-18691.67077883432</v>
      </c>
      <c r="Q27" s="41">
        <v>-19289.04974612433</v>
      </c>
      <c r="R27" s="41">
        <v>-4888.129703799572</v>
      </c>
      <c r="S27" s="41">
        <v>21747.059783368502</v>
      </c>
      <c r="T27" s="41">
        <v>-7557.1240769855185</v>
      </c>
      <c r="U27" s="41">
        <v>-7064.031910209756</v>
      </c>
      <c r="V27" s="41">
        <v>-1169.1710024081704</v>
      </c>
      <c r="W27" s="41">
        <v>16824.717063504613</v>
      </c>
      <c r="X27" s="41">
        <v>-3175.055254559043</v>
      </c>
      <c r="Y27" s="41">
        <v>7152.763655284429</v>
      </c>
      <c r="Z27" s="41">
        <v>1198.882900743091</v>
      </c>
      <c r="AA27" s="41">
        <v>38184.923817640854</v>
      </c>
      <c r="AB27" s="41">
        <v>-21137.337620510767</v>
      </c>
      <c r="AC27" s="7"/>
      <c r="AD27" s="32"/>
      <c r="AE27" s="7"/>
      <c r="AF27" s="7"/>
      <c r="AG27" s="7"/>
      <c r="AH27" s="7"/>
    </row>
    <row r="28" spans="1:34" s="44" customFormat="1" ht="14.25" outlineLevel="1">
      <c r="A28" s="54" t="s">
        <v>20</v>
      </c>
      <c r="B28" s="56" t="s">
        <v>26</v>
      </c>
      <c r="C28" s="51"/>
      <c r="D28" s="36">
        <v>-1484.0193243300403</v>
      </c>
      <c r="E28" s="36">
        <v>1810.5302403181724</v>
      </c>
      <c r="F28" s="36">
        <v>3486.236332010291</v>
      </c>
      <c r="G28" s="36">
        <v>3839.3134901625067</v>
      </c>
      <c r="H28" s="36">
        <v>-1632.8448948529463</v>
      </c>
      <c r="I28" s="36">
        <v>2038.0786514307033</v>
      </c>
      <c r="J28" s="36">
        <v>2540.9493918716425</v>
      </c>
      <c r="K28" s="36">
        <v>4092.960017374173</v>
      </c>
      <c r="L28" s="36">
        <v>-1169.8567481907803</v>
      </c>
      <c r="M28" s="36">
        <v>2730.689723029657</v>
      </c>
      <c r="N28" s="36">
        <v>6149.052987220165</v>
      </c>
      <c r="O28" s="36">
        <v>4043.0208938996134</v>
      </c>
      <c r="P28" s="36">
        <v>-4535.263186524963</v>
      </c>
      <c r="Q28" s="36">
        <v>3819.1259394756476</v>
      </c>
      <c r="R28" s="36">
        <v>3991.1496351072733</v>
      </c>
      <c r="S28" s="36">
        <v>6131.494792270946</v>
      </c>
      <c r="T28" s="36">
        <v>-10116.220943311353</v>
      </c>
      <c r="U28" s="36">
        <v>5109.558104284586</v>
      </c>
      <c r="V28" s="36">
        <v>4837.991119478396</v>
      </c>
      <c r="W28" s="36">
        <v>10216.281759623385</v>
      </c>
      <c r="X28" s="36">
        <v>-6351.734850372417</v>
      </c>
      <c r="Y28" s="36">
        <v>4811.942732490238</v>
      </c>
      <c r="Z28" s="36">
        <v>9422.554913860216</v>
      </c>
      <c r="AA28" s="36">
        <v>2363.148156114014</v>
      </c>
      <c r="AB28" s="36">
        <v>3521.156099782948</v>
      </c>
      <c r="AC28" s="43"/>
      <c r="AD28" s="32"/>
      <c r="AE28" s="43"/>
      <c r="AF28" s="43"/>
      <c r="AG28" s="43"/>
      <c r="AH28" s="43"/>
    </row>
    <row r="29" spans="1:34" s="44" customFormat="1" ht="14.25" outlineLevel="1">
      <c r="A29" s="53" t="s">
        <v>21</v>
      </c>
      <c r="B29" s="55" t="s">
        <v>28</v>
      </c>
      <c r="C29" s="57"/>
      <c r="D29" s="41">
        <v>1498.9409053785705</v>
      </c>
      <c r="E29" s="41">
        <v>136.00000000001117</v>
      </c>
      <c r="F29" s="41">
        <v>-8187.999999999995</v>
      </c>
      <c r="G29" s="41">
        <v>-32794.99999999998</v>
      </c>
      <c r="H29" s="41">
        <v>5012.204050881547</v>
      </c>
      <c r="I29" s="41">
        <v>3115.0000000000023</v>
      </c>
      <c r="J29" s="41">
        <v>-3906.0000000000023</v>
      </c>
      <c r="K29" s="41">
        <v>-39167.99999999999</v>
      </c>
      <c r="L29" s="41">
        <v>5355.969474409565</v>
      </c>
      <c r="M29" s="41">
        <v>-7682.999999999999</v>
      </c>
      <c r="N29" s="41">
        <v>-11728.999999999975</v>
      </c>
      <c r="O29" s="41">
        <v>-37716.00000000001</v>
      </c>
      <c r="P29" s="41">
        <v>9725.000000000004</v>
      </c>
      <c r="Q29" s="41">
        <v>198.99999999999721</v>
      </c>
      <c r="R29" s="41">
        <v>-7524.999999999995</v>
      </c>
      <c r="S29" s="41">
        <v>-45728.00037148997</v>
      </c>
      <c r="T29" s="41">
        <v>15273.999999999978</v>
      </c>
      <c r="U29" s="41">
        <v>-23166.999999999996</v>
      </c>
      <c r="V29" s="41">
        <v>-26992.953421498078</v>
      </c>
      <c r="W29" s="41">
        <v>-52625.50410003105</v>
      </c>
      <c r="X29" s="41">
        <v>175.00040502062203</v>
      </c>
      <c r="Y29" s="41">
        <v>-18331.999952259866</v>
      </c>
      <c r="Z29" s="41">
        <v>-17605.9998042396</v>
      </c>
      <c r="AA29" s="41">
        <v>-57514.99998773578</v>
      </c>
      <c r="AB29" s="41">
        <v>12535.413657317795</v>
      </c>
      <c r="AC29" s="43"/>
      <c r="AD29" s="32"/>
      <c r="AE29" s="43"/>
      <c r="AF29" s="43"/>
      <c r="AG29" s="43"/>
      <c r="AH29" s="43"/>
    </row>
    <row r="30" spans="1:34" s="2" customFormat="1" ht="14.25" outlineLevel="1">
      <c r="A30" s="54" t="s">
        <v>22</v>
      </c>
      <c r="B30" s="56" t="s">
        <v>29</v>
      </c>
      <c r="C30" s="23"/>
      <c r="D30" s="36">
        <v>-196.41685572391327</v>
      </c>
      <c r="E30" s="36">
        <v>4768.000000000001</v>
      </c>
      <c r="F30" s="36">
        <v>2703</v>
      </c>
      <c r="G30" s="36">
        <v>-1165.999999999991</v>
      </c>
      <c r="H30" s="36">
        <v>448.8891957729609</v>
      </c>
      <c r="I30" s="36">
        <v>7581.999999999941</v>
      </c>
      <c r="J30" s="36">
        <v>1218.0000000000018</v>
      </c>
      <c r="K30" s="36">
        <v>10514.000000000015</v>
      </c>
      <c r="L30" s="36">
        <v>4530.804674384315</v>
      </c>
      <c r="M30" s="36">
        <v>7381.000000000001</v>
      </c>
      <c r="N30" s="36">
        <v>2945.0000000000055</v>
      </c>
      <c r="O30" s="36">
        <v>-639.9999999999953</v>
      </c>
      <c r="P30" s="36">
        <v>2461.0000000000045</v>
      </c>
      <c r="Q30" s="36">
        <v>4455.999999999997</v>
      </c>
      <c r="R30" s="36">
        <v>-4057.0000000000073</v>
      </c>
      <c r="S30" s="36">
        <v>8623.999797678756</v>
      </c>
      <c r="T30" s="36">
        <v>-3807.2868738045668</v>
      </c>
      <c r="U30" s="36">
        <v>17623.577287496053</v>
      </c>
      <c r="V30" s="36">
        <v>16352.129119844602</v>
      </c>
      <c r="W30" s="36">
        <v>16101.47213818922</v>
      </c>
      <c r="X30" s="36">
        <v>803.579830070071</v>
      </c>
      <c r="Y30" s="36">
        <v>-7561.94823853371</v>
      </c>
      <c r="Z30" s="36">
        <v>-10412.433558361028</v>
      </c>
      <c r="AA30" s="36">
        <v>-4173.229647545137</v>
      </c>
      <c r="AB30" s="36">
        <v>-13423.29333224319</v>
      </c>
      <c r="AC30" s="7"/>
      <c r="AD30" s="32"/>
      <c r="AE30" s="7"/>
      <c r="AF30" s="7"/>
      <c r="AG30" s="7"/>
      <c r="AH30" s="7"/>
    </row>
    <row r="31" spans="1:34" s="2" customFormat="1" ht="14.25" outlineLevel="1">
      <c r="A31" s="53" t="s">
        <v>23</v>
      </c>
      <c r="B31" s="55" t="s">
        <v>30</v>
      </c>
      <c r="C31" s="18"/>
      <c r="D31" s="41">
        <v>2.600000000000001E-10</v>
      </c>
      <c r="E31" s="41">
        <v>8.07022735490408E-10</v>
      </c>
      <c r="F31" s="41">
        <v>3.2521913774835864E-09</v>
      </c>
      <c r="G31" s="41">
        <v>3.8817074627554047E-07</v>
      </c>
      <c r="H31" s="41">
        <v>3.3255581364788577E-10</v>
      </c>
      <c r="I31" s="41">
        <v>-5.568825841381778E-10</v>
      </c>
      <c r="J31" s="41">
        <v>1.1817557948346897E-09</v>
      </c>
      <c r="K31" s="41">
        <v>1.0487556559318808E-09</v>
      </c>
      <c r="L31" s="41">
        <v>1.0000000000001643</v>
      </c>
      <c r="M31" s="41">
        <v>1.0000000000000115</v>
      </c>
      <c r="N31" s="41">
        <v>17.999999999999986</v>
      </c>
      <c r="O31" s="41">
        <v>-11.000000000003489</v>
      </c>
      <c r="P31" s="41">
        <v>-1.000000000000077</v>
      </c>
      <c r="Q31" s="41">
        <v>11.999999999999973</v>
      </c>
      <c r="R31" s="41">
        <v>-5.000000000000027</v>
      </c>
      <c r="S31" s="41">
        <v>14.000000000000268</v>
      </c>
      <c r="T31" s="41">
        <v>14.999999999999993</v>
      </c>
      <c r="U31" s="41">
        <v>7.000000000000455</v>
      </c>
      <c r="V31" s="41">
        <v>4.999999999999781</v>
      </c>
      <c r="W31" s="41">
        <v>-17.000000000000163</v>
      </c>
      <c r="X31" s="41">
        <v>-86.29023741151092</v>
      </c>
      <c r="Y31" s="41">
        <v>-3.043062205852766</v>
      </c>
      <c r="Z31" s="41">
        <v>-861.2608644628682</v>
      </c>
      <c r="AA31" s="41">
        <v>-6.9730839329676595</v>
      </c>
      <c r="AB31" s="41">
        <v>-283.2149999999999</v>
      </c>
      <c r="AC31" s="7"/>
      <c r="AD31" s="32"/>
      <c r="AE31" s="7"/>
      <c r="AF31" s="7"/>
      <c r="AG31" s="7"/>
      <c r="AH31" s="7"/>
    </row>
    <row r="32" spans="1:34" s="2" customFormat="1" ht="14.25" outlineLevel="1">
      <c r="A32" s="52" t="s">
        <v>24</v>
      </c>
      <c r="B32" s="16" t="s">
        <v>31</v>
      </c>
      <c r="C32" s="24"/>
      <c r="D32" s="35">
        <v>-11761.172664755088</v>
      </c>
      <c r="E32" s="35">
        <v>-9713.68358579914</v>
      </c>
      <c r="F32" s="35">
        <v>-10386.751836904608</v>
      </c>
      <c r="G32" s="35">
        <v>-5881.456434319454</v>
      </c>
      <c r="H32" s="35">
        <v>-8727.729942509663</v>
      </c>
      <c r="I32" s="35">
        <v>-7662.679969519656</v>
      </c>
      <c r="J32" s="35">
        <v>-7081.653146569827</v>
      </c>
      <c r="K32" s="35">
        <v>-4880.694708854752</v>
      </c>
      <c r="L32" s="35">
        <v>-8223.088557465675</v>
      </c>
      <c r="M32" s="35">
        <v>-7719.227628647322</v>
      </c>
      <c r="N32" s="35">
        <v>-10316.449734357479</v>
      </c>
      <c r="O32" s="35">
        <v>-12256.4646525741</v>
      </c>
      <c r="P32" s="35">
        <v>-11041.933965359276</v>
      </c>
      <c r="Q32" s="35">
        <v>-10802.923806648687</v>
      </c>
      <c r="R32" s="35">
        <v>-12483.9800686923</v>
      </c>
      <c r="S32" s="35">
        <v>-9211.445998171766</v>
      </c>
      <c r="T32" s="35">
        <v>-6191.63189410146</v>
      </c>
      <c r="U32" s="35">
        <v>-7490.896518429112</v>
      </c>
      <c r="V32" s="35">
        <v>-6967.004184583249</v>
      </c>
      <c r="W32" s="35">
        <v>-9500.033138713832</v>
      </c>
      <c r="X32" s="35">
        <v>-8634.500107252277</v>
      </c>
      <c r="Y32" s="35">
        <v>-13932.284865224763</v>
      </c>
      <c r="Z32" s="35">
        <v>-18258.25641246019</v>
      </c>
      <c r="AA32" s="35">
        <v>-21147.13074545901</v>
      </c>
      <c r="AB32" s="35">
        <v>-18787.276195653216</v>
      </c>
      <c r="AC32" s="7"/>
      <c r="AD32" s="32"/>
      <c r="AE32" s="7"/>
      <c r="AF32" s="7"/>
      <c r="AG32" s="7"/>
      <c r="AH32" s="7"/>
    </row>
    <row r="33" spans="1:34" s="44" customFormat="1" ht="14.25" outlineLevel="1">
      <c r="A33" s="48" t="s">
        <v>25</v>
      </c>
      <c r="B33" s="19" t="s">
        <v>32</v>
      </c>
      <c r="C33" s="46"/>
      <c r="D33" s="38">
        <v>11761.172664755331</v>
      </c>
      <c r="E33" s="38">
        <v>9713.683585799547</v>
      </c>
      <c r="F33" s="38">
        <v>10386.751836907475</v>
      </c>
      <c r="G33" s="38">
        <v>5881.456434707254</v>
      </c>
      <c r="H33" s="38">
        <v>8727.729942509597</v>
      </c>
      <c r="I33" s="38">
        <v>7662.679969518695</v>
      </c>
      <c r="J33" s="38">
        <v>7081.653146570629</v>
      </c>
      <c r="K33" s="38">
        <v>4880.694708855401</v>
      </c>
      <c r="L33" s="38">
        <v>8223.088557465395</v>
      </c>
      <c r="M33" s="38">
        <v>7719.227629197051</v>
      </c>
      <c r="N33" s="38">
        <v>10316.44973435704</v>
      </c>
      <c r="O33" s="38">
        <v>12256.464652573732</v>
      </c>
      <c r="P33" s="38">
        <v>11041.933965358985</v>
      </c>
      <c r="Q33" s="38">
        <v>10802.923806648305</v>
      </c>
      <c r="R33" s="38">
        <v>12483.980068691935</v>
      </c>
      <c r="S33" s="38">
        <v>9211.445998171384</v>
      </c>
      <c r="T33" s="38">
        <v>6191.634233559527</v>
      </c>
      <c r="U33" s="38">
        <v>7490.8981191409885</v>
      </c>
      <c r="V33" s="38">
        <v>6967.00393805084</v>
      </c>
      <c r="W33" s="38">
        <v>9500.032485598173</v>
      </c>
      <c r="X33" s="38">
        <v>8634.500107314196</v>
      </c>
      <c r="Y33" s="38">
        <v>13932.284865286916</v>
      </c>
      <c r="Z33" s="38">
        <v>18258.25631175066</v>
      </c>
      <c r="AA33" s="38">
        <v>21147.131110421386</v>
      </c>
      <c r="AB33" s="38">
        <v>18787.27691180269</v>
      </c>
      <c r="AC33" s="43"/>
      <c r="AD33" s="32"/>
      <c r="AE33" s="43"/>
      <c r="AF33" s="43"/>
      <c r="AG33" s="43"/>
      <c r="AH33" s="43"/>
    </row>
    <row r="34" spans="1:34" s="44" customFormat="1" ht="14.25">
      <c r="A34" s="62"/>
      <c r="B34" s="63"/>
      <c r="C34" s="16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3"/>
      <c r="AD34" s="32"/>
      <c r="AE34" s="43"/>
      <c r="AF34" s="43"/>
      <c r="AG34" s="43"/>
      <c r="AH34" s="43"/>
    </row>
    <row r="35" spans="1:34" s="2" customFormat="1" ht="14.25">
      <c r="A35" s="49"/>
      <c r="B35" s="50"/>
      <c r="C35" s="16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7"/>
      <c r="AD35" s="32"/>
      <c r="AE35" s="7"/>
      <c r="AF35" s="7"/>
      <c r="AG35" s="7"/>
      <c r="AH35" s="7"/>
    </row>
    <row r="36" spans="1:34" s="2" customFormat="1" ht="14.25">
      <c r="A36" s="88" t="s">
        <v>18</v>
      </c>
      <c r="B36" s="88"/>
      <c r="C36" s="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95"/>
      <c r="O36" s="95"/>
      <c r="P36" s="40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7"/>
      <c r="AD36" s="32"/>
      <c r="AE36" s="7"/>
      <c r="AF36" s="7"/>
      <c r="AG36" s="7"/>
      <c r="AH36" s="7"/>
    </row>
    <row r="37" spans="1:34" s="2" customFormat="1" ht="14.25">
      <c r="A37" s="67"/>
      <c r="B37" s="9"/>
      <c r="C37" s="16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4"/>
      <c r="O37" s="34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71"/>
      <c r="AA37" s="71"/>
      <c r="AB37" s="71"/>
      <c r="AC37" s="7"/>
      <c r="AD37" s="32"/>
      <c r="AE37" s="7"/>
      <c r="AF37" s="7"/>
      <c r="AG37" s="7"/>
      <c r="AH37" s="7"/>
    </row>
    <row r="38" spans="1:34" s="2" customFormat="1" ht="14.25">
      <c r="A38" s="53" t="s">
        <v>19</v>
      </c>
      <c r="B38" s="55" t="s">
        <v>27</v>
      </c>
      <c r="C38" s="16"/>
      <c r="D38" s="41">
        <f>+D16-D27</f>
        <v>-313.32260992003467</v>
      </c>
      <c r="E38" s="41">
        <f aca="true" t="shared" si="1" ref="E38:AB38">+E16-E27</f>
        <v>-3552.7861738818683</v>
      </c>
      <c r="F38" s="41">
        <f t="shared" si="1"/>
        <v>14.98816891815477</v>
      </c>
      <c r="G38" s="41">
        <f t="shared" si="1"/>
        <v>-6355.230075129839</v>
      </c>
      <c r="H38" s="41">
        <f t="shared" si="1"/>
        <v>-8460.021705688441</v>
      </c>
      <c r="I38" s="41">
        <f t="shared" si="1"/>
        <v>-3783.241379050254</v>
      </c>
      <c r="J38" s="41">
        <f t="shared" si="1"/>
        <v>-2708.3974615573497</v>
      </c>
      <c r="K38" s="41">
        <f t="shared" si="1"/>
        <v>1221.6547262299937</v>
      </c>
      <c r="L38" s="41">
        <f t="shared" si="1"/>
        <v>-4380.994041931226</v>
      </c>
      <c r="M38" s="41">
        <f t="shared" si="1"/>
        <v>-6105.082648323019</v>
      </c>
      <c r="N38" s="41">
        <f t="shared" si="1"/>
        <v>4555.502721577675</v>
      </c>
      <c r="O38" s="41">
        <f t="shared" si="1"/>
        <v>-3161.5144535262916</v>
      </c>
      <c r="P38" s="41">
        <f t="shared" si="1"/>
        <v>-6792.329221165681</v>
      </c>
      <c r="Q38" s="41">
        <f t="shared" si="1"/>
        <v>-1945.9502538756715</v>
      </c>
      <c r="R38" s="41">
        <f t="shared" si="1"/>
        <v>-3770.870296200428</v>
      </c>
      <c r="S38" s="41">
        <f t="shared" si="1"/>
        <v>1468.9402166314976</v>
      </c>
      <c r="T38" s="41">
        <f t="shared" si="1"/>
        <v>-26504.875923014482</v>
      </c>
      <c r="U38" s="41">
        <f t="shared" si="1"/>
        <v>6096.031910209756</v>
      </c>
      <c r="V38" s="41">
        <f t="shared" si="1"/>
        <v>3105.1710024081704</v>
      </c>
      <c r="W38" s="41">
        <f t="shared" si="1"/>
        <v>4315.282936495387</v>
      </c>
      <c r="X38" s="41">
        <f t="shared" si="1"/>
        <v>-28342.944745440956</v>
      </c>
      <c r="Y38" s="41">
        <f t="shared" si="1"/>
        <v>2982.2363447155712</v>
      </c>
      <c r="Z38" s="41">
        <f t="shared" si="1"/>
        <v>20211.11709925691</v>
      </c>
      <c r="AA38" s="41">
        <f t="shared" si="1"/>
        <v>-4553.923817640854</v>
      </c>
      <c r="AB38" s="41">
        <f t="shared" si="1"/>
        <v>-10983.662379489233</v>
      </c>
      <c r="AC38" s="7"/>
      <c r="AD38" s="32"/>
      <c r="AE38" s="7"/>
      <c r="AF38" s="7"/>
      <c r="AG38" s="7"/>
      <c r="AH38" s="7"/>
    </row>
    <row r="39" spans="1:34" s="44" customFormat="1" ht="14.25">
      <c r="A39" s="54" t="s">
        <v>20</v>
      </c>
      <c r="B39" s="56" t="s">
        <v>26</v>
      </c>
      <c r="C39" s="64"/>
      <c r="D39" s="36">
        <f>+D17-D28</f>
        <v>-320.98067566995974</v>
      </c>
      <c r="E39" s="36">
        <f aca="true" t="shared" si="2" ref="E39:AB39">+E17-E28</f>
        <v>178.46975968182755</v>
      </c>
      <c r="F39" s="36">
        <f t="shared" si="2"/>
        <v>142.76366798970912</v>
      </c>
      <c r="G39" s="36">
        <f t="shared" si="2"/>
        <v>0.6865098374933041</v>
      </c>
      <c r="H39" s="36">
        <f t="shared" si="2"/>
        <v>110.84489485294625</v>
      </c>
      <c r="I39" s="36">
        <f t="shared" si="2"/>
        <v>75.9213485692967</v>
      </c>
      <c r="J39" s="36">
        <f t="shared" si="2"/>
        <v>32.05060812835745</v>
      </c>
      <c r="K39" s="36">
        <f t="shared" si="2"/>
        <v>1241.0399826258272</v>
      </c>
      <c r="L39" s="36">
        <f t="shared" si="2"/>
        <v>-3.1432518092196915</v>
      </c>
      <c r="M39" s="36">
        <f t="shared" si="2"/>
        <v>0.3102769703427839</v>
      </c>
      <c r="N39" s="36">
        <f t="shared" si="2"/>
        <v>-2.0529872201650505</v>
      </c>
      <c r="O39" s="36">
        <f t="shared" si="2"/>
        <v>1.9791061003866162</v>
      </c>
      <c r="P39" s="36">
        <f t="shared" si="2"/>
        <v>-3.736813475036797</v>
      </c>
      <c r="Q39" s="36">
        <f t="shared" si="2"/>
        <v>-2.125939475647556</v>
      </c>
      <c r="R39" s="36">
        <f t="shared" si="2"/>
        <v>-1.1496351072732978</v>
      </c>
      <c r="S39" s="36">
        <f t="shared" si="2"/>
        <v>3.5052077290538364</v>
      </c>
      <c r="T39" s="36">
        <f t="shared" si="2"/>
        <v>-3.7790566886469605</v>
      </c>
      <c r="U39" s="36">
        <f t="shared" si="2"/>
        <v>-3719.558104284586</v>
      </c>
      <c r="V39" s="36">
        <f t="shared" si="2"/>
        <v>-1.9911194783962856</v>
      </c>
      <c r="W39" s="36">
        <f t="shared" si="2"/>
        <v>4.718240376614631</v>
      </c>
      <c r="X39" s="36">
        <f t="shared" si="2"/>
        <v>-0.2651496275830141</v>
      </c>
      <c r="Y39" s="36">
        <f t="shared" si="2"/>
        <v>-5.942732490238086</v>
      </c>
      <c r="Z39" s="36">
        <f t="shared" si="2"/>
        <v>-2.554913860216402</v>
      </c>
      <c r="AA39" s="36">
        <f t="shared" si="2"/>
        <v>5.851843885986</v>
      </c>
      <c r="AB39" s="36">
        <f t="shared" si="2"/>
        <v>-1603.1560997829479</v>
      </c>
      <c r="AC39" s="43"/>
      <c r="AD39" s="32"/>
      <c r="AE39" s="43"/>
      <c r="AF39" s="43"/>
      <c r="AG39" s="43"/>
      <c r="AH39" s="43"/>
    </row>
    <row r="40" spans="1:34" s="2" customFormat="1" ht="14.25">
      <c r="A40" s="53" t="s">
        <v>21</v>
      </c>
      <c r="B40" s="55" t="s">
        <v>28</v>
      </c>
      <c r="C40" s="47"/>
      <c r="D40" s="41">
        <f>+D18-D29</f>
        <v>0.05909462142949451</v>
      </c>
      <c r="E40" s="41">
        <f aca="true" t="shared" si="3" ref="E40:AB40">+E18-E29</f>
        <v>-1.0000000000111697</v>
      </c>
      <c r="F40" s="41">
        <f t="shared" si="3"/>
        <v>0.9999999999954525</v>
      </c>
      <c r="G40" s="41">
        <f t="shared" si="3"/>
        <v>0</v>
      </c>
      <c r="H40" s="41">
        <f t="shared" si="3"/>
        <v>1.7959491184528815</v>
      </c>
      <c r="I40" s="41">
        <f t="shared" si="3"/>
        <v>0</v>
      </c>
      <c r="J40" s="41">
        <f t="shared" si="3"/>
        <v>1.0000000000022737</v>
      </c>
      <c r="K40" s="41">
        <f t="shared" si="3"/>
        <v>-1.000000000007276</v>
      </c>
      <c r="L40" s="41">
        <f t="shared" si="3"/>
        <v>-25.96947440956501</v>
      </c>
      <c r="M40" s="41">
        <f t="shared" si="3"/>
        <v>-3.0000000000009095</v>
      </c>
      <c r="N40" s="41">
        <f t="shared" si="3"/>
        <v>-4.000000000025466</v>
      </c>
      <c r="O40" s="41">
        <f t="shared" si="3"/>
        <v>2.000000000007276</v>
      </c>
      <c r="P40" s="41">
        <f t="shared" si="3"/>
        <v>1.999999999996362</v>
      </c>
      <c r="Q40" s="41">
        <f t="shared" si="3"/>
        <v>1.0000000000027853</v>
      </c>
      <c r="R40" s="41">
        <f t="shared" si="3"/>
        <v>1.9999999999954525</v>
      </c>
      <c r="S40" s="41">
        <f t="shared" si="3"/>
        <v>21.000371489972167</v>
      </c>
      <c r="T40" s="41">
        <f t="shared" si="3"/>
        <v>5.000000000021828</v>
      </c>
      <c r="U40" s="41">
        <f t="shared" si="3"/>
        <v>0.999999999996362</v>
      </c>
      <c r="V40" s="41">
        <f t="shared" si="3"/>
        <v>-0.046578501922340365</v>
      </c>
      <c r="W40" s="41">
        <f t="shared" si="3"/>
        <v>0.5041000310520758</v>
      </c>
      <c r="X40" s="41">
        <f t="shared" si="3"/>
        <v>-0.0004050206220256314</v>
      </c>
      <c r="Y40" s="41">
        <f t="shared" si="3"/>
        <v>-4.774013359565288E-05</v>
      </c>
      <c r="Z40" s="41">
        <f t="shared" si="3"/>
        <v>-0.00019576039994717576</v>
      </c>
      <c r="AA40" s="41">
        <f t="shared" si="3"/>
        <v>-1.2264223187230527E-05</v>
      </c>
      <c r="AB40" s="41">
        <f t="shared" si="3"/>
        <v>-9200.413657317795</v>
      </c>
      <c r="AC40" s="7"/>
      <c r="AD40" s="32"/>
      <c r="AE40" s="7"/>
      <c r="AF40" s="7"/>
      <c r="AG40" s="7"/>
      <c r="AH40" s="7"/>
    </row>
    <row r="41" spans="1:34" s="2" customFormat="1" ht="14.25" outlineLevel="1">
      <c r="A41" s="54" t="s">
        <v>22</v>
      </c>
      <c r="B41" s="56" t="s">
        <v>29</v>
      </c>
      <c r="C41" s="21"/>
      <c r="D41" s="36">
        <f>+D19-D30</f>
        <v>-1412.5831442760868</v>
      </c>
      <c r="E41" s="36">
        <f aca="true" t="shared" si="4" ref="E41:AB41">+E19-E30</f>
        <v>-488.0000000000009</v>
      </c>
      <c r="F41" s="36">
        <f t="shared" si="4"/>
        <v>-3315</v>
      </c>
      <c r="G41" s="36">
        <f t="shared" si="4"/>
        <v>3103.999999999991</v>
      </c>
      <c r="H41" s="36">
        <f t="shared" si="4"/>
        <v>4617.110804227039</v>
      </c>
      <c r="I41" s="36">
        <f t="shared" si="4"/>
        <v>415.0000000000591</v>
      </c>
      <c r="J41" s="36">
        <f t="shared" si="4"/>
        <v>-1537.0000000000018</v>
      </c>
      <c r="K41" s="36">
        <f t="shared" si="4"/>
        <v>-5065.000000000015</v>
      </c>
      <c r="L41" s="36">
        <f t="shared" si="4"/>
        <v>1228.1953256156849</v>
      </c>
      <c r="M41" s="36">
        <f t="shared" si="4"/>
        <v>1358.999999999999</v>
      </c>
      <c r="N41" s="36">
        <f t="shared" si="4"/>
        <v>-5338.0000000000055</v>
      </c>
      <c r="O41" s="36">
        <f t="shared" si="4"/>
        <v>1861.9999999999955</v>
      </c>
      <c r="P41" s="36">
        <f t="shared" si="4"/>
        <v>3286.9999999999955</v>
      </c>
      <c r="Q41" s="36">
        <f t="shared" si="4"/>
        <v>-924.9999999999973</v>
      </c>
      <c r="R41" s="36">
        <f t="shared" si="4"/>
        <v>489.0000000000073</v>
      </c>
      <c r="S41" s="36">
        <f t="shared" si="4"/>
        <v>-4511.999797678756</v>
      </c>
      <c r="T41" s="36">
        <f t="shared" si="4"/>
        <v>20287.286873804565</v>
      </c>
      <c r="U41" s="36">
        <f t="shared" si="4"/>
        <v>-5982.577287496053</v>
      </c>
      <c r="V41" s="36">
        <f t="shared" si="4"/>
        <v>-6300.1291198446015</v>
      </c>
      <c r="W41" s="36">
        <f t="shared" si="4"/>
        <v>-6983.47213818922</v>
      </c>
      <c r="X41" s="36">
        <f t="shared" si="4"/>
        <v>23115.42016992993</v>
      </c>
      <c r="Y41" s="36">
        <f t="shared" si="4"/>
        <v>-8823.05176146629</v>
      </c>
      <c r="Z41" s="36">
        <f t="shared" si="4"/>
        <v>-24657.56644163897</v>
      </c>
      <c r="AA41" s="36">
        <f t="shared" si="4"/>
        <v>7192.229647545137</v>
      </c>
      <c r="AB41" s="36">
        <f t="shared" si="4"/>
        <v>18201.293332243193</v>
      </c>
      <c r="AC41" s="7"/>
      <c r="AD41" s="32"/>
      <c r="AE41" s="7"/>
      <c r="AF41" s="7"/>
      <c r="AG41" s="7"/>
      <c r="AH41" s="7"/>
    </row>
    <row r="42" spans="1:34" s="2" customFormat="1" ht="14.25" outlineLevel="1">
      <c r="A42" s="53" t="s">
        <v>23</v>
      </c>
      <c r="B42" s="55" t="s">
        <v>30</v>
      </c>
      <c r="C42" s="21"/>
      <c r="D42" s="41">
        <f>+D20-D31</f>
        <v>4.99999999974</v>
      </c>
      <c r="E42" s="41">
        <f aca="true" t="shared" si="5" ref="E42:AB42">+E20-E31</f>
        <v>3.999999999192977</v>
      </c>
      <c r="F42" s="41">
        <f t="shared" si="5"/>
        <v>7.999999996747809</v>
      </c>
      <c r="G42" s="41">
        <f t="shared" si="5"/>
        <v>5.999999611829254</v>
      </c>
      <c r="H42" s="41">
        <f t="shared" si="5"/>
        <v>0.9999999996674442</v>
      </c>
      <c r="I42" s="41">
        <f t="shared" si="5"/>
        <v>1.0000000005568825</v>
      </c>
      <c r="J42" s="41">
        <f t="shared" si="5"/>
        <v>0.9999999988182442</v>
      </c>
      <c r="K42" s="41">
        <f t="shared" si="5"/>
        <v>0.9999999989512444</v>
      </c>
      <c r="L42" s="41">
        <f t="shared" si="5"/>
        <v>-1.6431300764452317E-13</v>
      </c>
      <c r="M42" s="41">
        <f t="shared" si="5"/>
        <v>-1.1546319456101628E-14</v>
      </c>
      <c r="N42" s="41">
        <f t="shared" si="5"/>
        <v>0</v>
      </c>
      <c r="O42" s="41">
        <f t="shared" si="5"/>
        <v>3.488764832582092E-12</v>
      </c>
      <c r="P42" s="41">
        <f t="shared" si="5"/>
        <v>7.704947790898586E-14</v>
      </c>
      <c r="Q42" s="41">
        <f t="shared" si="5"/>
        <v>2.6645352591003757E-14</v>
      </c>
      <c r="R42" s="41">
        <f t="shared" si="5"/>
        <v>2.6645352591003757E-14</v>
      </c>
      <c r="S42" s="41">
        <f t="shared" si="5"/>
        <v>-2.682298827494378E-13</v>
      </c>
      <c r="T42" s="41">
        <f t="shared" si="5"/>
        <v>0</v>
      </c>
      <c r="U42" s="41">
        <f t="shared" si="5"/>
        <v>-4.547473508864641E-13</v>
      </c>
      <c r="V42" s="41">
        <f t="shared" si="5"/>
        <v>2.1938006966593093E-13</v>
      </c>
      <c r="W42" s="41">
        <f t="shared" si="5"/>
        <v>1.6342482922482304E-13</v>
      </c>
      <c r="X42" s="41">
        <f t="shared" si="5"/>
        <v>108.29023741151092</v>
      </c>
      <c r="Y42" s="41">
        <f t="shared" si="5"/>
        <v>19.043062205852767</v>
      </c>
      <c r="Z42" s="41">
        <f t="shared" si="5"/>
        <v>874.2608644628682</v>
      </c>
      <c r="AA42" s="41">
        <f t="shared" si="5"/>
        <v>-30.02691606703234</v>
      </c>
      <c r="AB42" s="41">
        <f t="shared" si="5"/>
        <v>298.2149999999999</v>
      </c>
      <c r="AC42" s="7"/>
      <c r="AD42" s="32"/>
      <c r="AE42" s="7"/>
      <c r="AF42" s="7"/>
      <c r="AG42" s="7"/>
      <c r="AH42" s="7"/>
    </row>
    <row r="43" spans="1:34" s="2" customFormat="1" ht="14.25" outlineLevel="1">
      <c r="A43" s="52" t="s">
        <v>24</v>
      </c>
      <c r="B43" s="16" t="s">
        <v>31</v>
      </c>
      <c r="C43" s="18"/>
      <c r="D43" s="35">
        <f>SUM(D38:D42)</f>
        <v>-2041.8273352449116</v>
      </c>
      <c r="E43" s="35">
        <f aca="true" t="shared" si="6" ref="E43:AB43">SUM(E38:E42)</f>
        <v>-3859.31641420086</v>
      </c>
      <c r="F43" s="35">
        <f t="shared" si="6"/>
        <v>-3148.248163095393</v>
      </c>
      <c r="G43" s="35">
        <f t="shared" si="6"/>
        <v>-3244.5435656805257</v>
      </c>
      <c r="H43" s="35">
        <f t="shared" si="6"/>
        <v>-3729.270057490337</v>
      </c>
      <c r="I43" s="35">
        <f t="shared" si="6"/>
        <v>-3291.3200304803413</v>
      </c>
      <c r="J43" s="35">
        <f t="shared" si="6"/>
        <v>-4211.346853430173</v>
      </c>
      <c r="K43" s="35">
        <f t="shared" si="6"/>
        <v>-2602.3052911452496</v>
      </c>
      <c r="L43" s="35">
        <f t="shared" si="6"/>
        <v>-3181.911442534326</v>
      </c>
      <c r="M43" s="35">
        <f t="shared" si="6"/>
        <v>-4748.772371352678</v>
      </c>
      <c r="N43" s="35">
        <f t="shared" si="6"/>
        <v>-788.5502656425206</v>
      </c>
      <c r="O43" s="35">
        <f t="shared" si="6"/>
        <v>-1295.5353474258989</v>
      </c>
      <c r="P43" s="35">
        <f t="shared" si="6"/>
        <v>-3507.066034640726</v>
      </c>
      <c r="Q43" s="35">
        <f t="shared" si="6"/>
        <v>-2872.0761933513136</v>
      </c>
      <c r="R43" s="35">
        <f t="shared" si="6"/>
        <v>-3281.0199313076987</v>
      </c>
      <c r="S43" s="35">
        <f t="shared" si="6"/>
        <v>-3018.554001828233</v>
      </c>
      <c r="T43" s="35">
        <f t="shared" si="6"/>
        <v>-6216.368105898542</v>
      </c>
      <c r="U43" s="35">
        <f t="shared" si="6"/>
        <v>-3605.1034815708877</v>
      </c>
      <c r="V43" s="35">
        <f t="shared" si="6"/>
        <v>-3196.99581541675</v>
      </c>
      <c r="W43" s="35">
        <f t="shared" si="6"/>
        <v>-2662.966861286166</v>
      </c>
      <c r="X43" s="35">
        <f t="shared" si="6"/>
        <v>-5119.499892747721</v>
      </c>
      <c r="Y43" s="35">
        <f t="shared" si="6"/>
        <v>-5827.715134775237</v>
      </c>
      <c r="Z43" s="35">
        <f t="shared" si="6"/>
        <v>-3574.743587539807</v>
      </c>
      <c r="AA43" s="35">
        <f t="shared" si="6"/>
        <v>2614.1307454590133</v>
      </c>
      <c r="AB43" s="35">
        <f t="shared" si="6"/>
        <v>-3287.723804346784</v>
      </c>
      <c r="AC43" s="7"/>
      <c r="AD43" s="32"/>
      <c r="AE43" s="7"/>
      <c r="AF43" s="7"/>
      <c r="AG43" s="7"/>
      <c r="AH43" s="7"/>
    </row>
    <row r="44" spans="1:34" s="2" customFormat="1" ht="14.25" outlineLevel="1">
      <c r="A44" s="48" t="s">
        <v>25</v>
      </c>
      <c r="B44" s="19" t="s">
        <v>32</v>
      </c>
      <c r="C44" s="22"/>
      <c r="D44" s="38">
        <f>+D22-D33</f>
        <v>2041.8273352446686</v>
      </c>
      <c r="E44" s="38">
        <f aca="true" t="shared" si="7" ref="E44:AB44">+E22-E33</f>
        <v>3859.3164142004534</v>
      </c>
      <c r="F44" s="38">
        <f t="shared" si="7"/>
        <v>3148.248163092525</v>
      </c>
      <c r="G44" s="38">
        <f t="shared" si="7"/>
        <v>3244.5435652927463</v>
      </c>
      <c r="H44" s="38">
        <f t="shared" si="7"/>
        <v>3729.270057490403</v>
      </c>
      <c r="I44" s="38">
        <f t="shared" si="7"/>
        <v>3291.3200304813054</v>
      </c>
      <c r="J44" s="38">
        <f t="shared" si="7"/>
        <v>4211.346853429371</v>
      </c>
      <c r="K44" s="38">
        <f t="shared" si="7"/>
        <v>2602.3052911445993</v>
      </c>
      <c r="L44" s="38">
        <f t="shared" si="7"/>
        <v>3181.911442534605</v>
      </c>
      <c r="M44" s="38">
        <f t="shared" si="7"/>
        <v>4748.772370802949</v>
      </c>
      <c r="N44" s="38">
        <f t="shared" si="7"/>
        <v>788.5502656429599</v>
      </c>
      <c r="O44" s="38">
        <f t="shared" si="7"/>
        <v>1295.5353474262683</v>
      </c>
      <c r="P44" s="38">
        <f t="shared" si="7"/>
        <v>3507.066034641015</v>
      </c>
      <c r="Q44" s="38">
        <f t="shared" si="7"/>
        <v>2872.076193351695</v>
      </c>
      <c r="R44" s="38">
        <f t="shared" si="7"/>
        <v>3281.0199313080648</v>
      </c>
      <c r="S44" s="38">
        <f t="shared" si="7"/>
        <v>3018.5540018286156</v>
      </c>
      <c r="T44" s="38">
        <f t="shared" si="7"/>
        <v>6216.365766440473</v>
      </c>
      <c r="U44" s="38">
        <f t="shared" si="7"/>
        <v>3605.1018808590115</v>
      </c>
      <c r="V44" s="38">
        <f t="shared" si="7"/>
        <v>3196.9960619491603</v>
      </c>
      <c r="W44" s="38">
        <f t="shared" si="7"/>
        <v>2662.9675144018274</v>
      </c>
      <c r="X44" s="38">
        <f t="shared" si="7"/>
        <v>5119.499892685804</v>
      </c>
      <c r="Y44" s="38">
        <f t="shared" si="7"/>
        <v>5827.715134713084</v>
      </c>
      <c r="Z44" s="38">
        <f t="shared" si="7"/>
        <v>3574.7436882493384</v>
      </c>
      <c r="AA44" s="38">
        <f t="shared" si="7"/>
        <v>-2614.1311104213855</v>
      </c>
      <c r="AB44" s="38">
        <f t="shared" si="7"/>
        <v>3287.7230881973082</v>
      </c>
      <c r="AC44" s="7"/>
      <c r="AD44" s="32"/>
      <c r="AE44" s="7"/>
      <c r="AF44" s="7"/>
      <c r="AG44" s="7"/>
      <c r="AH44" s="7"/>
    </row>
    <row r="45" spans="1:34" s="2" customFormat="1" ht="14.25" outlineLevel="1">
      <c r="A45" s="62"/>
      <c r="B45" s="63"/>
      <c r="C45" s="24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7"/>
      <c r="AD45" s="32"/>
      <c r="AE45" s="7"/>
      <c r="AF45" s="7"/>
      <c r="AG45" s="7"/>
      <c r="AH45" s="7"/>
    </row>
    <row r="46" spans="1:28" ht="13.5" thickBot="1">
      <c r="A46" s="65"/>
      <c r="B46" s="65"/>
      <c r="C46" s="69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</row>
    <row r="47" spans="1:60" ht="25.5">
      <c r="A47" s="25"/>
      <c r="B47" s="26"/>
      <c r="C47" s="26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</row>
    <row r="48" spans="1:60" ht="14.25">
      <c r="A48" s="17"/>
      <c r="B48" s="17"/>
      <c r="C48" s="17"/>
      <c r="D48" s="28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</row>
    <row r="49" spans="1:60" ht="14.25">
      <c r="A49" s="17"/>
      <c r="B49" s="17"/>
      <c r="C49" s="17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</row>
    <row r="50" spans="1:60" ht="14.25">
      <c r="A50" s="29" t="s">
        <v>33</v>
      </c>
      <c r="B50" s="29"/>
      <c r="C50" s="45"/>
      <c r="D50" s="30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</row>
    <row r="51" spans="1:60" ht="14.25">
      <c r="A51" s="45" t="s">
        <v>34</v>
      </c>
      <c r="B51" s="45"/>
      <c r="C51" s="45"/>
      <c r="D51" s="30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</row>
    <row r="52" spans="1:60" ht="14.25">
      <c r="A52" s="45" t="s">
        <v>4</v>
      </c>
      <c r="B52" s="45"/>
      <c r="C52" s="45"/>
      <c r="D52" s="30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</row>
    <row r="53" spans="1:60" ht="14.25">
      <c r="A53" s="45" t="s">
        <v>35</v>
      </c>
      <c r="B53" s="45"/>
      <c r="C53" s="45"/>
      <c r="D53" s="30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</row>
    <row r="54" spans="1:60" ht="14.25">
      <c r="A54" s="45" t="s">
        <v>38</v>
      </c>
      <c r="B54" s="45"/>
      <c r="C54" s="45"/>
      <c r="D54" s="30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</row>
    <row r="55" spans="1:60" ht="14.25">
      <c r="A55" s="45" t="s">
        <v>41</v>
      </c>
      <c r="B55" s="45"/>
      <c r="C55" s="45"/>
      <c r="D55" s="30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</row>
    <row r="56" spans="1:60" ht="14.25">
      <c r="A56" s="45" t="s">
        <v>55</v>
      </c>
      <c r="B56" s="45"/>
      <c r="C56" s="45"/>
      <c r="D56" s="30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</row>
    <row r="57" spans="1:60" ht="14.25">
      <c r="A57" s="31" t="s">
        <v>52</v>
      </c>
      <c r="B57" s="31"/>
      <c r="C57" s="72"/>
      <c r="D57" s="74"/>
      <c r="E57" s="73"/>
      <c r="F57" s="17"/>
      <c r="G57" s="73"/>
      <c r="H57" s="73"/>
      <c r="I57" s="17"/>
      <c r="J57" s="73"/>
      <c r="K57" s="73"/>
      <c r="L57" s="73"/>
      <c r="M57" s="17"/>
      <c r="N57" s="73"/>
      <c r="O57" s="73"/>
      <c r="P57" s="17"/>
      <c r="Q57" s="17"/>
      <c r="R57" s="73"/>
      <c r="S57" s="73"/>
      <c r="T57" s="73"/>
      <c r="U57" s="73"/>
      <c r="V57" s="73"/>
      <c r="W57" s="17"/>
      <c r="X57" s="73"/>
      <c r="Y57" s="73"/>
      <c r="Z57" s="73"/>
      <c r="AA57" s="73"/>
      <c r="AB57" s="73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</row>
    <row r="58" spans="1:60" ht="14.25">
      <c r="A58" s="17"/>
      <c r="B58" s="17"/>
      <c r="C58" s="17"/>
      <c r="D58" s="17"/>
      <c r="E58" s="30"/>
      <c r="F58" s="75"/>
      <c r="G58" s="17"/>
      <c r="H58" s="17"/>
      <c r="I58" s="71"/>
      <c r="J58" s="17"/>
      <c r="K58" s="17"/>
      <c r="L58" s="17"/>
      <c r="M58" s="71"/>
      <c r="N58" s="17"/>
      <c r="O58" s="17"/>
      <c r="P58" s="71"/>
      <c r="Q58" s="71"/>
      <c r="R58" s="17"/>
      <c r="S58" s="17"/>
      <c r="T58" s="17"/>
      <c r="U58" s="17"/>
      <c r="V58" s="17"/>
      <c r="W58" s="71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</row>
    <row r="59" spans="1:60" ht="14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</row>
    <row r="60" spans="1:60" ht="14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</row>
    <row r="61" spans="1:60" ht="14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</row>
    <row r="62" spans="1:60" ht="14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</row>
    <row r="63" spans="1:60" ht="14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</row>
    <row r="64" spans="1:60" ht="14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</row>
    <row r="65" spans="1:60" ht="14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</row>
    <row r="66" spans="1:60" ht="14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</row>
    <row r="67" spans="1:60" ht="14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</row>
    <row r="68" spans="1:60" ht="14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</row>
    <row r="69" spans="1:60" ht="14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</row>
    <row r="70" spans="1:60" ht="14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</row>
    <row r="71" spans="1:60" ht="14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</row>
    <row r="72" spans="1:60" ht="14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</row>
    <row r="73" spans="1:60" ht="14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</row>
    <row r="74" spans="1:60" ht="14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</row>
    <row r="75" spans="1:60" ht="14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</row>
    <row r="76" spans="1:60" ht="14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</row>
    <row r="77" spans="1:60" ht="14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</row>
    <row r="78" spans="1:60" ht="14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</row>
    <row r="79" spans="1:60" ht="14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</row>
    <row r="80" spans="1:60" ht="14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</row>
    <row r="81" spans="1:60" ht="14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</row>
  </sheetData>
  <sheetProtection/>
  <mergeCells count="37">
    <mergeCell ref="AB11:AB12"/>
    <mergeCell ref="V11:V12"/>
    <mergeCell ref="AA11:AA12"/>
    <mergeCell ref="S11:S12"/>
    <mergeCell ref="K11:K12"/>
    <mergeCell ref="D11:D12"/>
    <mergeCell ref="P11:P12"/>
    <mergeCell ref="Z11:Z12"/>
    <mergeCell ref="X11:X12"/>
    <mergeCell ref="Y11:Y12"/>
    <mergeCell ref="W11:W12"/>
    <mergeCell ref="T11:T12"/>
    <mergeCell ref="U11:U12"/>
    <mergeCell ref="M11:M12"/>
    <mergeCell ref="N11:N12"/>
    <mergeCell ref="A25:B25"/>
    <mergeCell ref="N25:O25"/>
    <mergeCell ref="Q11:Q12"/>
    <mergeCell ref="R11:R12"/>
    <mergeCell ref="A14:B14"/>
    <mergeCell ref="O11:O12"/>
    <mergeCell ref="N36:O36"/>
    <mergeCell ref="E11:E12"/>
    <mergeCell ref="F11:F12"/>
    <mergeCell ref="G11:G12"/>
    <mergeCell ref="H11:H12"/>
    <mergeCell ref="I11:I12"/>
    <mergeCell ref="J11:J12"/>
    <mergeCell ref="A4:L5"/>
    <mergeCell ref="A6:L6"/>
    <mergeCell ref="A7:L7"/>
    <mergeCell ref="A8:L8"/>
    <mergeCell ref="A9:L9"/>
    <mergeCell ref="A36:B36"/>
    <mergeCell ref="L11:L12"/>
    <mergeCell ref="A11:A12"/>
    <mergeCell ref="B11:B1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Andres Acosta Guzman</dc:creator>
  <cp:keywords/>
  <dc:description/>
  <cp:lastModifiedBy>SOFÍA ORTIZ</cp:lastModifiedBy>
  <dcterms:created xsi:type="dcterms:W3CDTF">2012-12-26T19:57:44Z</dcterms:created>
  <dcterms:modified xsi:type="dcterms:W3CDTF">2022-06-30T00:43:23Z</dcterms:modified>
  <cp:category/>
  <cp:version/>
  <cp:contentType/>
  <cp:contentStatus/>
</cp:coreProperties>
</file>