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OORDINACIÓN CUENTAS SATELITES\CULTURA\PUBLICACIÓN 2018\Cuadros finales y boletin\"/>
    </mc:Choice>
  </mc:AlternateContent>
  <bookViews>
    <workbookView xWindow="0" yWindow="0" windowWidth="28800" windowHeight="11700" tabRatio="962" activeTab="1"/>
  </bookViews>
  <sheets>
    <sheet name="Indice" sheetId="29" r:id="rId1"/>
    <sheet name="AUDIOVISUAL" sheetId="15" r:id="rId2"/>
    <sheet name="MUSICA" sheetId="16" r:id="rId3"/>
    <sheet name="LIBROS Y PUBLICACIONES" sheetId="18" r:id="rId4"/>
    <sheet name="EDUCACION CULTURAL" sheetId="20" r:id="rId5"/>
    <sheet name="ARTES VISUALES" sheetId="24" r:id="rId6"/>
    <sheet name="DISEÑO" sheetId="30" r:id="rId7"/>
    <sheet name="PATRIMONIO" sheetId="25" r:id="rId8"/>
    <sheet name="CREACION" sheetId="28" r:id="rId9"/>
    <sheet name="JUEGOS Y JUGUETES" sheetId="26" r:id="rId10"/>
  </sheets>
  <calcPr calcId="152511"/>
</workbook>
</file>

<file path=xl/calcChain.xml><?xml version="1.0" encoding="utf-8"?>
<calcChain xmlns="http://schemas.openxmlformats.org/spreadsheetml/2006/main">
  <c r="G31" i="30" l="1"/>
  <c r="F31" i="30"/>
  <c r="E31" i="30"/>
  <c r="D31" i="30"/>
  <c r="H31" i="30"/>
  <c r="F36" i="28" l="1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Q36" i="28"/>
  <c r="AR36" i="28"/>
  <c r="AS36" i="28"/>
  <c r="AT36" i="28"/>
  <c r="AU36" i="28"/>
  <c r="AV36" i="28"/>
  <c r="AW36" i="28"/>
  <c r="AX36" i="28"/>
  <c r="AY36" i="28"/>
  <c r="AZ36" i="28"/>
  <c r="BA36" i="28"/>
  <c r="C36" i="28"/>
  <c r="D36" i="28"/>
  <c r="E36" i="28"/>
  <c r="B36" i="28"/>
  <c r="E150" i="15" l="1"/>
  <c r="E149" i="15"/>
  <c r="E147" i="15"/>
  <c r="E148" i="15"/>
  <c r="F148" i="15" s="1"/>
  <c r="E145" i="15"/>
  <c r="E144" i="15"/>
  <c r="E142" i="15"/>
  <c r="E141" i="15"/>
  <c r="E143" i="15"/>
  <c r="F143" i="15" l="1"/>
  <c r="D31" i="18" l="1"/>
  <c r="E31" i="18"/>
  <c r="F31" i="18"/>
  <c r="G31" i="18"/>
  <c r="H31" i="18"/>
  <c r="I31" i="18"/>
  <c r="C31" i="18"/>
  <c r="B31" i="18"/>
  <c r="C63" i="15" l="1"/>
  <c r="C59" i="15"/>
  <c r="D59" i="15"/>
  <c r="D63" i="15"/>
  <c r="D58" i="15" l="1"/>
  <c r="C58" i="15"/>
  <c r="N15" i="15"/>
</calcChain>
</file>

<file path=xl/sharedStrings.xml><?xml version="1.0" encoding="utf-8"?>
<sst xmlns="http://schemas.openxmlformats.org/spreadsheetml/2006/main" count="1256" uniqueCount="413">
  <si>
    <t>Otros</t>
  </si>
  <si>
    <t>Información</t>
  </si>
  <si>
    <t>Ficción</t>
  </si>
  <si>
    <t>Entretenimiento</t>
  </si>
  <si>
    <t>Religioso</t>
  </si>
  <si>
    <t>Deporte</t>
  </si>
  <si>
    <t>Educativo</t>
  </si>
  <si>
    <t>Político</t>
  </si>
  <si>
    <t>Físico</t>
  </si>
  <si>
    <t>Digital</t>
  </si>
  <si>
    <t>Total</t>
  </si>
  <si>
    <t>• iTunes</t>
  </si>
  <si>
    <t>Número de títulos reprises</t>
  </si>
  <si>
    <t>Distribución porcentual de la oferta en la programación de TV</t>
  </si>
  <si>
    <t xml:space="preserve">Número de títulos con ISBN </t>
  </si>
  <si>
    <t xml:space="preserve">Número de títulos impresos </t>
  </si>
  <si>
    <t>Número de estrenos extranjeros</t>
  </si>
  <si>
    <t>Número de múltiplex</t>
  </si>
  <si>
    <t>Número de salas de cine</t>
  </si>
  <si>
    <t>Número de cadenas nacionales de televisión abierta - privada</t>
  </si>
  <si>
    <t>Número de cadenas nacionales de televisión abierta - públicas</t>
  </si>
  <si>
    <t>Total  de primeras ediciones con registro ISBN</t>
  </si>
  <si>
    <t xml:space="preserve">Total de reediciones con registro ISBN </t>
  </si>
  <si>
    <t>Total producción de ejemplares</t>
  </si>
  <si>
    <t>Número de Agentes Editoriales</t>
  </si>
  <si>
    <t>FORMATO</t>
  </si>
  <si>
    <t>• Codiscos</t>
  </si>
  <si>
    <t>• "Ideas Comcel Music Store"</t>
  </si>
  <si>
    <t>• Ideas Musik</t>
  </si>
  <si>
    <t>• "Prodiscos -Entertainment Store"</t>
  </si>
  <si>
    <t>• "Supertienda Movistar Música"</t>
  </si>
  <si>
    <t>• Movistar,</t>
  </si>
  <si>
    <t>• Sonora</t>
  </si>
  <si>
    <t>• Tigo</t>
  </si>
  <si>
    <t>• Batanga,</t>
  </si>
  <si>
    <t>• Binbit,</t>
  </si>
  <si>
    <t>• Deezer</t>
  </si>
  <si>
    <t>• Rdio,</t>
  </si>
  <si>
    <t>• Spotify,</t>
  </si>
  <si>
    <t>• YouTube</t>
  </si>
  <si>
    <t>• Google Play</t>
  </si>
  <si>
    <t>• Napster</t>
  </si>
  <si>
    <t>• Claro Música</t>
  </si>
  <si>
    <t>• MUZU</t>
  </si>
  <si>
    <t>• Apple Music</t>
  </si>
  <si>
    <t>• Guvera</t>
  </si>
  <si>
    <t>PLATAFORMAS</t>
  </si>
  <si>
    <t>X</t>
  </si>
  <si>
    <t>LIBROS Y PUBLICACIONES</t>
  </si>
  <si>
    <t>Número de butacas/sillas</t>
  </si>
  <si>
    <t>Registros Agencia ISBN - Cámara Colombiana del Libro</t>
  </si>
  <si>
    <t>Número Prestadores del servicio de TV.</t>
  </si>
  <si>
    <t>Suscriptores a televisión cerrada</t>
  </si>
  <si>
    <t>TOTAL</t>
  </si>
  <si>
    <t xml:space="preserve">Número de espectadores. </t>
  </si>
  <si>
    <t>Número de estrenos nacionales.</t>
  </si>
  <si>
    <t>Tipo de biblioteca</t>
  </si>
  <si>
    <t>Personas</t>
  </si>
  <si>
    <t>%</t>
  </si>
  <si>
    <t>Biblioteca pública o comunitaria</t>
  </si>
  <si>
    <t>Sí</t>
  </si>
  <si>
    <t>No</t>
  </si>
  <si>
    <t>Biblioteca escolar</t>
  </si>
  <si>
    <t>Biblioteca universitaria</t>
  </si>
  <si>
    <t>Biblioteca especializada</t>
  </si>
  <si>
    <t>COMUNITARIA</t>
  </si>
  <si>
    <t>ESTATAL</t>
  </si>
  <si>
    <t>ONG</t>
  </si>
  <si>
    <t>PRIVADA</t>
  </si>
  <si>
    <t>TIPO DE BIBLIOTECA</t>
  </si>
  <si>
    <t>NATURALEZA DE BIBLIOTECA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</si>
  <si>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</si>
  <si>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</si>
  <si>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</si>
  <si>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</si>
  <si>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</si>
  <si>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</si>
  <si>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</si>
  <si>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</si>
  <si>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</si>
  <si>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</si>
  <si>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</si>
  <si>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</si>
  <si>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HOMBRES</t>
  </si>
  <si>
    <t>MUJERES</t>
  </si>
  <si>
    <t>OFICIAL</t>
  </si>
  <si>
    <t>ARTES REPRESENTATIVAS</t>
  </si>
  <si>
    <t>DISEÑO</t>
  </si>
  <si>
    <t>OTROS PROGRAMAS ASOCIADOS A BELLAS ARTES</t>
  </si>
  <si>
    <t>SIN CLASIFICAR</t>
  </si>
  <si>
    <t>PUBLICIDAD Y AFINES</t>
  </si>
  <si>
    <t>PROGRAMA</t>
  </si>
  <si>
    <t>Número de exhibidores</t>
  </si>
  <si>
    <t>(-)</t>
  </si>
  <si>
    <t>Número de títulos de ficción extranjeros</t>
  </si>
  <si>
    <t>Ventas de  música grabada por año según tipo de soporte (millones de dólares)</t>
  </si>
  <si>
    <t>Hombres</t>
  </si>
  <si>
    <t>Mujeres</t>
  </si>
  <si>
    <t>Total personas de 12 años y más</t>
  </si>
  <si>
    <t>Música grabada</t>
  </si>
  <si>
    <t>Consumo de música grabada</t>
  </si>
  <si>
    <t>Los valores absolutos que aparecen en la publicación son presentados en miles.</t>
  </si>
  <si>
    <t>Hombre</t>
  </si>
  <si>
    <t>Mujer</t>
  </si>
  <si>
    <t>Los valores absolutos  en miles.</t>
  </si>
  <si>
    <t>Presentaciones y espectáculos culturales</t>
  </si>
  <si>
    <t>Exposiciones, ferias o muestras de fotografía, pintura, grabado, dibujo, escultura o artes gráficas</t>
  </si>
  <si>
    <t>Carnavales, fiestas o eventos nacionales</t>
  </si>
  <si>
    <t>Visitó parques, reservas naturales o zoológicos</t>
  </si>
  <si>
    <t>Fiestas municipales o departamentales</t>
    <phoneticPr fontId="4" type="noConversion"/>
  </si>
  <si>
    <t>Consumo de videos y videojuegos</t>
  </si>
  <si>
    <t>Videos</t>
  </si>
  <si>
    <t>Videojuegos</t>
  </si>
  <si>
    <t>Frecuencia en el consumo de videos y práctica con videojuegos</t>
  </si>
  <si>
    <t>Total personas de  12  años y más que sí vieron videos</t>
  </si>
  <si>
    <t>Todos los días</t>
  </si>
  <si>
    <t>Varias veces a la semana</t>
  </si>
  <si>
    <t>Una vez a la semana</t>
  </si>
  <si>
    <t>Una vez al mes</t>
  </si>
  <si>
    <t>Total personas de 12 años y más que sí practicaron con videojuegos</t>
  </si>
  <si>
    <t>Espacios culturales</t>
  </si>
  <si>
    <t>Total personas 12 años y más</t>
  </si>
  <si>
    <t>Monumentos históricos, sitios arqueológicos, monumentos nacionales y centros históricos</t>
  </si>
  <si>
    <t>AMAZONAS</t>
  </si>
  <si>
    <t>ANTIOQUIA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</si>
  <si>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</si>
  <si>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</si>
  <si>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</si>
  <si>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</si>
  <si>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</si>
  <si>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</si>
  <si>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</si>
  <si>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</si>
  <si>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</si>
  <si>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</si>
  <si>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</si>
  <si>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</si>
  <si>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</si>
  <si>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</si>
  <si>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</si>
  <si>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</si>
  <si>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</si>
  <si>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</si>
  <si>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</si>
  <si>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</si>
  <si>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</si>
  <si>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</si>
  <si>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</si>
  <si>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DEPARTAMENTO</t>
  </si>
  <si>
    <t>Frecuencia de asistencia a presentaciones y espectáculos culturales</t>
  </si>
  <si>
    <t>Por lo menos una vez a la semana</t>
    <phoneticPr fontId="4" type="noConversion"/>
  </si>
  <si>
    <t>Una vez al mes</t>
    <phoneticPr fontId="4" type="noConversion"/>
  </si>
  <si>
    <t>Una vez cada tres meses</t>
    <phoneticPr fontId="4" type="noConversion"/>
  </si>
  <si>
    <t>Una vez cada seis meses</t>
    <phoneticPr fontId="4" type="noConversion"/>
  </si>
  <si>
    <t>Una vez al año</t>
    <phoneticPr fontId="4" type="noConversion"/>
  </si>
  <si>
    <t>Fuente: DANE – Encuesta de Consumo Cultural 2008, 2010, 2012, 2014, 2016</t>
  </si>
  <si>
    <t>Museos</t>
  </si>
  <si>
    <t>Partes y accesorios de muñecas que representan seres humanos</t>
  </si>
  <si>
    <t>Naipes</t>
  </si>
  <si>
    <t>Muñecas que representan seres humanos; juguetes que representan animales o criaturas no humana.</t>
  </si>
  <si>
    <t>Partes y accesorios de muñecas que representan seres humanos.</t>
  </si>
  <si>
    <t>Registro de Fonogramas</t>
  </si>
  <si>
    <t>Registro de obras artisticas</t>
  </si>
  <si>
    <t>Registro de obras audiovisuales</t>
  </si>
  <si>
    <t>Registro de obras literarias editadas</t>
  </si>
  <si>
    <t>Registro de obras literarias ineditas</t>
  </si>
  <si>
    <t>Registro de obras musicales</t>
  </si>
  <si>
    <t>No disponible</t>
  </si>
  <si>
    <t>COMERCIAL</t>
  </si>
  <si>
    <t>ARAUCA</t>
  </si>
  <si>
    <t>DISTRITO CAPITAL</t>
  </si>
  <si>
    <t>GUAVIARE</t>
  </si>
  <si>
    <t>PUTUMAYO</t>
  </si>
  <si>
    <t>SAN ANDRÉS Y PROVIDENCIA</t>
  </si>
  <si>
    <t>VALLE</t>
  </si>
  <si>
    <t>VAUPÉS</t>
  </si>
  <si>
    <t>VICHADA</t>
  </si>
  <si>
    <t>TIPO DE EMISORA</t>
  </si>
  <si>
    <t>Cuadro 1. Indicadores no monetarios del segmento Audiovisual, para Cine, según año.</t>
  </si>
  <si>
    <t>Cuadro 2. Indicadores no monetarios del segmento Audiovisual, para Televisión, según año.</t>
  </si>
  <si>
    <t xml:space="preserve">  Televisión abierta</t>
  </si>
  <si>
    <t xml:space="preserve">  Televisión cerrada</t>
  </si>
  <si>
    <t xml:space="preserve">    Nacional</t>
  </si>
  <si>
    <t xml:space="preserve">    Regional</t>
  </si>
  <si>
    <t xml:space="preserve">    Local</t>
  </si>
  <si>
    <t xml:space="preserve">    Televisión por suscripción</t>
  </si>
  <si>
    <t xml:space="preserve">    Televisión comunitaria</t>
  </si>
  <si>
    <t>Cuadro 4. Indicadores no monetarios del segmento Audiovisual, numero de emisoras, por departamento y por tipo de emisora.</t>
  </si>
  <si>
    <t>Cuadro 6.  Indicadores no monetarios del segmento Audiovisual, total de personas de 12 años y más que vieron videos y practicaron con videojuegos, según frecuencia de estas prácticas en el último mes</t>
  </si>
  <si>
    <t>Cuadro 5. Indicadores no monetarios del segmento Audiovisual, total de personas de 12 años y más, por sexo, según consumo de videos y videojuegos en el último mes en cabeceras municipales</t>
  </si>
  <si>
    <t>Cuadro 7.  Indicadores no monetarios del segmento Música, ventas de música grabada y puesto de Colombia en el ranking mundial por año.</t>
  </si>
  <si>
    <t>• ETB Música</t>
  </si>
  <si>
    <t>Porcentajes calculados respecto del total de personas de 12 años y mas.</t>
  </si>
  <si>
    <t>Cuadro 8. Indicadores no monetarios del segmento Música, Servicios legales online de descargas de música por plataforma, según año.</t>
  </si>
  <si>
    <t>Cuadro 9. Indicadores no monetarios del segmento Música, total de personas de 12 años y más, por sexo, según consumo de música grabada en la última semana en cabeceras municipales.</t>
  </si>
  <si>
    <t>Cuadro 12. Indicadores no monetarios del segmento Libros y Publicaciones, total de Bibliotecas publicas de la Red Nacional de Bibliotecas de la Biblioteca Nacional por naturaleza y tipo de biblioteca.</t>
  </si>
  <si>
    <t>Cuadro 16.  Indicadores no monetarios del segmento Artes visuales, total de personas de 12 años y más, por sexo, según asistencia a presentaciones y espectáculos culturales en los últimos 12 meses en cabeceras municipales</t>
  </si>
  <si>
    <t>Cuadro 17. Indicadores no monetarios del segmento Artes visuales, total de personas de 12 años y más, según frecuencia de asistencia a presentaciones y espectáculos culturales en los últimos 12 meses en cabeceras municipales</t>
  </si>
  <si>
    <t>Actividades culturales asociadas al patrimonio</t>
  </si>
  <si>
    <t>SEGMENTO AUDIOVISUAL</t>
  </si>
  <si>
    <t>PARTICIPACION TOTAL</t>
  </si>
  <si>
    <t>TOTAL GENERAL</t>
  </si>
  <si>
    <t>Muñecas que representan seres humanos; juguetes que representan animales o criaturas no humanas.</t>
  </si>
  <si>
    <t>Cuadro 18. Indicadores no monetarios del segmento Diseño, numero de establecimientos que se dedican a actividades relacionadas con el diseño, por año y departamento.</t>
  </si>
  <si>
    <t>Cuadro 19. Indicadores no monetarios del segmento Patrimonio, total de personas de 12 años y más en cabeceras municipales, por sexo, según asistencia a actividades culturales asociadas al patrimonio en los últimos 12 meses.</t>
  </si>
  <si>
    <t>Cuadro 20. Indicadores no monetarios del segmento Patrimonio, total de personas de 12 años y más en cabeceras municipales, según asistencia a espacios culturales asociados al patrimonio en los últimos 12 meses</t>
  </si>
  <si>
    <t>Cuadro 21. Indicadores no monetarios del segmento Patrimonio, Numero de bienes inmuebles declarados como Bien de Intéres Cultural, por departamento.</t>
  </si>
  <si>
    <t>Cuadro 22. Indicadores no monetarios del segmento Patrimonio, Numero de bienes muebles declarados como Bien de Intéres Cultural, por departamento.</t>
  </si>
  <si>
    <t>Dirección de Síntesis y Cuentas Nacionales</t>
  </si>
  <si>
    <t>2005-2017P</t>
  </si>
  <si>
    <t>2005-2016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</si>
  <si>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Cinematografía-Ministerio de Cultura. Anuario Estadístico de Cine Colombiano: 2011, 2013, 2014, 2015 y 2016. </t>
    </r>
  </si>
  <si>
    <t>Cuenta Satélite de Cultura</t>
  </si>
  <si>
    <t>Indicadores no monetarios del segmento audiovisual</t>
  </si>
  <si>
    <t>INDICADORES NO MONETARIOS CINE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</si>
  <si>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Observatorio Iberoamericano de la Ficción Televisiva. Anuarios estadísticos: 2012, 2013, 2014, 2015, 2016, 2017.</t>
    </r>
  </si>
  <si>
    <t>Cuadro 1. Indicadores no monetarios del segmento Audiovisual, para el segmento Cine, según año.</t>
  </si>
  <si>
    <t>Cuadro 2. Indicadores no monetarios del segmento Audiovisual, para  el segmento Televisión, según año.</t>
  </si>
  <si>
    <t>2011-2016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</si>
  <si>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Informe sectorial ANTV 2012, 2013, 2014, 2015, 2016.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</si>
  <si>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Tecnologías de la Información y Comunicaciones</t>
    </r>
  </si>
  <si>
    <t>Actualizado el 31 de julio de 2018</t>
  </si>
  <si>
    <t>2008-2016</t>
  </si>
  <si>
    <t xml:space="preserve"> Numero de suscriptores a televisión no satelital *</t>
  </si>
  <si>
    <t xml:space="preserve"> Numero de suscriptores a televisión satelital *</t>
  </si>
  <si>
    <t>* Datos a 31 de diciembre de cada año</t>
  </si>
  <si>
    <r>
      <t xml:space="preserve">Número de obras producidas </t>
    </r>
    <r>
      <rPr>
        <vertAlign val="superscript"/>
        <sz val="10"/>
        <color theme="1"/>
        <rFont val="Arial"/>
        <family val="2"/>
      </rPr>
      <t>*</t>
    </r>
  </si>
  <si>
    <r>
      <t>Número de largometrajes estrenados nacionales y extranjeros.</t>
    </r>
    <r>
      <rPr>
        <vertAlign val="superscript"/>
        <sz val="10"/>
        <color theme="1"/>
        <rFont val="Arial"/>
        <family val="2"/>
      </rPr>
      <t>**</t>
    </r>
  </si>
  <si>
    <t>* Obra producida en Colombia: las películas producidas durante el año, son las películas que recibieron reconocimiento de Producto Nacional a través de la resolución que otorga el Ministerio de Cultura de Colombia durante el año. Asimismo, la suma total está compuesta por el número de cortometrajes y largometrajes. Se incluyen solo largometrajes de producción nacional, coproducción internacional y producción realizada en las regiones del país. No todas han sido estrenadas en multicines.</t>
  </si>
  <si>
    <t>** La categoría de largometrajes estrenados remite a las películas que han sido exhibidas en espacios de exhibición como los multicines. Por lo tanto, no se han considerado en este conteo a aquellas películas que se han exhibido en muestras de cineclubes, festivales o centros culturales, así como tampoco las que se han reestrenado.</t>
  </si>
  <si>
    <t>Total de ficciones exhibidas *</t>
  </si>
  <si>
    <r>
      <t xml:space="preserve">Número de títulos nacionales inéditos </t>
    </r>
    <r>
      <rPr>
        <vertAlign val="superscript"/>
        <sz val="10"/>
        <color theme="1"/>
        <rFont val="Arial"/>
        <family val="2"/>
      </rPr>
      <t>**</t>
    </r>
  </si>
  <si>
    <t>** Incluye producciones nacionales y 6 coproducciones con México y/o Estados Unidos.</t>
  </si>
  <si>
    <r>
      <rPr>
        <b/>
        <sz val="8"/>
        <color theme="1"/>
        <rFont val="Arial"/>
        <family val="2"/>
      </rPr>
      <t xml:space="preserve">* </t>
    </r>
    <r>
      <rPr>
        <sz val="8"/>
        <color theme="1"/>
        <rFont val="Arial"/>
        <family val="2"/>
      </rPr>
      <t>Solo incluye ficciones estrenadas.</t>
    </r>
  </si>
  <si>
    <t>Datos expandidos con proyecciones de población, con base en los resultados del Censo 2005.</t>
  </si>
  <si>
    <t>Indice</t>
  </si>
  <si>
    <t>Puesto de Colombia en el ranking mundial en ventas físicas según porcentaje de ingresos del comercio mundial *</t>
  </si>
  <si>
    <t xml:space="preserve">* El ranking consideró a un numero diferente de países en cada año: </t>
  </si>
  <si>
    <t>2010: Se considero 50 países</t>
  </si>
  <si>
    <t>2011: Se considero 50 países</t>
  </si>
  <si>
    <t>2012: Se considero 48 países</t>
  </si>
  <si>
    <t>2013: Se considero 52 países</t>
  </si>
  <si>
    <t>2014: Se considero 51 países</t>
  </si>
  <si>
    <t>2015: Se considero 51 países</t>
  </si>
  <si>
    <t>2016: Se considero 51 países</t>
  </si>
  <si>
    <t>Puesto de Colombia en el ranking mundial en ventas digitales según porcentaje de ingresos del comercio mundial **</t>
  </si>
  <si>
    <t>2011: Se considero 52 países</t>
  </si>
  <si>
    <t>2012: Se considero 41 países</t>
  </si>
  <si>
    <t>2014: Se considero 52 países</t>
  </si>
  <si>
    <t>2015: Se considero 53 países</t>
  </si>
  <si>
    <t>2016: Se considero 56 países</t>
  </si>
  <si>
    <t xml:space="preserve">** El ranking consideró a un numero diferente de países en cada año: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</si>
  <si>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Fundación Sociedad General de Autores y Editores (SGAE). Anuario estadístico 2011, 2012, 2013, 2014, 2015, 2016 y 2017.</t>
    </r>
  </si>
  <si>
    <t>2011-2015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</si>
  <si>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de Consumo Cultural 2008, 2010, 2012, 2014, 2016.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</si>
  <si>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Cámara Colombiana del Libro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</si>
  <si>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– Encuesta Nacional de Lectura 2017</t>
    </r>
  </si>
  <si>
    <t>Resultados en miles. Por efecto del redondeo en miles, los totales pueden diferir ligeramente</t>
  </si>
  <si>
    <t>Amazonas</t>
  </si>
  <si>
    <t/>
  </si>
  <si>
    <t>Caquetá</t>
  </si>
  <si>
    <t>Guainía</t>
  </si>
  <si>
    <t>Guaviare</t>
  </si>
  <si>
    <t>Putumayo</t>
  </si>
  <si>
    <t>Vaupés</t>
  </si>
  <si>
    <t>Antioquia</t>
  </si>
  <si>
    <t>Boyacá</t>
  </si>
  <si>
    <t>Caldas</t>
  </si>
  <si>
    <t>Cundinamarca</t>
  </si>
  <si>
    <t>Huila</t>
  </si>
  <si>
    <t>Norte De Santander</t>
  </si>
  <si>
    <t>Quindío</t>
  </si>
  <si>
    <t>Risaralda</t>
  </si>
  <si>
    <t>Santander</t>
  </si>
  <si>
    <t>Tolima</t>
  </si>
  <si>
    <t>Atlántico</t>
  </si>
  <si>
    <t>Cesar</t>
  </si>
  <si>
    <t>Córdoba</t>
  </si>
  <si>
    <t>La Guajira</t>
  </si>
  <si>
    <t>Magdalena</t>
  </si>
  <si>
    <t>Sucre</t>
  </si>
  <si>
    <t>Arauca</t>
  </si>
  <si>
    <t>Casanare</t>
  </si>
  <si>
    <t>Meta</t>
  </si>
  <si>
    <t>Vichada</t>
  </si>
  <si>
    <t>Cauca</t>
  </si>
  <si>
    <t>Chocó</t>
  </si>
  <si>
    <t>Nariño</t>
  </si>
  <si>
    <t>Valle Del Cauca</t>
  </si>
  <si>
    <t>Municipal</t>
  </si>
  <si>
    <t>Rural</t>
  </si>
  <si>
    <t>Departamental</t>
  </si>
  <si>
    <t>Resguardo Indígena</t>
  </si>
  <si>
    <t>Consejo Comunitario (Tccn)</t>
  </si>
  <si>
    <t>San Andrés y Providencia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</si>
  <si>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Cálculos a partir del directorio de bibliotecas de la Red Nacional de Bibliotecas de la Biblioteca Nacional.</t>
    </r>
  </si>
  <si>
    <t>No incluye bibliotecas que no hagan parte de la RNDB encabezada por la Biblioteca Nacional.</t>
  </si>
  <si>
    <t>Indicadores no monetarios del segmento Libros y Publicaciones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</si>
  <si>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Observatorio Laboral para la Educación. Sistema de información del Observatorio Laboral.</t>
    </r>
  </si>
  <si>
    <t>Cuadro 14. Indicadores no monetarios del segmento Educación cultural, Numero total de graduados, por programa, por sexo y por año, en pregrado.</t>
  </si>
  <si>
    <t>Indicadores no monetarios del segmento Educación Cultural</t>
  </si>
  <si>
    <t>Cuadro 13. Indicadores no monetarios del segmento Educación cultural, Numero total de graduados, por programa, por sexo y por año, en pregrado y en posgrado.</t>
  </si>
  <si>
    <t>Cuadro 15. Indicadores no monetarios del segmento Educación cultural, Numero total de graduados, por programa, por sexo y por año, en posgrado</t>
  </si>
  <si>
    <t>Indicadores no monetarios del segmento Artes Visuales</t>
  </si>
  <si>
    <t>2010-2016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</si>
  <si>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 – Encuesta de Consumo Cultural 2010, 2012, 2014 y 2016</t>
    </r>
  </si>
  <si>
    <t>Total personas de 12 años y más que sí asistieron a Exposiciones, ferias o muestras de fotografía, pintura, grabado, dibujo, escultura o artes gráficas.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</si>
  <si>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– Encuesta de Consumo Cultural 2010, 2012, 2014 y 2016</t>
    </r>
  </si>
  <si>
    <t>Indicadores no monetarios del segmento Diseño</t>
  </si>
  <si>
    <t>2012-2016</t>
  </si>
  <si>
    <t>Actividades especializadas de diseño</t>
  </si>
  <si>
    <t>Publicidad</t>
  </si>
  <si>
    <t>Total Nacional</t>
  </si>
  <si>
    <t>Norte Santander</t>
  </si>
  <si>
    <t>Valle</t>
  </si>
  <si>
    <t>Bogotá</t>
  </si>
  <si>
    <t>Bolívar</t>
  </si>
  <si>
    <r>
      <t xml:space="preserve">Fuente: </t>
    </r>
    <r>
      <rPr>
        <sz val="8"/>
        <rFont val="Arial"/>
        <family val="2"/>
      </rPr>
      <t>DANE – Encuesta Anual de Servicios - 2012, 2013, 2014, 2015, 2016.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</si>
  <si>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 – Encuesta de Consumo Cultural 2008, 2010, 2012, 2014, 2016.</t>
    </r>
  </si>
  <si>
    <t>Los valores absolutos en miles.</t>
  </si>
  <si>
    <t>Actualizado el 31 de julio de 2018.</t>
  </si>
  <si>
    <t>Departamento</t>
  </si>
  <si>
    <t>Bogotá D.C.</t>
  </si>
  <si>
    <t>Magdalena - La Guajira - Cesar</t>
  </si>
  <si>
    <t>Bienes Inmuebles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</si>
  <si>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Cultura-Dirección de patrimonio. Lista de bienes declarados Bien de Interés Cultural del Ámbito Nacional.</t>
    </r>
  </si>
  <si>
    <t>Antioquia, Bogotá Dc.</t>
  </si>
  <si>
    <t>Antioquia, Bolívar, Bogotá Dc.</t>
  </si>
  <si>
    <t>Tolima Valle</t>
  </si>
  <si>
    <t>República De Colombia</t>
  </si>
  <si>
    <t>Bienes Muebles</t>
  </si>
  <si>
    <t>Indicadores no monetarios del segmento Patrimonio</t>
  </si>
  <si>
    <t>Indicadores no monetarios del segmento Creación</t>
  </si>
  <si>
    <t>2005-2017</t>
  </si>
  <si>
    <t>Tipo de registro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</si>
  <si>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Direccion Nacional de Derecho de Autor</t>
    </r>
  </si>
  <si>
    <t>Indicadores no monetarios del segmento Juegos y Juguetes</t>
  </si>
  <si>
    <t>Atlantico</t>
  </si>
  <si>
    <t>Bogota D.C</t>
  </si>
  <si>
    <t>Quindio</t>
  </si>
  <si>
    <t xml:space="preserve">  Juegos y Juguetes Producidos</t>
  </si>
  <si>
    <t>Codigo CPC</t>
  </si>
  <si>
    <t>Descriptiva CPC</t>
  </si>
  <si>
    <t>Coches de muñecas; juguetes con ruedas diseñados para ser montados por los niños*</t>
  </si>
  <si>
    <r>
      <t xml:space="preserve">Otros juguetes (incluso instrumentos musicales de juguete) </t>
    </r>
    <r>
      <rPr>
        <vertAlign val="superscript"/>
        <sz val="11"/>
        <color theme="1"/>
        <rFont val="Calibri"/>
        <family val="2"/>
        <scheme val="minor"/>
      </rPr>
      <t>**</t>
    </r>
  </si>
  <si>
    <r>
      <t xml:space="preserve">Otros artículos para juegos de feria, de mesa o de salón (incluso artículos para juegos de billares, mesas de juego con mecanismos varios, mesas especiales para juegos de casino y equipo automático para juegos de bolos). </t>
    </r>
    <r>
      <rPr>
        <vertAlign val="superscript"/>
        <sz val="11"/>
        <color theme="1"/>
        <rFont val="Calibri"/>
        <family val="2"/>
        <scheme val="minor"/>
      </rPr>
      <t>**</t>
    </r>
  </si>
  <si>
    <t>* No incluye triciclos</t>
  </si>
  <si>
    <t>** Incluye: Juguetería de madera, Juguetería metálica, Juguetería de material plástico, Bombas-globos de caucho, Artículos infantiles inflables de material plástico y Artículos de caucho para entretención de bebés</t>
  </si>
  <si>
    <t>*** Incluye: Juegos electromecánicos y electrónicos-tragamonedas, Juegos de ajedrez, Juegos de dominó, lotería y otros juegos de sala, Juegos de fútbol mecánicos y similares, Juegos de salón y Mesas y equipos de juegos n.c.p.</t>
  </si>
  <si>
    <t>Coches de muñecas; juguetes con ruedas diseñados para ser montados por los niños.*</t>
  </si>
  <si>
    <t>Otros artículos para juegos de feria, de mesa o de salón (incluso artículos para juegos de billares, mesas de juego con mecanismos varios, mesas especiales para juegos de casino y equipo automático para juegos de bolos). ***</t>
  </si>
  <si>
    <t>SEGMENTO LIBROS Y PUBLICACIONES</t>
  </si>
  <si>
    <t>Cuadro 11. Indicadores no monetarios del segmento Libros y Publicaciones, total de personas de 5 años y más que visitaron bibliotecas en los últimos 12 meses, según tipo de biblioteca visitada.</t>
  </si>
  <si>
    <t>SEGMENTO EDUCACIÓN CULTURAL</t>
  </si>
  <si>
    <t>SEGMENTO ARTES VISUALES</t>
  </si>
  <si>
    <t>SEGMENTO DISEÑO</t>
  </si>
  <si>
    <t>SEGMENTO PATRIMONIO</t>
  </si>
  <si>
    <t>SEGMENTO CREACIÓN</t>
  </si>
  <si>
    <t>Cuadro 23. Indicadores no monetarios del segmento Creacion, Numero de registros de obras culturales en Colombia, por año.</t>
  </si>
  <si>
    <t>Cuadro 24. Indicadores no monetarios del segmento Creacion, Numero de registros de obras culturales en Colombia, por año y por sexo.</t>
  </si>
  <si>
    <t>SEGMENTO JUEGOS Y JUGUETES</t>
  </si>
  <si>
    <t>Cuadro 25. Indicadores no monetarios del segmento Juegos y Juguetes, numero de establecimientos que producen juegos y juguetes, por año y departamento.</t>
  </si>
  <si>
    <t>Cuadro 26. Indicadores no monetarios del segmento Juegos y Juguetes, participacion porcentual de los diferentes tipos de juegos y juguetes producidos sobre la produccion total.</t>
  </si>
  <si>
    <t>Cuadro 27. Indicadores no monetarios del segmento Juegos y Juguetes, participacion porcentual de los diferentes tipos de juegos y juguetes importados sobre el total de importaciones.</t>
  </si>
  <si>
    <t>Cuenta Satélite de Cultura: Indicadores no monetarios</t>
  </si>
  <si>
    <t>Cuadro 3. Indicadores no monetarios del segmento Audiovisual, numero de prestadores del servicio de televisión, según año.</t>
  </si>
  <si>
    <t>SEGMENTO MÚSICA</t>
  </si>
  <si>
    <t>Cuadro 10. Indicadores no monetarios del segmento Libros y Publicaciones, numero de registros ISBN y producción de ejemplares, por año.</t>
  </si>
  <si>
    <t>Cuadro 21. Indicadores no monetarios del segmento Patrimonio, Numero de bienes inmuebles declarados como Bien de Interés Cultural, por departamento.</t>
  </si>
  <si>
    <t>Cuadro 22. Indicadores no monetarios del segmento Patrimonio, Numero de bienes muebles declarados como Bien de Interés Cultural, por departamento.</t>
  </si>
  <si>
    <t>Cuadro 23. Indicadores no monetarios del segmento Creación, Numero de registros de obras culturales en Colombia, por año.</t>
  </si>
  <si>
    <t>Cuadro 24. Indicadores no monetarios del segmento Creación, Numero de registros de obras culturales en Colombia, por año y por sexo.</t>
  </si>
  <si>
    <t>Cuadro 26. Indicadores no monetarios del segmento Juegos y Juguetes, participación porcentual de los diferentes tipos de juegos y juguetes producidos sobre la producción total.</t>
  </si>
  <si>
    <t>Cuadro 27. Indicadores no monetarios del segmento Juegos y Juguetes, participación porcentual de los diferentes tipos de juegos y juguetes importados sobre el total de importaciones.</t>
  </si>
  <si>
    <t>Índice</t>
  </si>
  <si>
    <t>INDICADORES NO MONETARIOS TELEVISIÓN</t>
  </si>
  <si>
    <t>Cuadro 3. Indicadores no monetarios del segmento Audiovisual, numero de prestadores del servicio de televisión y numero de suscriptores a televisión cerrada, según año.</t>
  </si>
  <si>
    <t>INTERÉS PUBLICO</t>
  </si>
  <si>
    <t>Indicadores no monetarios del segmento Música</t>
  </si>
  <si>
    <t>Bogotá, D.C.</t>
  </si>
  <si>
    <t>ORIGEN INSTITUCIÓN DE EDUCACIÓN SUPERIOR</t>
  </si>
  <si>
    <t>ARTES PLÁSTICAS, VISUALES Y AFINES</t>
  </si>
  <si>
    <t>MÚSICA</t>
  </si>
  <si>
    <t>ACTIVIDAD CIIU</t>
  </si>
  <si>
    <t>Edición de programas de informática (software)</t>
  </si>
  <si>
    <t>DESCRIPTIVA ACTIVIDAD CIIU</t>
  </si>
  <si>
    <t>Cuadro 18. Indicadores no monetarios del segmento Diseño, numero de establecimientos que se dedican a actividades relacionadas con el diseño según CIIU Rev. 4 A.C , por año y departamento.</t>
  </si>
  <si>
    <t>Rompecabezas</t>
  </si>
  <si>
    <t>Trenes eléctricos de juguete y vías, señales y demás accesorios para estos trenes; maquetas para montar de tamaño reducido «a escala» y otros juegos de construcción y juguetes para armar</t>
  </si>
  <si>
    <t>Descriptiva  CIIU</t>
  </si>
  <si>
    <t>Otras actividades industriales</t>
  </si>
  <si>
    <t>Fabricación de formas básicas de caucho y otros productos de caucho n.c.p.</t>
  </si>
  <si>
    <t>2221</t>
  </si>
  <si>
    <t>Fabricación de formas básicas de plástico</t>
  </si>
  <si>
    <t>Fabricación de artículos de plástico n.c.p.</t>
  </si>
  <si>
    <t>3110</t>
  </si>
  <si>
    <t xml:space="preserve">Fabricación de muebles </t>
  </si>
  <si>
    <t>3230</t>
  </si>
  <si>
    <t>Fabricación de artículos y equipo para la práctica del deporte</t>
  </si>
  <si>
    <t>3290</t>
  </si>
  <si>
    <t>Otras industrias manufactureras n.c.p.</t>
  </si>
  <si>
    <t>3240</t>
  </si>
  <si>
    <t>Fabricación de juegos, juguetes y rompecabezas</t>
  </si>
  <si>
    <t>CIIU 4 A.C</t>
  </si>
  <si>
    <t>Cuadro 28. Indicadores no monetarios del segmento Juegos y Juguetes, numero de establecimientos que producen juegos y juguetes, por CIIU.</t>
  </si>
  <si>
    <t>1410, 1610, 1630, 1811, 1709, 2930. 3099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</si>
  <si>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Fundación Sociedad General de Autores y Editores (SGAE). Anuario estadístico 2012, 2013, 2014, 2015 y 2016.</t>
    </r>
  </si>
  <si>
    <t>Solo se encontro para el 2018.</t>
  </si>
  <si>
    <t>Cuadro 13. Indicadores no monetarios del segmento Educación cultural Nivel Superior, Numero total de graduados, por programa, por sexo y por año, en pregrado y en posgrado.</t>
  </si>
  <si>
    <t>Fuente: DANE – Encuesta de Comercio Exterior. Serie 2005-2016. Calculos: DANE-Ministerio de Cultura_CSC</t>
  </si>
  <si>
    <t>Fuente: DANE – Encuesta Anual Manufacturera Serie 2005-2016. Calculos: DANE-Ministerio de Cultura_CSC</t>
  </si>
  <si>
    <t>* Se presenta la serire 2012-2016, en CIIU 4 AC, dado que para los años anteriores solo se tiene información disponible en CIIU REV 3 A.C</t>
  </si>
  <si>
    <t>PRESTADORES DEL SERVICIO  y  SUSCRIPTORES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</si>
</sst>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s_-;\-* #,##0\ _P_t_s_-;_-* &quot;-&quot;??\ _P_t_s_-;_-@_-"/>
    <numFmt numFmtId="169" formatCode="_(* #,##0_);_(* \(#,##0\);_(* &quot;-&quot;??_);_(@_)"/>
    <numFmt numFmtId="170" formatCode="0_ ;\-0\ 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u/>
      <sz val="11"/>
      <color indexed="12"/>
      <name val="Calibri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2" fillId="2" borderId="16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8" applyNumberFormat="0" applyFont="0" applyAlignment="0" applyProtection="0"/>
    <xf numFmtId="9" fontId="1" fillId="0" borderId="0" applyFont="0" applyFill="0" applyBorder="0" applyAlignment="0" applyProtection="0"/>
    <xf numFmtId="0" fontId="11" fillId="2" borderId="17" applyNumberFormat="0" applyAlignment="0" applyProtection="0"/>
    <xf numFmtId="0" fontId="6" fillId="0" borderId="0"/>
  </cellStyleXfs>
  <cellXfs count="387">
    <xf numFmtId="0" fontId="0" fillId="0" borderId="0" xfId="0"/>
    <xf numFmtId="0" fontId="0" fillId="4" borderId="0" xfId="0" applyFill="1"/>
    <xf numFmtId="0" fontId="16" fillId="4" borderId="0" xfId="0" applyFont="1" applyFill="1"/>
    <xf numFmtId="0" fontId="17" fillId="4" borderId="0" xfId="0" applyFont="1" applyFill="1"/>
    <xf numFmtId="0" fontId="8" fillId="4" borderId="0" xfId="0" applyFont="1" applyFill="1" applyBorder="1" applyAlignment="1"/>
    <xf numFmtId="0" fontId="8" fillId="4" borderId="0" xfId="0" applyFont="1" applyFill="1"/>
    <xf numFmtId="0" fontId="8" fillId="4" borderId="0" xfId="0" applyFont="1" applyFill="1" applyBorder="1"/>
    <xf numFmtId="0" fontId="18" fillId="4" borderId="0" xfId="12" applyFill="1" applyAlignment="1" applyProtection="1"/>
    <xf numFmtId="0" fontId="7" fillId="7" borderId="0" xfId="0" applyFont="1" applyFill="1" applyAlignment="1">
      <alignment horizontal="left" vertical="center" wrapText="1"/>
    </xf>
    <xf numFmtId="0" fontId="1" fillId="4" borderId="0" xfId="27" applyFill="1"/>
    <xf numFmtId="0" fontId="1" fillId="4" borderId="0" xfId="27" applyFill="1"/>
    <xf numFmtId="0" fontId="24" fillId="8" borderId="14" xfId="25" applyFont="1" applyFill="1" applyBorder="1" applyAlignment="1">
      <alignment vertical="center"/>
    </xf>
    <xf numFmtId="168" fontId="23" fillId="9" borderId="8" xfId="14" applyNumberFormat="1" applyFont="1" applyFill="1" applyBorder="1" applyAlignment="1">
      <alignment horizontal="right" wrapText="1"/>
    </xf>
    <xf numFmtId="168" fontId="23" fillId="4" borderId="8" xfId="14" applyNumberFormat="1" applyFont="1" applyFill="1" applyBorder="1" applyAlignment="1">
      <alignment horizontal="right" wrapText="1"/>
    </xf>
    <xf numFmtId="168" fontId="23" fillId="4" borderId="7" xfId="14" applyNumberFormat="1" applyFont="1" applyFill="1" applyBorder="1" applyAlignment="1">
      <alignment horizontal="right" wrapText="1"/>
    </xf>
    <xf numFmtId="168" fontId="23" fillId="4" borderId="9" xfId="14" applyNumberFormat="1" applyFont="1" applyFill="1" applyBorder="1" applyAlignment="1">
      <alignment horizontal="right" wrapText="1"/>
    </xf>
    <xf numFmtId="168" fontId="23" fillId="4" borderId="0" xfId="14" applyNumberFormat="1" applyFont="1" applyFill="1" applyBorder="1" applyAlignment="1">
      <alignment horizontal="left" wrapText="1"/>
    </xf>
    <xf numFmtId="168" fontId="23" fillId="4" borderId="0" xfId="14" applyNumberFormat="1" applyFont="1" applyFill="1" applyBorder="1" applyAlignment="1">
      <alignment horizontal="right" wrapText="1"/>
    </xf>
    <xf numFmtId="0" fontId="26" fillId="4" borderId="0" xfId="27" quotePrefix="1" applyFont="1" applyFill="1" applyBorder="1" applyAlignment="1">
      <alignment horizontal="left" wrapText="1"/>
    </xf>
    <xf numFmtId="0" fontId="26" fillId="4" borderId="5" xfId="27" quotePrefix="1" applyFont="1" applyFill="1" applyBorder="1" applyAlignment="1">
      <alignment horizontal="left" wrapText="1"/>
    </xf>
    <xf numFmtId="0" fontId="26" fillId="4" borderId="13" xfId="27" quotePrefix="1" applyFont="1" applyFill="1" applyBorder="1" applyAlignment="1">
      <alignment horizontal="left" wrapText="1"/>
    </xf>
    <xf numFmtId="0" fontId="1" fillId="4" borderId="0" xfId="27" applyFill="1" applyAlignment="1">
      <alignment horizontal="right"/>
    </xf>
    <xf numFmtId="168" fontId="23" fillId="4" borderId="0" xfId="14" applyNumberFormat="1" applyFont="1" applyFill="1" applyBorder="1" applyAlignment="1">
      <alignment horizontal="left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0" fontId="1" fillId="4" borderId="0" xfId="27" applyFill="1" applyBorder="1"/>
    <xf numFmtId="168" fontId="23" fillId="9" borderId="0" xfId="14" applyNumberFormat="1" applyFont="1" applyFill="1" applyBorder="1" applyAlignment="1">
      <alignment horizontal="right" wrapText="1"/>
    </xf>
    <xf numFmtId="168" fontId="23" fillId="9" borderId="9" xfId="14" applyNumberFormat="1" applyFont="1" applyFill="1" applyBorder="1" applyAlignment="1">
      <alignment horizontal="right" wrapText="1"/>
    </xf>
    <xf numFmtId="168" fontId="23" fillId="9" borderId="15" xfId="14" applyNumberFormat="1" applyFont="1" applyFill="1" applyBorder="1" applyAlignment="1">
      <alignment horizontal="right" wrapText="1"/>
    </xf>
    <xf numFmtId="168" fontId="23" fillId="9" borderId="13" xfId="14" applyNumberFormat="1" applyFont="1" applyFill="1" applyBorder="1" applyAlignment="1">
      <alignment horizontal="right" wrapText="1"/>
    </xf>
    <xf numFmtId="0" fontId="1" fillId="4" borderId="5" xfId="27" applyFill="1" applyBorder="1"/>
    <xf numFmtId="168" fontId="23" fillId="9" borderId="8" xfId="14" applyNumberFormat="1" applyFont="1" applyFill="1" applyBorder="1" applyAlignment="1">
      <alignment horizontal="left" wrapText="1"/>
    </xf>
    <xf numFmtId="168" fontId="23" fillId="4" borderId="8" xfId="14" applyNumberFormat="1" applyFont="1" applyFill="1" applyBorder="1" applyAlignment="1">
      <alignment horizontal="left" wrapText="1"/>
    </xf>
    <xf numFmtId="3" fontId="28" fillId="4" borderId="0" xfId="37" applyNumberFormat="1" applyFont="1" applyFill="1" applyBorder="1"/>
    <xf numFmtId="168" fontId="23" fillId="9" borderId="0" xfId="14" applyNumberFormat="1" applyFont="1" applyFill="1" applyBorder="1" applyAlignment="1">
      <alignment horizontal="left" wrapText="1"/>
    </xf>
    <xf numFmtId="168" fontId="23" fillId="9" borderId="11" xfId="14" applyNumberFormat="1" applyFont="1" applyFill="1" applyBorder="1" applyAlignment="1">
      <alignment horizontal="right" wrapText="1"/>
    </xf>
    <xf numFmtId="168" fontId="23" fillId="4" borderId="11" xfId="14" applyNumberFormat="1" applyFont="1" applyFill="1" applyBorder="1" applyAlignment="1">
      <alignment horizontal="right" wrapText="1"/>
    </xf>
    <xf numFmtId="168" fontId="23" fillId="4" borderId="6" xfId="14" applyNumberFormat="1" applyFont="1" applyFill="1" applyBorder="1" applyAlignment="1">
      <alignment horizontal="right" wrapText="1"/>
    </xf>
    <xf numFmtId="168" fontId="23" fillId="4" borderId="5" xfId="14" applyNumberFormat="1" applyFont="1" applyFill="1" applyBorder="1" applyAlignment="1">
      <alignment horizontal="right" wrapText="1"/>
    </xf>
    <xf numFmtId="168" fontId="23" fillId="4" borderId="15" xfId="14" applyNumberFormat="1" applyFont="1" applyFill="1" applyBorder="1" applyAlignment="1">
      <alignment horizontal="right" wrapText="1"/>
    </xf>
    <xf numFmtId="168" fontId="23" fillId="4" borderId="13" xfId="14" applyNumberFormat="1" applyFont="1" applyFill="1" applyBorder="1" applyAlignment="1">
      <alignment horizontal="right" wrapText="1"/>
    </xf>
    <xf numFmtId="0" fontId="24" fillId="8" borderId="7" xfId="25" applyFont="1" applyFill="1" applyBorder="1" applyAlignment="1">
      <alignment vertical="center"/>
    </xf>
    <xf numFmtId="3" fontId="28" fillId="4" borderId="8" xfId="37" applyNumberFormat="1" applyFont="1" applyFill="1" applyBorder="1"/>
    <xf numFmtId="168" fontId="23" fillId="4" borderId="0" xfId="14" applyNumberFormat="1" applyFont="1" applyFill="1" applyBorder="1" applyAlignment="1">
      <alignment horizontal="left" vertical="center" wrapText="1"/>
    </xf>
    <xf numFmtId="0" fontId="26" fillId="4" borderId="4" xfId="27" quotePrefix="1" applyFont="1" applyFill="1" applyBorder="1" applyAlignment="1">
      <alignment wrapText="1"/>
    </xf>
    <xf numFmtId="0" fontId="26" fillId="4" borderId="14" xfId="27" quotePrefix="1" applyFont="1" applyFill="1" applyBorder="1" applyAlignment="1">
      <alignment wrapText="1"/>
    </xf>
    <xf numFmtId="0" fontId="26" fillId="4" borderId="0" xfId="27" quotePrefix="1" applyFont="1" applyFill="1" applyBorder="1" applyAlignment="1">
      <alignment wrapText="1"/>
    </xf>
    <xf numFmtId="0" fontId="26" fillId="4" borderId="10" xfId="27" quotePrefix="1" applyFont="1" applyFill="1" applyBorder="1" applyAlignment="1"/>
    <xf numFmtId="0" fontId="1" fillId="4" borderId="15" xfId="27" applyFill="1" applyBorder="1"/>
    <xf numFmtId="0" fontId="26" fillId="4" borderId="11" xfId="27" quotePrefix="1" applyFont="1" applyFill="1" applyBorder="1" applyAlignment="1"/>
    <xf numFmtId="0" fontId="1" fillId="4" borderId="13" xfId="27" applyFill="1" applyBorder="1"/>
    <xf numFmtId="0" fontId="7" fillId="7" borderId="0" xfId="0" applyFont="1" applyFill="1" applyAlignment="1">
      <alignment horizontal="left" vertical="center"/>
    </xf>
    <xf numFmtId="169" fontId="24" fillId="4" borderId="7" xfId="21" applyNumberFormat="1" applyFont="1" applyFill="1" applyBorder="1" applyAlignment="1">
      <alignment horizontal="right"/>
    </xf>
    <xf numFmtId="3" fontId="28" fillId="4" borderId="0" xfId="37" applyNumberFormat="1" applyFont="1" applyFill="1" applyBorder="1" applyAlignment="1">
      <alignment horizontal="left"/>
    </xf>
    <xf numFmtId="3" fontId="28" fillId="4" borderId="7" xfId="37" applyNumberFormat="1" applyFont="1" applyFill="1" applyBorder="1"/>
    <xf numFmtId="3" fontId="28" fillId="4" borderId="11" xfId="37" applyNumberFormat="1" applyFont="1" applyFill="1" applyBorder="1"/>
    <xf numFmtId="3" fontId="28" fillId="4" borderId="15" xfId="37" applyNumberFormat="1" applyFont="1" applyFill="1" applyBorder="1"/>
    <xf numFmtId="169" fontId="24" fillId="4" borderId="10" xfId="21" applyNumberFormat="1" applyFont="1" applyFill="1" applyBorder="1" applyAlignment="1">
      <alignment horizontal="right"/>
    </xf>
    <xf numFmtId="0" fontId="1" fillId="4" borderId="14" xfId="27" applyFill="1" applyBorder="1"/>
    <xf numFmtId="168" fontId="23" fillId="9" borderId="9" xfId="14" applyNumberFormat="1" applyFont="1" applyFill="1" applyBorder="1" applyAlignment="1">
      <alignment horizontal="left" wrapText="1"/>
    </xf>
    <xf numFmtId="0" fontId="24" fillId="8" borderId="12" xfId="25" applyFont="1" applyFill="1" applyBorder="1" applyAlignment="1">
      <alignment horizontal="center" vertical="center" wrapText="1"/>
    </xf>
    <xf numFmtId="3" fontId="29" fillId="4" borderId="6" xfId="0" applyNumberFormat="1" applyFont="1" applyFill="1" applyBorder="1" applyAlignment="1" applyProtection="1">
      <alignment vertical="center"/>
    </xf>
    <xf numFmtId="3" fontId="29" fillId="4" borderId="0" xfId="0" applyNumberFormat="1" applyFont="1" applyFill="1" applyBorder="1" applyAlignment="1" applyProtection="1">
      <alignment vertical="center"/>
    </xf>
    <xf numFmtId="0" fontId="24" fillId="8" borderId="0" xfId="25" applyFont="1" applyFill="1" applyBorder="1" applyAlignment="1">
      <alignment horizontal="center" vertical="center" wrapText="1"/>
    </xf>
    <xf numFmtId="0" fontId="24" fillId="8" borderId="11" xfId="25" applyFont="1" applyFill="1" applyBorder="1" applyAlignment="1">
      <alignment horizontal="center" vertical="center" wrapText="1"/>
    </xf>
    <xf numFmtId="0" fontId="24" fillId="8" borderId="15" xfId="25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  <xf numFmtId="0" fontId="0" fillId="4" borderId="0" xfId="0" applyFill="1" applyAlignment="1"/>
    <xf numFmtId="0" fontId="26" fillId="4" borderId="0" xfId="27" quotePrefix="1" applyFont="1" applyFill="1" applyBorder="1" applyAlignment="1">
      <alignment horizontal="left"/>
    </xf>
    <xf numFmtId="0" fontId="24" fillId="8" borderId="6" xfId="25" applyFont="1" applyFill="1" applyBorder="1" applyAlignment="1">
      <alignment horizontal="center" vertical="center" wrapText="1"/>
    </xf>
    <xf numFmtId="0" fontId="24" fillId="8" borderId="13" xfId="25" applyFont="1" applyFill="1" applyBorder="1" applyAlignment="1">
      <alignment horizontal="center" vertical="center" wrapText="1"/>
    </xf>
    <xf numFmtId="168" fontId="23" fillId="9" borderId="15" xfId="14" applyNumberFormat="1" applyFont="1" applyFill="1" applyBorder="1" applyAlignment="1">
      <alignment horizontal="left" wrapText="1"/>
    </xf>
    <xf numFmtId="168" fontId="23" fillId="9" borderId="6" xfId="14" applyNumberFormat="1" applyFont="1" applyFill="1" applyBorder="1" applyAlignment="1">
      <alignment horizontal="right" wrapText="1"/>
    </xf>
    <xf numFmtId="0" fontId="26" fillId="4" borderId="10" xfId="27" quotePrefix="1" applyFont="1" applyFill="1" applyBorder="1" applyAlignment="1">
      <alignment horizontal="left"/>
    </xf>
    <xf numFmtId="0" fontId="1" fillId="4" borderId="4" xfId="27" quotePrefix="1" applyFill="1" applyBorder="1"/>
    <xf numFmtId="0" fontId="26" fillId="4" borderId="11" xfId="27" quotePrefix="1" applyFont="1" applyFill="1" applyBorder="1" applyAlignment="1">
      <alignment horizontal="left"/>
    </xf>
    <xf numFmtId="0" fontId="1" fillId="4" borderId="0" xfId="27" quotePrefix="1" applyFill="1" applyBorder="1"/>
    <xf numFmtId="168" fontId="23" fillId="4" borderId="11" xfId="14" applyNumberFormat="1" applyFont="1" applyFill="1" applyBorder="1" applyAlignment="1">
      <alignment horizontal="left" vertical="center" wrapText="1"/>
    </xf>
    <xf numFmtId="0" fontId="18" fillId="4" borderId="0" xfId="12" applyFill="1" applyBorder="1" applyAlignment="1" applyProtection="1"/>
    <xf numFmtId="0" fontId="0" fillId="4" borderId="0" xfId="37" applyFont="1" applyFill="1"/>
    <xf numFmtId="0" fontId="0" fillId="4" borderId="0" xfId="37" quotePrefix="1" applyFont="1" applyFill="1"/>
    <xf numFmtId="0" fontId="30" fillId="4" borderId="0" xfId="0" applyFont="1" applyFill="1" applyBorder="1" applyAlignment="1"/>
    <xf numFmtId="0" fontId="30" fillId="4" borderId="0" xfId="0" applyFont="1" applyFill="1"/>
    <xf numFmtId="0" fontId="30" fillId="4" borderId="0" xfId="0" applyFont="1" applyFill="1" applyBorder="1"/>
    <xf numFmtId="0" fontId="31" fillId="4" borderId="0" xfId="12" applyFont="1" applyFill="1" applyAlignment="1" applyProtection="1"/>
    <xf numFmtId="0" fontId="16" fillId="4" borderId="0" xfId="27" applyFont="1" applyFill="1"/>
    <xf numFmtId="0" fontId="0" fillId="4" borderId="4" xfId="37" applyFont="1" applyFill="1" applyBorder="1"/>
    <xf numFmtId="0" fontId="0" fillId="4" borderId="14" xfId="37" applyFont="1" applyFill="1" applyBorder="1"/>
    <xf numFmtId="0" fontId="0" fillId="4" borderId="0" xfId="37" applyFont="1" applyFill="1" applyBorder="1"/>
    <xf numFmtId="0" fontId="0" fillId="4" borderId="15" xfId="37" applyFont="1" applyFill="1" applyBorder="1"/>
    <xf numFmtId="0" fontId="0" fillId="4" borderId="5" xfId="37" applyFont="1" applyFill="1" applyBorder="1"/>
    <xf numFmtId="0" fontId="0" fillId="4" borderId="13" xfId="37" applyFont="1" applyFill="1" applyBorder="1"/>
    <xf numFmtId="0" fontId="9" fillId="4" borderId="10" xfId="37" quotePrefix="1" applyFont="1" applyFill="1" applyBorder="1"/>
    <xf numFmtId="0" fontId="9" fillId="4" borderId="11" xfId="37" quotePrefix="1" applyFont="1" applyFill="1" applyBorder="1"/>
    <xf numFmtId="0" fontId="24" fillId="8" borderId="12" xfId="25" applyFont="1" applyFill="1" applyBorder="1" applyAlignment="1">
      <alignment vertical="center"/>
    </xf>
    <xf numFmtId="0" fontId="24" fillId="8" borderId="3" xfId="25" applyFont="1" applyFill="1" applyBorder="1" applyAlignment="1">
      <alignment vertical="center"/>
    </xf>
    <xf numFmtId="168" fontId="23" fillId="4" borderId="13" xfId="14" applyNumberFormat="1" applyFont="1" applyFill="1" applyBorder="1" applyAlignment="1">
      <alignment horizontal="left" wrapText="1"/>
    </xf>
    <xf numFmtId="0" fontId="0" fillId="4" borderId="11" xfId="37" applyFont="1" applyFill="1" applyBorder="1" applyAlignment="1">
      <alignment horizontal="left" vertical="center" wrapText="1"/>
    </xf>
    <xf numFmtId="0" fontId="0" fillId="4" borderId="0" xfId="37" applyFont="1" applyFill="1" applyBorder="1" applyAlignment="1">
      <alignment horizontal="left" vertical="center" wrapText="1"/>
    </xf>
    <xf numFmtId="168" fontId="23" fillId="9" borderId="15" xfId="14" applyNumberFormat="1" applyFont="1" applyFill="1" applyBorder="1" applyAlignment="1">
      <alignment horizontal="left" wrapText="1"/>
    </xf>
    <xf numFmtId="168" fontId="23" fillId="4" borderId="0" xfId="14" applyNumberFormat="1" applyFont="1" applyFill="1" applyBorder="1" applyAlignment="1">
      <alignment horizontal="left" wrapText="1"/>
    </xf>
    <xf numFmtId="168" fontId="23" fillId="4" borderId="15" xfId="14" applyNumberFormat="1" applyFont="1" applyFill="1" applyBorder="1" applyAlignment="1">
      <alignment horizontal="left" wrapText="1"/>
    </xf>
    <xf numFmtId="168" fontId="23" fillId="4" borderId="6" xfId="14" applyNumberFormat="1" applyFont="1" applyFill="1" applyBorder="1" applyAlignment="1">
      <alignment horizontal="left" wrapText="1"/>
    </xf>
    <xf numFmtId="168" fontId="23" fillId="4" borderId="5" xfId="14" applyNumberFormat="1" applyFont="1" applyFill="1" applyBorder="1" applyAlignment="1">
      <alignment horizontal="left" wrapText="1"/>
    </xf>
    <xf numFmtId="0" fontId="24" fillId="8" borderId="1" xfId="25" applyFont="1" applyFill="1" applyBorder="1" applyAlignment="1">
      <alignment horizontal="center" vertical="center" wrapText="1"/>
    </xf>
    <xf numFmtId="168" fontId="23" fillId="4" borderId="11" xfId="14" applyNumberFormat="1" applyFont="1" applyFill="1" applyBorder="1" applyAlignment="1">
      <alignment horizontal="left" wrapText="1"/>
    </xf>
    <xf numFmtId="168" fontId="23" fillId="4" borderId="4" xfId="14" applyNumberFormat="1" applyFont="1" applyFill="1" applyBorder="1" applyAlignment="1">
      <alignment horizontal="left" wrapText="1"/>
    </xf>
    <xf numFmtId="168" fontId="23" fillId="4" borderId="0" xfId="14" applyNumberFormat="1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3" fontId="28" fillId="4" borderId="11" xfId="37" applyNumberFormat="1" applyFont="1" applyFill="1" applyBorder="1" applyAlignment="1">
      <alignment horizontal="left"/>
    </xf>
    <xf numFmtId="168" fontId="23" fillId="9" borderId="11" xfId="14" applyNumberFormat="1" applyFont="1" applyFill="1" applyBorder="1" applyAlignment="1">
      <alignment wrapText="1"/>
    </xf>
    <xf numFmtId="168" fontId="23" fillId="9" borderId="0" xfId="14" applyNumberFormat="1" applyFont="1" applyFill="1" applyBorder="1" applyAlignment="1">
      <alignment wrapText="1"/>
    </xf>
    <xf numFmtId="168" fontId="23" fillId="4" borderId="13" xfId="14" applyNumberFormat="1" applyFont="1" applyFill="1" applyBorder="1" applyAlignment="1">
      <alignment horizontal="left" wrapText="1"/>
    </xf>
    <xf numFmtId="0" fontId="9" fillId="4" borderId="10" xfId="37" quotePrefix="1" applyFont="1" applyFill="1" applyBorder="1" applyAlignment="1">
      <alignment horizontal="left"/>
    </xf>
    <xf numFmtId="0" fontId="9" fillId="4" borderId="0" xfId="37" quotePrefix="1" applyFont="1" applyFill="1" applyBorder="1" applyAlignment="1">
      <alignment horizontal="left"/>
    </xf>
    <xf numFmtId="0" fontId="9" fillId="4" borderId="11" xfId="37" quotePrefix="1" applyFont="1" applyFill="1" applyBorder="1" applyAlignment="1">
      <alignment horizontal="left"/>
    </xf>
    <xf numFmtId="0" fontId="6" fillId="4" borderId="0" xfId="37" applyFill="1"/>
    <xf numFmtId="0" fontId="6" fillId="4" borderId="0" xfId="37" applyFill="1"/>
    <xf numFmtId="0" fontId="6" fillId="4" borderId="0" xfId="37" applyFont="1" applyFill="1"/>
    <xf numFmtId="0" fontId="15" fillId="4" borderId="0" xfId="0" applyFont="1" applyFill="1" applyBorder="1" applyAlignment="1">
      <alignment horizontal="center" vertical="center" wrapText="1"/>
    </xf>
    <xf numFmtId="0" fontId="6" fillId="4" borderId="5" xfId="37" applyFont="1" applyFill="1" applyBorder="1"/>
    <xf numFmtId="0" fontId="6" fillId="4" borderId="13" xfId="37" applyFont="1" applyFill="1" applyBorder="1"/>
    <xf numFmtId="0" fontId="6" fillId="4" borderId="4" xfId="37" applyFont="1" applyFill="1" applyBorder="1"/>
    <xf numFmtId="0" fontId="6" fillId="4" borderId="14" xfId="37" applyFont="1" applyFill="1" applyBorder="1"/>
    <xf numFmtId="0" fontId="6" fillId="4" borderId="0" xfId="37" applyFont="1" applyFill="1" applyBorder="1"/>
    <xf numFmtId="0" fontId="6" fillId="4" borderId="15" xfId="37" applyFont="1" applyFill="1" applyBorder="1"/>
    <xf numFmtId="168" fontId="23" fillId="9" borderId="8" xfId="14" applyNumberFormat="1" applyFont="1" applyFill="1" applyBorder="1" applyAlignment="1">
      <alignment horizontal="left"/>
    </xf>
    <xf numFmtId="168" fontId="23" fillId="4" borderId="8" xfId="14" applyNumberFormat="1" applyFont="1" applyFill="1" applyBorder="1" applyAlignment="1">
      <alignment horizontal="left" vertical="center" wrapText="1"/>
    </xf>
    <xf numFmtId="168" fontId="23" fillId="4" borderId="11" xfId="14" applyNumberFormat="1" applyFont="1" applyFill="1" applyBorder="1" applyAlignment="1">
      <alignment horizontal="left"/>
    </xf>
    <xf numFmtId="168" fontId="23" fillId="9" borderId="11" xfId="14" applyNumberFormat="1" applyFont="1" applyFill="1" applyBorder="1" applyAlignment="1">
      <alignment horizontal="left"/>
    </xf>
    <xf numFmtId="168" fontId="23" fillId="4" borderId="15" xfId="14" applyNumberFormat="1" applyFont="1" applyFill="1" applyBorder="1" applyAlignment="1">
      <alignment horizontal="left" vertical="center" wrapText="1"/>
    </xf>
    <xf numFmtId="168" fontId="23" fillId="9" borderId="1" xfId="14" applyNumberFormat="1" applyFont="1" applyFill="1" applyBorder="1" applyAlignment="1">
      <alignment horizontal="right" wrapText="1"/>
    </xf>
    <xf numFmtId="168" fontId="23" fillId="9" borderId="2" xfId="14" applyNumberFormat="1" applyFont="1" applyFill="1" applyBorder="1" applyAlignment="1">
      <alignment horizontal="right" wrapText="1"/>
    </xf>
    <xf numFmtId="168" fontId="23" fillId="9" borderId="3" xfId="14" applyNumberFormat="1" applyFont="1" applyFill="1" applyBorder="1" applyAlignment="1">
      <alignment horizontal="right" wrapText="1"/>
    </xf>
    <xf numFmtId="0" fontId="6" fillId="4" borderId="14" xfId="37" applyFill="1" applyBorder="1"/>
    <xf numFmtId="0" fontId="6" fillId="4" borderId="13" xfId="37" applyFill="1" applyBorder="1"/>
    <xf numFmtId="0" fontId="6" fillId="4" borderId="0" xfId="37" applyFill="1" applyBorder="1"/>
    <xf numFmtId="0" fontId="6" fillId="4" borderId="0" xfId="37" quotePrefix="1" applyFill="1"/>
    <xf numFmtId="169" fontId="24" fillId="4" borderId="0" xfId="21" applyNumberFormat="1" applyFont="1" applyFill="1" applyBorder="1" applyAlignment="1">
      <alignment horizontal="right"/>
    </xf>
    <xf numFmtId="169" fontId="24" fillId="4" borderId="11" xfId="21" applyNumberFormat="1" applyFont="1" applyFill="1" applyBorder="1" applyAlignment="1">
      <alignment horizontal="right"/>
    </xf>
    <xf numFmtId="169" fontId="24" fillId="4" borderId="15" xfId="21" applyNumberFormat="1" applyFont="1" applyFill="1" applyBorder="1" applyAlignment="1">
      <alignment horizontal="right"/>
    </xf>
    <xf numFmtId="169" fontId="24" fillId="4" borderId="14" xfId="21" applyNumberFormat="1" applyFont="1" applyFill="1" applyBorder="1" applyAlignment="1">
      <alignment horizontal="right"/>
    </xf>
    <xf numFmtId="169" fontId="24" fillId="7" borderId="11" xfId="21" applyNumberFormat="1" applyFont="1" applyFill="1" applyBorder="1" applyAlignment="1">
      <alignment horizontal="right"/>
    </xf>
    <xf numFmtId="169" fontId="24" fillId="7" borderId="15" xfId="21" applyNumberFormat="1" applyFont="1" applyFill="1" applyBorder="1" applyAlignment="1">
      <alignment horizontal="right"/>
    </xf>
    <xf numFmtId="3" fontId="28" fillId="4" borderId="11" xfId="37" applyNumberFormat="1" applyFont="1" applyFill="1" applyBorder="1" applyAlignment="1"/>
    <xf numFmtId="3" fontId="28" fillId="4" borderId="0" xfId="37" applyNumberFormat="1" applyFont="1" applyFill="1" applyBorder="1" applyAlignment="1"/>
    <xf numFmtId="3" fontId="28" fillId="4" borderId="15" xfId="37" applyNumberFormat="1" applyFont="1" applyFill="1" applyBorder="1" applyAlignment="1">
      <alignment horizontal="left"/>
    </xf>
    <xf numFmtId="3" fontId="28" fillId="4" borderId="15" xfId="37" applyNumberFormat="1" applyFont="1" applyFill="1" applyBorder="1" applyAlignment="1"/>
    <xf numFmtId="3" fontId="28" fillId="4" borderId="6" xfId="37" applyNumberFormat="1" applyFont="1" applyFill="1" applyBorder="1" applyAlignment="1"/>
    <xf numFmtId="3" fontId="28" fillId="4" borderId="13" xfId="37" applyNumberFormat="1" applyFont="1" applyFill="1" applyBorder="1" applyAlignment="1"/>
    <xf numFmtId="3" fontId="28" fillId="4" borderId="9" xfId="37" applyNumberFormat="1" applyFont="1" applyFill="1" applyBorder="1" applyAlignment="1"/>
    <xf numFmtId="3" fontId="28" fillId="4" borderId="12" xfId="37" applyNumberFormat="1" applyFont="1" applyFill="1" applyBorder="1" applyAlignment="1"/>
    <xf numFmtId="3" fontId="28" fillId="7" borderId="1" xfId="37" applyNumberFormat="1" applyFont="1" applyFill="1" applyBorder="1" applyAlignment="1"/>
    <xf numFmtId="3" fontId="28" fillId="7" borderId="12" xfId="37" applyNumberFormat="1" applyFont="1" applyFill="1" applyBorder="1" applyAlignment="1"/>
    <xf numFmtId="3" fontId="28" fillId="7" borderId="2" xfId="37" applyNumberFormat="1" applyFont="1" applyFill="1" applyBorder="1" applyAlignment="1"/>
    <xf numFmtId="0" fontId="9" fillId="4" borderId="4" xfId="37" quotePrefix="1" applyFont="1" applyFill="1" applyBorder="1" applyAlignment="1">
      <alignment horizontal="left"/>
    </xf>
    <xf numFmtId="0" fontId="6" fillId="4" borderId="4" xfId="37" applyFill="1" applyBorder="1"/>
    <xf numFmtId="0" fontId="6" fillId="4" borderId="15" xfId="37" applyFill="1" applyBorder="1"/>
    <xf numFmtId="0" fontId="9" fillId="4" borderId="5" xfId="37" quotePrefix="1" applyFont="1" applyFill="1" applyBorder="1" applyAlignment="1">
      <alignment horizontal="left"/>
    </xf>
    <xf numFmtId="0" fontId="6" fillId="4" borderId="5" xfId="37" applyFill="1" applyBorder="1"/>
    <xf numFmtId="3" fontId="28" fillId="4" borderId="8" xfId="37" applyNumberFormat="1" applyFont="1" applyFill="1" applyBorder="1" applyAlignment="1"/>
    <xf numFmtId="3" fontId="28" fillId="4" borderId="8" xfId="37" applyNumberFormat="1" applyFont="1" applyFill="1" applyBorder="1" applyAlignment="1">
      <alignment horizontal="right"/>
    </xf>
    <xf numFmtId="3" fontId="29" fillId="4" borderId="10" xfId="0" applyNumberFormat="1" applyFont="1" applyFill="1" applyBorder="1" applyAlignment="1" applyProtection="1">
      <alignment vertical="center"/>
    </xf>
    <xf numFmtId="3" fontId="28" fillId="4" borderId="11" xfId="37" applyNumberFormat="1" applyFont="1" applyFill="1" applyBorder="1" applyAlignment="1">
      <alignment horizontal="right"/>
    </xf>
    <xf numFmtId="3" fontId="28" fillId="4" borderId="15" xfId="37" applyNumberFormat="1" applyFont="1" applyFill="1" applyBorder="1" applyAlignment="1">
      <alignment horizontal="right"/>
    </xf>
    <xf numFmtId="0" fontId="7" fillId="7" borderId="0" xfId="0" applyFont="1" applyFill="1" applyAlignment="1">
      <alignment horizontal="left" vertical="center"/>
    </xf>
    <xf numFmtId="168" fontId="23" fillId="9" borderId="15" xfId="14" applyNumberFormat="1" applyFont="1" applyFill="1" applyBorder="1" applyAlignment="1">
      <alignment horizontal="left" wrapText="1"/>
    </xf>
    <xf numFmtId="0" fontId="6" fillId="4" borderId="0" xfId="37" applyFill="1"/>
    <xf numFmtId="3" fontId="28" fillId="4" borderId="10" xfId="37" applyNumberFormat="1" applyFont="1" applyFill="1" applyBorder="1" applyAlignment="1">
      <alignment horizontal="right"/>
    </xf>
    <xf numFmtId="3" fontId="28" fillId="4" borderId="4" xfId="37" applyNumberFormat="1" applyFont="1" applyFill="1" applyBorder="1" applyAlignment="1">
      <alignment horizontal="right"/>
    </xf>
    <xf numFmtId="3" fontId="28" fillId="4" borderId="14" xfId="37" applyNumberFormat="1" applyFont="1" applyFill="1" applyBorder="1" applyAlignment="1">
      <alignment horizontal="right"/>
    </xf>
    <xf numFmtId="0" fontId="0" fillId="4" borderId="0" xfId="0" applyFill="1" applyBorder="1"/>
    <xf numFmtId="0" fontId="3" fillId="4" borderId="0" xfId="0" applyFont="1" applyFill="1" applyBorder="1"/>
    <xf numFmtId="0" fontId="0" fillId="4" borderId="0" xfId="0" applyFont="1" applyFill="1" applyBorder="1"/>
    <xf numFmtId="0" fontId="9" fillId="4" borderId="0" xfId="9" applyFont="1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4" xfId="0" applyFill="1" applyBorder="1"/>
    <xf numFmtId="0" fontId="0" fillId="4" borderId="14" xfId="0" applyFill="1" applyBorder="1"/>
    <xf numFmtId="0" fontId="0" fillId="4" borderId="5" xfId="0" applyFill="1" applyBorder="1"/>
    <xf numFmtId="0" fontId="0" fillId="4" borderId="13" xfId="0" applyFill="1" applyBorder="1"/>
    <xf numFmtId="168" fontId="23" fillId="9" borderId="8" xfId="14" applyNumberFormat="1" applyFont="1" applyFill="1" applyBorder="1" applyAlignment="1">
      <alignment wrapText="1"/>
    </xf>
    <xf numFmtId="168" fontId="23" fillId="4" borderId="9" xfId="14" applyNumberFormat="1" applyFont="1" applyFill="1" applyBorder="1" applyAlignment="1">
      <alignment horizontal="left" wrapText="1"/>
    </xf>
    <xf numFmtId="1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0" fontId="0" fillId="4" borderId="0" xfId="0" applyFill="1" applyBorder="1" applyAlignment="1">
      <alignment vertical="center" wrapText="1"/>
    </xf>
    <xf numFmtId="9" fontId="0" fillId="4" borderId="0" xfId="11" applyFont="1" applyFill="1" applyBorder="1" applyAlignment="1">
      <alignment horizontal="right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170" fontId="23" fillId="4" borderId="11" xfId="14" applyNumberFormat="1" applyFont="1" applyFill="1" applyBorder="1" applyAlignment="1">
      <alignment horizontal="right" vertical="center" wrapText="1"/>
    </xf>
    <xf numFmtId="170" fontId="23" fillId="9" borderId="11" xfId="14" applyNumberFormat="1" applyFont="1" applyFill="1" applyBorder="1" applyAlignment="1">
      <alignment horizontal="right" vertical="center" wrapText="1"/>
    </xf>
    <xf numFmtId="168" fontId="23" fillId="4" borderId="4" xfId="14" applyNumberFormat="1" applyFont="1" applyFill="1" applyBorder="1" applyAlignment="1">
      <alignment horizontal="right" wrapText="1"/>
    </xf>
    <xf numFmtId="168" fontId="23" fillId="4" borderId="14" xfId="14" applyNumberFormat="1" applyFont="1" applyFill="1" applyBorder="1" applyAlignment="1">
      <alignment horizontal="right" wrapText="1"/>
    </xf>
    <xf numFmtId="165" fontId="0" fillId="4" borderId="15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5" fontId="0" fillId="4" borderId="13" xfId="0" applyNumberFormat="1" applyFill="1" applyBorder="1" applyAlignment="1">
      <alignment horizontal="right"/>
    </xf>
    <xf numFmtId="9" fontId="0" fillId="4" borderId="4" xfId="11" applyFont="1" applyFill="1" applyBorder="1" applyAlignment="1">
      <alignment horizontal="right"/>
    </xf>
    <xf numFmtId="0" fontId="0" fillId="4" borderId="15" xfId="0" applyFill="1" applyBorder="1"/>
    <xf numFmtId="0" fontId="13" fillId="4" borderId="0" xfId="0" applyFont="1" applyFill="1" applyBorder="1" applyAlignment="1"/>
    <xf numFmtId="0" fontId="18" fillId="7" borderId="0" xfId="12" applyFill="1" applyAlignment="1" applyProtection="1">
      <alignment horizontal="left" vertical="center"/>
    </xf>
    <xf numFmtId="0" fontId="7" fillId="7" borderId="0" xfId="0" applyFont="1" applyFill="1" applyAlignment="1">
      <alignment horizontal="left" vertical="center"/>
    </xf>
    <xf numFmtId="168" fontId="23" fillId="4" borderId="8" xfId="14" applyNumberFormat="1" applyFont="1" applyFill="1" applyBorder="1" applyAlignment="1">
      <alignment horizontal="left" wrapText="1"/>
    </xf>
    <xf numFmtId="0" fontId="24" fillId="7" borderId="6" xfId="25" applyFont="1" applyFill="1" applyBorder="1" applyAlignment="1">
      <alignment horizontal="center" vertical="center" wrapText="1"/>
    </xf>
    <xf numFmtId="0" fontId="24" fillId="7" borderId="5" xfId="25" applyFont="1" applyFill="1" applyBorder="1" applyAlignment="1">
      <alignment horizontal="center" vertical="center" wrapText="1"/>
    </xf>
    <xf numFmtId="0" fontId="24" fillId="7" borderId="13" xfId="25" applyFont="1" applyFill="1" applyBorder="1" applyAlignment="1">
      <alignment horizontal="center" vertical="center" wrapText="1"/>
    </xf>
    <xf numFmtId="0" fontId="24" fillId="7" borderId="12" xfId="25" applyFont="1" applyFill="1" applyBorder="1" applyAlignment="1">
      <alignment vertical="center"/>
    </xf>
    <xf numFmtId="0" fontId="24" fillId="7" borderId="6" xfId="25" applyFont="1" applyFill="1" applyBorder="1" applyAlignment="1">
      <alignment horizontal="center" vertical="center"/>
    </xf>
    <xf numFmtId="0" fontId="24" fillId="7" borderId="13" xfId="25" applyFont="1" applyFill="1" applyBorder="1" applyAlignment="1">
      <alignment horizontal="center" vertical="center"/>
    </xf>
    <xf numFmtId="0" fontId="24" fillId="7" borderId="0" xfId="25" applyFont="1" applyFill="1" applyBorder="1" applyAlignment="1">
      <alignment horizontal="center" vertical="center"/>
    </xf>
    <xf numFmtId="0" fontId="24" fillId="7" borderId="1" xfId="25" applyFont="1" applyFill="1" applyBorder="1" applyAlignment="1">
      <alignment vertical="center"/>
    </xf>
    <xf numFmtId="0" fontId="24" fillId="7" borderId="2" xfId="25" applyFont="1" applyFill="1" applyBorder="1" applyAlignment="1">
      <alignment vertical="center"/>
    </xf>
    <xf numFmtId="0" fontId="24" fillId="7" borderId="3" xfId="25" applyFont="1" applyFill="1" applyBorder="1" applyAlignment="1">
      <alignment vertical="center"/>
    </xf>
    <xf numFmtId="0" fontId="24" fillId="7" borderId="5" xfId="25" applyFont="1" applyFill="1" applyBorder="1" applyAlignment="1">
      <alignment horizontal="center" vertical="center"/>
    </xf>
    <xf numFmtId="0" fontId="24" fillId="7" borderId="12" xfId="25" applyFont="1" applyFill="1" applyBorder="1" applyAlignment="1">
      <alignment horizontal="center" vertical="center" wrapText="1"/>
    </xf>
    <xf numFmtId="0" fontId="24" fillId="7" borderId="12" xfId="25" applyFont="1" applyFill="1" applyBorder="1" applyAlignment="1">
      <alignment horizontal="center" vertical="center"/>
    </xf>
    <xf numFmtId="0" fontId="24" fillId="7" borderId="3" xfId="25" applyFont="1" applyFill="1" applyBorder="1" applyAlignment="1">
      <alignment horizontal="center" vertical="center"/>
    </xf>
    <xf numFmtId="0" fontId="24" fillId="7" borderId="1" xfId="25" applyFont="1" applyFill="1" applyBorder="1" applyAlignment="1">
      <alignment horizontal="center" vertical="center" wrapText="1"/>
    </xf>
    <xf numFmtId="0" fontId="24" fillId="7" borderId="2" xfId="25" applyFont="1" applyFill="1" applyBorder="1" applyAlignment="1">
      <alignment horizontal="center" vertical="center" wrapText="1"/>
    </xf>
    <xf numFmtId="0" fontId="24" fillId="7" borderId="3" xfId="25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  <xf numFmtId="3" fontId="28" fillId="4" borderId="0" xfId="37" applyNumberFormat="1" applyFont="1" applyFill="1" applyBorder="1" applyAlignment="1">
      <alignment wrapText="1"/>
    </xf>
    <xf numFmtId="0" fontId="1" fillId="7" borderId="0" xfId="27" applyFill="1"/>
    <xf numFmtId="0" fontId="26" fillId="4" borderId="15" xfId="27" quotePrefix="1" applyFont="1" applyFill="1" applyBorder="1" applyAlignment="1">
      <alignment horizontal="left"/>
    </xf>
    <xf numFmtId="0" fontId="6" fillId="7" borderId="0" xfId="37" applyFont="1" applyFill="1"/>
    <xf numFmtId="0" fontId="28" fillId="7" borderId="0" xfId="37" applyFont="1" applyFill="1" applyAlignment="1">
      <alignment horizontal="left"/>
    </xf>
    <xf numFmtId="168" fontId="24" fillId="9" borderId="9" xfId="14" applyNumberFormat="1" applyFont="1" applyFill="1" applyBorder="1" applyAlignment="1">
      <alignment horizontal="left" wrapText="1"/>
    </xf>
    <xf numFmtId="168" fontId="24" fillId="9" borderId="9" xfId="14" applyNumberFormat="1" applyFont="1" applyFill="1" applyBorder="1" applyAlignment="1">
      <alignment horizontal="right" wrapText="1"/>
    </xf>
    <xf numFmtId="168" fontId="24" fillId="4" borderId="12" xfId="14" applyNumberFormat="1" applyFont="1" applyFill="1" applyBorder="1" applyAlignment="1">
      <alignment horizontal="right" wrapText="1"/>
    </xf>
    <xf numFmtId="0" fontId="0" fillId="4" borderId="15" xfId="0" applyFill="1" applyBorder="1" applyAlignment="1">
      <alignment horizontal="right"/>
    </xf>
    <xf numFmtId="0" fontId="14" fillId="5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168" fontId="23" fillId="4" borderId="0" xfId="14" applyNumberFormat="1" applyFont="1" applyFill="1" applyBorder="1" applyAlignment="1">
      <alignment horizontal="left" wrapText="1"/>
    </xf>
    <xf numFmtId="168" fontId="23" fillId="4" borderId="15" xfId="14" applyNumberFormat="1" applyFont="1" applyFill="1" applyBorder="1" applyAlignment="1">
      <alignment horizontal="left" wrapText="1"/>
    </xf>
    <xf numFmtId="168" fontId="23" fillId="9" borderId="0" xfId="14" applyNumberFormat="1" applyFont="1" applyFill="1" applyBorder="1" applyAlignment="1">
      <alignment horizontal="left" wrapText="1"/>
    </xf>
    <xf numFmtId="168" fontId="23" fillId="9" borderId="15" xfId="14" applyNumberFormat="1" applyFont="1" applyFill="1" applyBorder="1" applyAlignment="1">
      <alignment horizontal="left" wrapText="1"/>
    </xf>
    <xf numFmtId="168" fontId="23" fillId="4" borderId="5" xfId="14" applyNumberFormat="1" applyFont="1" applyFill="1" applyBorder="1" applyAlignment="1">
      <alignment horizontal="left" wrapText="1"/>
    </xf>
    <xf numFmtId="168" fontId="23" fillId="4" borderId="13" xfId="14" applyNumberFormat="1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center" vertical="center"/>
    </xf>
    <xf numFmtId="0" fontId="27" fillId="4" borderId="6" xfId="27" quotePrefix="1" applyFont="1" applyFill="1" applyBorder="1" applyAlignment="1">
      <alignment horizontal="left"/>
    </xf>
    <xf numFmtId="0" fontId="26" fillId="4" borderId="5" xfId="27" quotePrefix="1" applyFont="1" applyFill="1" applyBorder="1" applyAlignment="1">
      <alignment horizontal="left"/>
    </xf>
    <xf numFmtId="0" fontId="26" fillId="4" borderId="13" xfId="27" quotePrefix="1" applyFont="1" applyFill="1" applyBorder="1" applyAlignment="1">
      <alignment horizontal="left"/>
    </xf>
    <xf numFmtId="169" fontId="24" fillId="7" borderId="0" xfId="21" applyNumberFormat="1" applyFont="1" applyFill="1" applyBorder="1" applyAlignment="1">
      <alignment horizontal="left" wrapText="1"/>
    </xf>
    <xf numFmtId="168" fontId="23" fillId="9" borderId="5" xfId="14" applyNumberFormat="1" applyFont="1" applyFill="1" applyBorder="1" applyAlignment="1">
      <alignment horizontal="left" wrapText="1"/>
    </xf>
    <xf numFmtId="168" fontId="23" fillId="9" borderId="13" xfId="14" applyNumberFormat="1" applyFont="1" applyFill="1" applyBorder="1" applyAlignment="1">
      <alignment horizontal="left" wrapText="1"/>
    </xf>
    <xf numFmtId="168" fontId="23" fillId="9" borderId="11" xfId="14" applyNumberFormat="1" applyFont="1" applyFill="1" applyBorder="1" applyAlignment="1">
      <alignment horizontal="left" vertical="center" wrapText="1"/>
    </xf>
    <xf numFmtId="168" fontId="23" fillId="9" borderId="6" xfId="14" applyNumberFormat="1" applyFont="1" applyFill="1" applyBorder="1" applyAlignment="1">
      <alignment horizontal="left" vertical="center" wrapText="1"/>
    </xf>
    <xf numFmtId="168" fontId="23" fillId="4" borderId="11" xfId="14" applyNumberFormat="1" applyFont="1" applyFill="1" applyBorder="1" applyAlignment="1">
      <alignment horizontal="left" vertical="center" wrapText="1"/>
    </xf>
    <xf numFmtId="0" fontId="24" fillId="8" borderId="1" xfId="25" applyFont="1" applyFill="1" applyBorder="1" applyAlignment="1">
      <alignment horizontal="center" vertical="center" wrapText="1"/>
    </xf>
    <xf numFmtId="0" fontId="24" fillId="8" borderId="2" xfId="25" applyFont="1" applyFill="1" applyBorder="1" applyAlignment="1">
      <alignment horizontal="center" vertical="center" wrapText="1"/>
    </xf>
    <xf numFmtId="0" fontId="24" fillId="8" borderId="3" xfId="25" applyFont="1" applyFill="1" applyBorder="1" applyAlignment="1">
      <alignment horizontal="center" vertical="center" wrapText="1"/>
    </xf>
    <xf numFmtId="0" fontId="24" fillId="8" borderId="11" xfId="25" applyFont="1" applyFill="1" applyBorder="1" applyAlignment="1">
      <alignment horizontal="center" vertical="center" wrapText="1"/>
    </xf>
    <xf numFmtId="0" fontId="24" fillId="8" borderId="0" xfId="25" applyFont="1" applyFill="1" applyBorder="1" applyAlignment="1">
      <alignment horizontal="center" vertical="center" wrapText="1"/>
    </xf>
    <xf numFmtId="0" fontId="24" fillId="8" borderId="15" xfId="25" applyFont="1" applyFill="1" applyBorder="1" applyAlignment="1">
      <alignment horizontal="center" vertical="center" wrapText="1"/>
    </xf>
    <xf numFmtId="0" fontId="24" fillId="8" borderId="10" xfId="25" applyFont="1" applyFill="1" applyBorder="1" applyAlignment="1">
      <alignment horizontal="center" vertical="center" wrapText="1"/>
    </xf>
    <xf numFmtId="0" fontId="24" fillId="8" borderId="4" xfId="25" applyFont="1" applyFill="1" applyBorder="1" applyAlignment="1">
      <alignment horizontal="center" vertical="center" wrapText="1"/>
    </xf>
    <xf numFmtId="168" fontId="23" fillId="4" borderId="6" xfId="14" applyNumberFormat="1" applyFont="1" applyFill="1" applyBorder="1" applyAlignment="1">
      <alignment horizontal="left" wrapText="1"/>
    </xf>
    <xf numFmtId="169" fontId="24" fillId="4" borderId="0" xfId="21" applyNumberFormat="1" applyFont="1" applyFill="1" applyBorder="1" applyAlignment="1">
      <alignment horizontal="left" wrapText="1"/>
    </xf>
    <xf numFmtId="169" fontId="24" fillId="4" borderId="15" xfId="21" applyNumberFormat="1" applyFont="1" applyFill="1" applyBorder="1" applyAlignment="1">
      <alignment horizontal="left" wrapText="1"/>
    </xf>
    <xf numFmtId="168" fontId="23" fillId="9" borderId="11" xfId="14" applyNumberFormat="1" applyFont="1" applyFill="1" applyBorder="1" applyAlignment="1"/>
    <xf numFmtId="168" fontId="23" fillId="9" borderId="0" xfId="14" applyNumberFormat="1" applyFont="1" applyFill="1" applyBorder="1" applyAlignment="1"/>
    <xf numFmtId="168" fontId="23" fillId="4" borderId="11" xfId="14" applyNumberFormat="1" applyFont="1" applyFill="1" applyBorder="1" applyAlignment="1">
      <alignment horizontal="left" wrapText="1"/>
    </xf>
    <xf numFmtId="0" fontId="24" fillId="8" borderId="7" xfId="25" applyFont="1" applyFill="1" applyBorder="1" applyAlignment="1">
      <alignment horizontal="center" vertical="center"/>
    </xf>
    <xf numFmtId="0" fontId="24" fillId="8" borderId="9" xfId="25" applyFont="1" applyFill="1" applyBorder="1" applyAlignment="1">
      <alignment horizontal="center" vertical="center"/>
    </xf>
    <xf numFmtId="0" fontId="24" fillId="8" borderId="1" xfId="25" applyFont="1" applyFill="1" applyBorder="1" applyAlignment="1">
      <alignment horizontal="center" vertical="center"/>
    </xf>
    <xf numFmtId="0" fontId="24" fillId="8" borderId="2" xfId="25" applyFont="1" applyFill="1" applyBorder="1" applyAlignment="1">
      <alignment horizontal="center" vertical="center"/>
    </xf>
    <xf numFmtId="0" fontId="24" fillId="8" borderId="3" xfId="25" applyFont="1" applyFill="1" applyBorder="1" applyAlignment="1">
      <alignment horizontal="center" vertical="center"/>
    </xf>
    <xf numFmtId="0" fontId="26" fillId="4" borderId="11" xfId="27" quotePrefix="1" applyFont="1" applyFill="1" applyBorder="1" applyAlignment="1">
      <alignment horizontal="left" wrapText="1"/>
    </xf>
    <xf numFmtId="0" fontId="26" fillId="4" borderId="0" xfId="27" quotePrefix="1" applyFont="1" applyFill="1" applyBorder="1" applyAlignment="1">
      <alignment horizontal="left" wrapText="1"/>
    </xf>
    <xf numFmtId="0" fontId="26" fillId="4" borderId="15" xfId="27" quotePrefix="1" applyFont="1" applyFill="1" applyBorder="1" applyAlignment="1">
      <alignment horizontal="left" wrapText="1"/>
    </xf>
    <xf numFmtId="3" fontId="28" fillId="4" borderId="11" xfId="37" applyNumberFormat="1" applyFont="1" applyFill="1" applyBorder="1" applyAlignment="1">
      <alignment horizontal="left"/>
    </xf>
    <xf numFmtId="3" fontId="28" fillId="4" borderId="0" xfId="37" applyNumberFormat="1" applyFont="1" applyFill="1" applyBorder="1" applyAlignment="1">
      <alignment horizontal="left"/>
    </xf>
    <xf numFmtId="168" fontId="23" fillId="4" borderId="10" xfId="14" applyNumberFormat="1" applyFont="1" applyFill="1" applyBorder="1" applyAlignment="1">
      <alignment horizontal="left" wrapText="1"/>
    </xf>
    <xf numFmtId="168" fontId="23" fillId="4" borderId="4" xfId="14" applyNumberFormat="1" applyFont="1" applyFill="1" applyBorder="1" applyAlignment="1">
      <alignment horizontal="left" wrapText="1"/>
    </xf>
    <xf numFmtId="168" fontId="23" fillId="9" borderId="11" xfId="14" applyNumberFormat="1" applyFont="1" applyFill="1" applyBorder="1" applyAlignment="1">
      <alignment wrapText="1"/>
    </xf>
    <xf numFmtId="168" fontId="23" fillId="9" borderId="0" xfId="14" applyNumberFormat="1" applyFont="1" applyFill="1" applyBorder="1" applyAlignment="1">
      <alignment wrapText="1"/>
    </xf>
    <xf numFmtId="0" fontId="24" fillId="8" borderId="10" xfId="25" applyFont="1" applyFill="1" applyBorder="1" applyAlignment="1">
      <alignment horizontal="center" vertical="center"/>
    </xf>
    <xf numFmtId="0" fontId="24" fillId="8" borderId="4" xfId="25" applyFont="1" applyFill="1" applyBorder="1" applyAlignment="1">
      <alignment horizontal="center" vertical="center"/>
    </xf>
    <xf numFmtId="168" fontId="23" fillId="9" borderId="15" xfId="14" applyNumberFormat="1" applyFont="1" applyFill="1" applyBorder="1" applyAlignment="1">
      <alignment wrapText="1"/>
    </xf>
    <xf numFmtId="0" fontId="26" fillId="4" borderId="10" xfId="27" quotePrefix="1" applyFont="1" applyFill="1" applyBorder="1" applyAlignment="1">
      <alignment horizontal="left"/>
    </xf>
    <xf numFmtId="0" fontId="26" fillId="4" borderId="4" xfId="27" quotePrefix="1" applyFont="1" applyFill="1" applyBorder="1" applyAlignment="1">
      <alignment horizontal="left"/>
    </xf>
    <xf numFmtId="0" fontId="26" fillId="4" borderId="14" xfId="27" quotePrefix="1" applyFont="1" applyFill="1" applyBorder="1" applyAlignment="1">
      <alignment horizontal="left"/>
    </xf>
    <xf numFmtId="0" fontId="24" fillId="8" borderId="14" xfId="25" applyFont="1" applyFill="1" applyBorder="1" applyAlignment="1">
      <alignment horizontal="center" vertical="center" wrapText="1"/>
    </xf>
    <xf numFmtId="0" fontId="24" fillId="8" borderId="6" xfId="25" applyFont="1" applyFill="1" applyBorder="1" applyAlignment="1">
      <alignment horizontal="center" vertical="center" wrapText="1"/>
    </xf>
    <xf numFmtId="0" fontId="24" fillId="8" borderId="5" xfId="25" applyFont="1" applyFill="1" applyBorder="1" applyAlignment="1">
      <alignment horizontal="center" vertical="center" wrapText="1"/>
    </xf>
    <xf numFmtId="0" fontId="24" fillId="8" borderId="13" xfId="25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/>
    </xf>
    <xf numFmtId="0" fontId="26" fillId="4" borderId="10" xfId="27" quotePrefix="1" applyFont="1" applyFill="1" applyBorder="1" applyAlignment="1">
      <alignment horizontal="left" wrapText="1"/>
    </xf>
    <xf numFmtId="0" fontId="26" fillId="4" borderId="4" xfId="27" quotePrefix="1" applyFont="1" applyFill="1" applyBorder="1" applyAlignment="1">
      <alignment horizontal="left" wrapText="1"/>
    </xf>
    <xf numFmtId="0" fontId="26" fillId="4" borderId="14" xfId="27" quotePrefix="1" applyFont="1" applyFill="1" applyBorder="1" applyAlignment="1">
      <alignment horizontal="left" wrapText="1"/>
    </xf>
    <xf numFmtId="0" fontId="24" fillId="8" borderId="14" xfId="25" applyFont="1" applyFill="1" applyBorder="1" applyAlignment="1">
      <alignment horizontal="center" vertical="center"/>
    </xf>
    <xf numFmtId="168" fontId="23" fillId="9" borderId="0" xfId="14" applyNumberFormat="1" applyFont="1" applyFill="1" applyBorder="1" applyAlignment="1">
      <alignment horizontal="left" vertical="center" wrapText="1"/>
    </xf>
    <xf numFmtId="168" fontId="23" fillId="9" borderId="5" xfId="14" applyNumberFormat="1" applyFont="1" applyFill="1" applyBorder="1" applyAlignment="1">
      <alignment horizontal="left" vertical="center" wrapText="1"/>
    </xf>
    <xf numFmtId="168" fontId="23" fillId="9" borderId="11" xfId="14" applyNumberFormat="1" applyFont="1" applyFill="1" applyBorder="1" applyAlignment="1">
      <alignment horizontal="left" wrapText="1"/>
    </xf>
    <xf numFmtId="0" fontId="9" fillId="4" borderId="10" xfId="37" quotePrefix="1" applyFont="1" applyFill="1" applyBorder="1" applyAlignment="1">
      <alignment horizontal="left" wrapText="1"/>
    </xf>
    <xf numFmtId="0" fontId="9" fillId="4" borderId="4" xfId="37" quotePrefix="1" applyFont="1" applyFill="1" applyBorder="1" applyAlignment="1">
      <alignment horizontal="left" wrapText="1"/>
    </xf>
    <xf numFmtId="0" fontId="9" fillId="4" borderId="14" xfId="37" quotePrefix="1" applyFont="1" applyFill="1" applyBorder="1" applyAlignment="1">
      <alignment horizontal="left" wrapText="1"/>
    </xf>
    <xf numFmtId="3" fontId="28" fillId="4" borderId="0" xfId="37" applyNumberFormat="1" applyFont="1" applyFill="1" applyBorder="1" applyAlignment="1">
      <alignment horizontal="left" wrapText="1"/>
    </xf>
    <xf numFmtId="0" fontId="24" fillId="7" borderId="11" xfId="25" applyFont="1" applyFill="1" applyBorder="1" applyAlignment="1">
      <alignment horizontal="center" vertical="center" wrapText="1"/>
    </xf>
    <xf numFmtId="0" fontId="24" fillId="7" borderId="0" xfId="25" applyFont="1" applyFill="1" applyBorder="1" applyAlignment="1">
      <alignment horizontal="center" vertical="center" wrapText="1"/>
    </xf>
    <xf numFmtId="0" fontId="24" fillId="7" borderId="15" xfId="25" applyFont="1" applyFill="1" applyBorder="1" applyAlignment="1">
      <alignment horizontal="center" vertical="center" wrapText="1"/>
    </xf>
    <xf numFmtId="0" fontId="24" fillId="7" borderId="10" xfId="25" applyFont="1" applyFill="1" applyBorder="1" applyAlignment="1">
      <alignment horizontal="left" vertical="center" wrapText="1"/>
    </xf>
    <xf numFmtId="0" fontId="24" fillId="7" borderId="4" xfId="25" applyFont="1" applyFill="1" applyBorder="1" applyAlignment="1">
      <alignment horizontal="left" vertical="center" wrapText="1"/>
    </xf>
    <xf numFmtId="0" fontId="24" fillId="7" borderId="14" xfId="25" applyFont="1" applyFill="1" applyBorder="1" applyAlignment="1">
      <alignment horizontal="left" vertical="center" wrapText="1"/>
    </xf>
    <xf numFmtId="0" fontId="24" fillId="7" borderId="11" xfId="25" applyFont="1" applyFill="1" applyBorder="1" applyAlignment="1">
      <alignment horizontal="left" vertical="center" wrapText="1"/>
    </xf>
    <xf numFmtId="0" fontId="24" fillId="7" borderId="0" xfId="25" applyFont="1" applyFill="1" applyBorder="1" applyAlignment="1">
      <alignment horizontal="left" vertical="center" wrapText="1"/>
    </xf>
    <xf numFmtId="0" fontId="24" fillId="7" borderId="15" xfId="25" applyFont="1" applyFill="1" applyBorder="1" applyAlignment="1">
      <alignment horizontal="left" vertical="center" wrapText="1"/>
    </xf>
    <xf numFmtId="0" fontId="24" fillId="7" borderId="6" xfId="25" applyFont="1" applyFill="1" applyBorder="1" applyAlignment="1">
      <alignment horizontal="left" vertical="center" wrapText="1"/>
    </xf>
    <xf numFmtId="0" fontId="24" fillId="7" borderId="5" xfId="25" applyFont="1" applyFill="1" applyBorder="1" applyAlignment="1">
      <alignment horizontal="left" vertical="center" wrapText="1"/>
    </xf>
    <xf numFmtId="0" fontId="24" fillId="7" borderId="13" xfId="25" applyFont="1" applyFill="1" applyBorder="1" applyAlignment="1">
      <alignment horizontal="left" vertical="center" wrapText="1"/>
    </xf>
    <xf numFmtId="0" fontId="24" fillId="8" borderId="1" xfId="25" applyFont="1" applyFill="1" applyBorder="1" applyAlignment="1">
      <alignment horizontal="left" vertical="center"/>
    </xf>
    <xf numFmtId="0" fontId="24" fillId="8" borderId="2" xfId="25" applyFont="1" applyFill="1" applyBorder="1" applyAlignment="1">
      <alignment horizontal="left" vertical="center"/>
    </xf>
    <xf numFmtId="0" fontId="0" fillId="4" borderId="10" xfId="37" applyFont="1" applyFill="1" applyBorder="1" applyAlignment="1">
      <alignment horizontal="left" vertical="center" wrapText="1"/>
    </xf>
    <xf numFmtId="0" fontId="0" fillId="4" borderId="4" xfId="37" applyFont="1" applyFill="1" applyBorder="1" applyAlignment="1">
      <alignment horizontal="left" vertical="center" wrapText="1"/>
    </xf>
    <xf numFmtId="0" fontId="0" fillId="4" borderId="11" xfId="37" applyFont="1" applyFill="1" applyBorder="1" applyAlignment="1">
      <alignment horizontal="left" vertical="center" wrapText="1"/>
    </xf>
    <xf numFmtId="0" fontId="0" fillId="4" borderId="0" xfId="37" applyFont="1" applyFill="1" applyBorder="1" applyAlignment="1">
      <alignment horizontal="left" vertical="center" wrapText="1"/>
    </xf>
    <xf numFmtId="0" fontId="24" fillId="8" borderId="3" xfId="25" applyFont="1" applyFill="1" applyBorder="1" applyAlignment="1">
      <alignment horizontal="left" vertical="center"/>
    </xf>
    <xf numFmtId="168" fontId="23" fillId="4" borderId="14" xfId="14" applyNumberFormat="1" applyFont="1" applyFill="1" applyBorder="1" applyAlignment="1">
      <alignment horizontal="left" wrapText="1"/>
    </xf>
    <xf numFmtId="0" fontId="24" fillId="7" borderId="1" xfId="25" applyFont="1" applyFill="1" applyBorder="1" applyAlignment="1">
      <alignment horizontal="center" vertical="center" wrapText="1"/>
    </xf>
    <xf numFmtId="0" fontId="24" fillId="7" borderId="2" xfId="25" applyFont="1" applyFill="1" applyBorder="1" applyAlignment="1">
      <alignment horizontal="center" vertical="center" wrapText="1"/>
    </xf>
    <xf numFmtId="0" fontId="24" fillId="7" borderId="3" xfId="25" applyFont="1" applyFill="1" applyBorder="1" applyAlignment="1">
      <alignment horizontal="center" vertical="center" wrapText="1"/>
    </xf>
    <xf numFmtId="0" fontId="24" fillId="7" borderId="7" xfId="25" applyFont="1" applyFill="1" applyBorder="1" applyAlignment="1">
      <alignment horizontal="center" vertical="center"/>
    </xf>
    <xf numFmtId="0" fontId="24" fillId="7" borderId="9" xfId="25" applyFont="1" applyFill="1" applyBorder="1" applyAlignment="1">
      <alignment horizontal="center" vertical="center"/>
    </xf>
    <xf numFmtId="0" fontId="24" fillId="7" borderId="1" xfId="25" applyFont="1" applyFill="1" applyBorder="1" applyAlignment="1">
      <alignment horizontal="center" vertical="center"/>
    </xf>
    <xf numFmtId="0" fontId="24" fillId="7" borderId="2" xfId="25" applyFont="1" applyFill="1" applyBorder="1" applyAlignment="1">
      <alignment horizontal="center" vertical="center"/>
    </xf>
    <xf numFmtId="0" fontId="24" fillId="7" borderId="10" xfId="25" applyFont="1" applyFill="1" applyBorder="1" applyAlignment="1">
      <alignment horizontal="center" vertical="center"/>
    </xf>
    <xf numFmtId="0" fontId="24" fillId="7" borderId="14" xfId="25" applyFont="1" applyFill="1" applyBorder="1" applyAlignment="1">
      <alignment horizontal="center" vertical="center"/>
    </xf>
    <xf numFmtId="0" fontId="24" fillId="7" borderId="7" xfId="25" applyFont="1" applyFill="1" applyBorder="1" applyAlignment="1">
      <alignment horizontal="left" vertical="center" wrapText="1"/>
    </xf>
    <xf numFmtId="0" fontId="24" fillId="7" borderId="9" xfId="25" applyFont="1" applyFill="1" applyBorder="1" applyAlignment="1">
      <alignment horizontal="left" vertical="center" wrapText="1"/>
    </xf>
    <xf numFmtId="168" fontId="23" fillId="9" borderId="8" xfId="14" applyNumberFormat="1" applyFont="1" applyFill="1" applyBorder="1" applyAlignment="1">
      <alignment horizontal="left" vertical="center" wrapText="1"/>
    </xf>
    <xf numFmtId="168" fontId="23" fillId="4" borderId="7" xfId="14" applyNumberFormat="1" applyFont="1" applyFill="1" applyBorder="1" applyAlignment="1">
      <alignment horizontal="left" vertical="center" wrapText="1"/>
    </xf>
    <xf numFmtId="168" fontId="23" fillId="4" borderId="8" xfId="14" applyNumberFormat="1" applyFont="1" applyFill="1" applyBorder="1" applyAlignment="1">
      <alignment horizontal="left" vertical="center" wrapText="1"/>
    </xf>
    <xf numFmtId="0" fontId="24" fillId="7" borderId="6" xfId="25" applyFont="1" applyFill="1" applyBorder="1" applyAlignment="1">
      <alignment horizontal="center" vertical="center"/>
    </xf>
    <xf numFmtId="0" fontId="24" fillId="7" borderId="13" xfId="25" applyFont="1" applyFill="1" applyBorder="1" applyAlignment="1">
      <alignment horizontal="center" vertical="center"/>
    </xf>
    <xf numFmtId="168" fontId="23" fillId="4" borderId="8" xfId="14" applyNumberFormat="1" applyFont="1" applyFill="1" applyBorder="1" applyAlignment="1">
      <alignment horizontal="left" vertical="center"/>
    </xf>
    <xf numFmtId="168" fontId="23" fillId="9" borderId="8" xfId="14" applyNumberFormat="1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3" fontId="28" fillId="7" borderId="1" xfId="37" applyNumberFormat="1" applyFont="1" applyFill="1" applyBorder="1" applyAlignment="1">
      <alignment horizontal="left"/>
    </xf>
    <xf numFmtId="3" fontId="28" fillId="7" borderId="2" xfId="37" applyNumberFormat="1" applyFont="1" applyFill="1" applyBorder="1" applyAlignment="1">
      <alignment horizontal="left"/>
    </xf>
    <xf numFmtId="3" fontId="28" fillId="7" borderId="3" xfId="37" applyNumberFormat="1" applyFont="1" applyFill="1" applyBorder="1" applyAlignment="1">
      <alignment horizontal="left"/>
    </xf>
    <xf numFmtId="0" fontId="24" fillId="7" borderId="4" xfId="25" applyFont="1" applyFill="1" applyBorder="1" applyAlignment="1">
      <alignment horizontal="center" vertical="center"/>
    </xf>
    <xf numFmtId="168" fontId="23" fillId="9" borderId="1" xfId="14" applyNumberFormat="1" applyFont="1" applyFill="1" applyBorder="1" applyAlignment="1">
      <alignment horizontal="left" wrapText="1"/>
    </xf>
    <xf numFmtId="168" fontId="23" fillId="9" borderId="3" xfId="14" applyNumberFormat="1" applyFont="1" applyFill="1" applyBorder="1" applyAlignment="1">
      <alignment horizontal="left" wrapText="1"/>
    </xf>
    <xf numFmtId="0" fontId="24" fillId="7" borderId="7" xfId="25" applyFont="1" applyFill="1" applyBorder="1" applyAlignment="1">
      <alignment horizontal="center" vertical="center" wrapText="1"/>
    </xf>
    <xf numFmtId="0" fontId="24" fillId="7" borderId="9" xfId="25" applyFont="1" applyFill="1" applyBorder="1" applyAlignment="1">
      <alignment horizontal="center" vertical="center" wrapText="1"/>
    </xf>
    <xf numFmtId="0" fontId="24" fillId="7" borderId="10" xfId="25" applyFont="1" applyFill="1" applyBorder="1" applyAlignment="1">
      <alignment horizontal="center" vertical="center" wrapText="1"/>
    </xf>
    <xf numFmtId="0" fontId="24" fillId="7" borderId="6" xfId="25" applyFont="1" applyFill="1" applyBorder="1" applyAlignment="1">
      <alignment horizontal="center" vertical="center" wrapText="1"/>
    </xf>
    <xf numFmtId="168" fontId="23" fillId="9" borderId="15" xfId="14" applyNumberFormat="1" applyFont="1" applyFill="1" applyBorder="1" applyAlignment="1">
      <alignment horizontal="left" vertical="center" wrapText="1"/>
    </xf>
    <xf numFmtId="168" fontId="23" fillId="9" borderId="6" xfId="14" applyNumberFormat="1" applyFont="1" applyFill="1" applyBorder="1" applyAlignment="1">
      <alignment horizontal="left" wrapText="1"/>
    </xf>
    <xf numFmtId="0" fontId="24" fillId="7" borderId="11" xfId="25" applyFont="1" applyFill="1" applyBorder="1" applyAlignment="1">
      <alignment horizontal="center" vertical="center"/>
    </xf>
    <xf numFmtId="0" fontId="24" fillId="7" borderId="0" xfId="25" applyFont="1" applyFill="1" applyBorder="1" applyAlignment="1">
      <alignment horizontal="center" vertical="center"/>
    </xf>
    <xf numFmtId="0" fontId="24" fillId="7" borderId="15" xfId="25" applyFont="1" applyFill="1" applyBorder="1" applyAlignment="1">
      <alignment horizontal="center" vertical="center"/>
    </xf>
    <xf numFmtId="0" fontId="24" fillId="7" borderId="5" xfId="25" applyFont="1" applyFill="1" applyBorder="1" applyAlignment="1">
      <alignment horizontal="center" vertical="center"/>
    </xf>
    <xf numFmtId="168" fontId="23" fillId="9" borderId="13" xfId="14" applyNumberFormat="1" applyFont="1" applyFill="1" applyBorder="1" applyAlignment="1">
      <alignment horizontal="left" vertical="center" wrapText="1"/>
    </xf>
    <xf numFmtId="3" fontId="28" fillId="4" borderId="0" xfId="37" applyNumberFormat="1" applyFont="1" applyFill="1" applyBorder="1" applyAlignment="1">
      <alignment horizontal="left" vertical="center" wrapText="1"/>
    </xf>
    <xf numFmtId="3" fontId="28" fillId="4" borderId="15" xfId="37" applyNumberFormat="1" applyFont="1" applyFill="1" applyBorder="1" applyAlignment="1">
      <alignment horizontal="left" vertical="center" wrapText="1"/>
    </xf>
    <xf numFmtId="0" fontId="24" fillId="7" borderId="4" xfId="25" applyFont="1" applyFill="1" applyBorder="1" applyAlignment="1">
      <alignment horizontal="center" vertical="center" wrapText="1"/>
    </xf>
    <xf numFmtId="0" fontId="24" fillId="7" borderId="14" xfId="25" applyFont="1" applyFill="1" applyBorder="1" applyAlignment="1">
      <alignment horizontal="center" vertical="center" wrapText="1"/>
    </xf>
    <xf numFmtId="0" fontId="24" fillId="7" borderId="5" xfId="25" applyFont="1" applyFill="1" applyBorder="1" applyAlignment="1">
      <alignment horizontal="center" vertical="center" wrapText="1"/>
    </xf>
    <xf numFmtId="0" fontId="24" fillId="7" borderId="13" xfId="25" applyFont="1" applyFill="1" applyBorder="1" applyAlignment="1">
      <alignment horizontal="center" vertical="center" wrapText="1"/>
    </xf>
    <xf numFmtId="0" fontId="0" fillId="4" borderId="8" xfId="37" applyNumberFormat="1" applyFont="1" applyFill="1" applyBorder="1" applyAlignment="1">
      <alignment horizontal="center" vertical="center" wrapText="1"/>
    </xf>
    <xf numFmtId="0" fontId="6" fillId="4" borderId="8" xfId="37" applyNumberFormat="1" applyFont="1" applyFill="1" applyBorder="1" applyAlignment="1">
      <alignment horizontal="center" vertical="center" wrapText="1"/>
    </xf>
    <xf numFmtId="0" fontId="23" fillId="4" borderId="8" xfId="14" applyNumberFormat="1" applyFont="1" applyFill="1" applyBorder="1" applyAlignment="1">
      <alignment horizontal="center" vertical="center" wrapText="1"/>
    </xf>
    <xf numFmtId="3" fontId="28" fillId="4" borderId="1" xfId="37" applyNumberFormat="1" applyFont="1" applyFill="1" applyBorder="1" applyAlignment="1">
      <alignment horizontal="left"/>
    </xf>
    <xf numFmtId="3" fontId="28" fillId="4" borderId="2" xfId="37" applyNumberFormat="1" applyFont="1" applyFill="1" applyBorder="1" applyAlignment="1">
      <alignment horizontal="left"/>
    </xf>
    <xf numFmtId="3" fontId="28" fillId="4" borderId="3" xfId="37" applyNumberFormat="1" applyFont="1" applyFill="1" applyBorder="1" applyAlignment="1">
      <alignment horizontal="left"/>
    </xf>
    <xf numFmtId="168" fontId="23" fillId="4" borderId="8" xfId="14" applyNumberFormat="1" applyFont="1" applyFill="1" applyBorder="1" applyAlignment="1">
      <alignment horizontal="left" wrapText="1"/>
    </xf>
    <xf numFmtId="3" fontId="0" fillId="4" borderId="8" xfId="37" applyNumberFormat="1" applyFont="1" applyFill="1" applyBorder="1" applyAlignment="1">
      <alignment horizontal="left" vertical="center" wrapText="1"/>
    </xf>
    <xf numFmtId="3" fontId="6" fillId="4" borderId="8" xfId="37" applyNumberFormat="1" applyFont="1" applyFill="1" applyBorder="1" applyAlignment="1">
      <alignment horizontal="left" vertical="center" wrapText="1"/>
    </xf>
    <xf numFmtId="168" fontId="23" fillId="4" borderId="6" xfId="14" applyNumberFormat="1" applyFont="1" applyFill="1" applyBorder="1" applyAlignment="1">
      <alignment horizontal="left" vertical="center" wrapText="1"/>
    </xf>
    <xf numFmtId="0" fontId="24" fillId="7" borderId="8" xfId="25" applyFont="1" applyFill="1" applyBorder="1" applyAlignment="1">
      <alignment horizontal="center" vertical="center"/>
    </xf>
    <xf numFmtId="0" fontId="24" fillId="7" borderId="3" xfId="25" applyFont="1" applyFill="1" applyBorder="1" applyAlignment="1">
      <alignment horizontal="center" vertical="center"/>
    </xf>
    <xf numFmtId="170" fontId="23" fillId="4" borderId="6" xfId="14" applyNumberFormat="1" applyFont="1" applyFill="1" applyBorder="1" applyAlignment="1">
      <alignment horizontal="left" vertical="center" wrapText="1"/>
    </xf>
    <xf numFmtId="170" fontId="23" fillId="4" borderId="5" xfId="14" applyNumberFormat="1" applyFont="1" applyFill="1" applyBorder="1" applyAlignment="1">
      <alignment horizontal="left" vertical="center" wrapText="1"/>
    </xf>
    <xf numFmtId="170" fontId="23" fillId="4" borderId="13" xfId="14" applyNumberFormat="1" applyFont="1" applyFill="1" applyBorder="1" applyAlignment="1">
      <alignment horizontal="left" vertical="center" wrapText="1"/>
    </xf>
    <xf numFmtId="168" fontId="24" fillId="9" borderId="6" xfId="14" applyNumberFormat="1" applyFont="1" applyFill="1" applyBorder="1" applyAlignment="1">
      <alignment horizontal="left" wrapText="1"/>
    </xf>
    <xf numFmtId="168" fontId="24" fillId="9" borderId="5" xfId="14" applyNumberFormat="1" applyFont="1" applyFill="1" applyBorder="1" applyAlignment="1">
      <alignment horizontal="left" wrapText="1"/>
    </xf>
    <xf numFmtId="168" fontId="24" fillId="9" borderId="13" xfId="14" applyNumberFormat="1" applyFont="1" applyFill="1" applyBorder="1" applyAlignment="1">
      <alignment horizontal="left" wrapText="1"/>
    </xf>
    <xf numFmtId="0" fontId="28" fillId="4" borderId="1" xfId="0" applyFont="1" applyFill="1" applyBorder="1" applyAlignment="1">
      <alignment horizontal="left"/>
    </xf>
    <xf numFmtId="0" fontId="28" fillId="4" borderId="3" xfId="0" applyFont="1" applyFill="1" applyBorder="1" applyAlignment="1">
      <alignment horizontal="left"/>
    </xf>
  </cellXfs>
  <cellStyles count="38">
    <cellStyle name="Cálculo 2" xfId="15"/>
    <cellStyle name="Euro" xfId="16"/>
    <cellStyle name="Euro 2" xfId="17"/>
    <cellStyle name="Hipervínculo" xfId="12" builtinId="8" customBuiltin="1"/>
    <cellStyle name="Hipervínculo 2" xfId="18"/>
    <cellStyle name="Hipervínculo 3" xfId="19"/>
    <cellStyle name="Hipervínculo visitado" xfId="13" builtinId="9" customBuiltin="1"/>
    <cellStyle name="Millares" xfId="14" builtinId="3" customBuiltin="1"/>
    <cellStyle name="Millares 2" xfId="1"/>
    <cellStyle name="Millares 2 2" xfId="20"/>
    <cellStyle name="Millares 3" xfId="21"/>
    <cellStyle name="Millares 3 2" xfId="22"/>
    <cellStyle name="Millares 4" xfId="23"/>
    <cellStyle name="Millares 4 2" xfId="24"/>
    <cellStyle name="Normal" xfId="0" builtinId="0" customBuiltin="1"/>
    <cellStyle name="Normal 11 2" xfId="9"/>
    <cellStyle name="Normal 14 2" xfId="25"/>
    <cellStyle name="Normal 2" xfId="4"/>
    <cellStyle name="Normal 2 2" xfId="5"/>
    <cellStyle name="Normal 2 2 2" xfId="26"/>
    <cellStyle name="Normal 2 3" xfId="27"/>
    <cellStyle name="Normal 2 3 2" xfId="28"/>
    <cellStyle name="Normal 2 4" xfId="2"/>
    <cellStyle name="Normal 2 5" xfId="29"/>
    <cellStyle name="Normal 3" xfId="3"/>
    <cellStyle name="Normal 3 2" xfId="30"/>
    <cellStyle name="Normal 4" xfId="31"/>
    <cellStyle name="Normal 4 2" xfId="6"/>
    <cellStyle name="Normal 5" xfId="32"/>
    <cellStyle name="Normal 6" xfId="33"/>
    <cellStyle name="Normal 9" xfId="10"/>
    <cellStyle name="Normal_EVI TR I 2000 RESULTADOS 31 mz" xfId="37"/>
    <cellStyle name="Notas 2" xfId="34"/>
    <cellStyle name="Porcentaje" xfId="11" builtinId="5"/>
    <cellStyle name="Porcentaje 2" xfId="7"/>
    <cellStyle name="Porcentaje 3" xfId="8"/>
    <cellStyle name="Porcentaje 4" xfId="35"/>
    <cellStyle name="Salida 2" xfId="36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181534</xdr:colOff>
      <xdr:row>0</xdr:row>
      <xdr:rowOff>161926</xdr:rowOff>
    </xdr:from>
    <xdr:to>
      <xdr:col>9</xdr:col>
      <xdr:colOff>133349</xdr:colOff>
      <xdr:row>3</xdr:row>
      <xdr:rowOff>152401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4" y="161926"/>
          <a:ext cx="680981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314325</xdr:colOff>
      <xdr:row>0</xdr:row>
      <xdr:rowOff>209550</xdr:rowOff>
    </xdr:from>
    <xdr:to>
      <xdr:col>12</xdr:col>
      <xdr:colOff>361950</xdr:colOff>
      <xdr:row>3</xdr:row>
      <xdr:rowOff>57150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7172325" y="20955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38962</xdr:colOff>
      <xdr:row>0</xdr:row>
      <xdr:rowOff>1</xdr:rowOff>
    </xdr:from>
    <xdr:to>
      <xdr:col>9</xdr:col>
      <xdr:colOff>38587</xdr:colOff>
      <xdr:row>3</xdr:row>
      <xdr:rowOff>238125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2" y="1"/>
          <a:ext cx="6048000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0</xdr:row>
      <xdr:rowOff>38100</xdr:rowOff>
    </xdr:from>
    <xdr:to>
      <xdr:col>15</xdr:col>
      <xdr:colOff>457200</xdr:colOff>
      <xdr:row>3</xdr:row>
      <xdr:rowOff>228600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181725" y="3810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134215</xdr:colOff>
      <xdr:row>0</xdr:row>
      <xdr:rowOff>81395</xdr:rowOff>
    </xdr:from>
    <xdr:to>
      <xdr:col>4</xdr:col>
      <xdr:colOff>480317</xdr:colOff>
      <xdr:row>3</xdr:row>
      <xdr:rowOff>147205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5"/>
          <a:ext cx="6054939" cy="63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0</xdr:row>
      <xdr:rowOff>47625</xdr:rowOff>
    </xdr:from>
    <xdr:to>
      <xdr:col>7</xdr:col>
      <xdr:colOff>828675</xdr:colOff>
      <xdr:row>3</xdr:row>
      <xdr:rowOff>152400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372225" y="47625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134215</xdr:colOff>
      <xdr:row>0</xdr:row>
      <xdr:rowOff>81396</xdr:rowOff>
    </xdr:from>
    <xdr:to>
      <xdr:col>10</xdr:col>
      <xdr:colOff>102679</xdr:colOff>
      <xdr:row>3</xdr:row>
      <xdr:rowOff>171450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5" y="81396"/>
          <a:ext cx="6054939" cy="718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0</xdr:row>
      <xdr:rowOff>76200</xdr:rowOff>
    </xdr:from>
    <xdr:to>
      <xdr:col>14</xdr:col>
      <xdr:colOff>238125</xdr:colOff>
      <xdr:row>3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248400" y="7620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38963</xdr:colOff>
      <xdr:row>0</xdr:row>
      <xdr:rowOff>2</xdr:rowOff>
    </xdr:from>
    <xdr:to>
      <xdr:col>6</xdr:col>
      <xdr:colOff>571988</xdr:colOff>
      <xdr:row>3</xdr:row>
      <xdr:rowOff>161925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" y="2"/>
          <a:ext cx="6048000" cy="733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38100</xdr:rowOff>
    </xdr:from>
    <xdr:to>
      <xdr:col>9</xdr:col>
      <xdr:colOff>266700</xdr:colOff>
      <xdr:row>3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162675" y="3810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38963</xdr:colOff>
      <xdr:row>0</xdr:row>
      <xdr:rowOff>2</xdr:rowOff>
    </xdr:from>
    <xdr:to>
      <xdr:col>3</xdr:col>
      <xdr:colOff>505313</xdr:colOff>
      <xdr:row>3</xdr:row>
      <xdr:rowOff>219075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" y="2"/>
          <a:ext cx="6048000" cy="733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38100</xdr:rowOff>
    </xdr:from>
    <xdr:to>
      <xdr:col>7</xdr:col>
      <xdr:colOff>438150</xdr:colOff>
      <xdr:row>3</xdr:row>
      <xdr:rowOff>200025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296025" y="3810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38963</xdr:colOff>
      <xdr:row>0</xdr:row>
      <xdr:rowOff>3</xdr:rowOff>
    </xdr:from>
    <xdr:to>
      <xdr:col>6</xdr:col>
      <xdr:colOff>419588</xdr:colOff>
      <xdr:row>3</xdr:row>
      <xdr:rowOff>190501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" y="3"/>
          <a:ext cx="6048000" cy="704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0</xdr:row>
      <xdr:rowOff>28575</xdr:rowOff>
    </xdr:from>
    <xdr:to>
      <xdr:col>11</xdr:col>
      <xdr:colOff>304800</xdr:colOff>
      <xdr:row>3</xdr:row>
      <xdr:rowOff>190500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257925" y="28575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38963</xdr:colOff>
      <xdr:row>0</xdr:row>
      <xdr:rowOff>3</xdr:rowOff>
    </xdr:from>
    <xdr:to>
      <xdr:col>6</xdr:col>
      <xdr:colOff>19538</xdr:colOff>
      <xdr:row>3</xdr:row>
      <xdr:rowOff>219075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" y="3"/>
          <a:ext cx="6048000" cy="733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0</xdr:row>
      <xdr:rowOff>19050</xdr:rowOff>
    </xdr:from>
    <xdr:to>
      <xdr:col>8</xdr:col>
      <xdr:colOff>847725</xdr:colOff>
      <xdr:row>3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105525" y="1905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38963</xdr:colOff>
      <xdr:row>0</xdr:row>
      <xdr:rowOff>3</xdr:rowOff>
    </xdr:from>
    <xdr:to>
      <xdr:col>5</xdr:col>
      <xdr:colOff>314813</xdr:colOff>
      <xdr:row>3</xdr:row>
      <xdr:rowOff>238125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3" y="3"/>
          <a:ext cx="6048000" cy="723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333375</xdr:colOff>
      <xdr:row>0</xdr:row>
      <xdr:rowOff>28575</xdr:rowOff>
    </xdr:from>
    <xdr:to>
      <xdr:col>10</xdr:col>
      <xdr:colOff>47625</xdr:colOff>
      <xdr:row>3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105525" y="28575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38962</xdr:colOff>
      <xdr:row>0</xdr:row>
      <xdr:rowOff>1</xdr:rowOff>
    </xdr:from>
    <xdr:to>
      <xdr:col>6</xdr:col>
      <xdr:colOff>448162</xdr:colOff>
      <xdr:row>4</xdr:row>
      <xdr:rowOff>0</xdr:rowOff>
    </xdr:to>
    <xdr:pic>
      <xdr:nvPicPr>
        <xdr:cNvPr id="2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2" y="1"/>
          <a:ext cx="60480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10</xdr:col>
      <xdr:colOff>95250</xdr:colOff>
      <xdr:row>4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37" r="50888" b="20909"/>
        <a:stretch>
          <a:fillRect/>
        </a:stretch>
      </xdr:blipFill>
      <xdr:spPr bwMode="auto">
        <a:xfrm>
          <a:off x="6096000" y="57150"/>
          <a:ext cx="2333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topLeftCell="A28" workbookViewId="0">
      <selection activeCell="A56" sqref="A56"/>
    </sheetView>
  </sheetViews>
  <sheetFormatPr baseColWidth="10" defaultRowHeight="12.75" x14ac:dyDescent="0.2"/>
  <cols>
    <col min="1" max="16384" width="11.42578125" style="1"/>
  </cols>
  <sheetData>
    <row r="1" spans="1:14" ht="21.95" customHeight="1" x14ac:dyDescent="0.2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21.9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1.95" customHeight="1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1.95" customHeigh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ht="21.95" customHeight="1" x14ac:dyDescent="0.2">
      <c r="A5" s="233" t="s">
        <v>208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</row>
    <row r="6" spans="1:14" ht="12" customHeight="1" x14ac:dyDescent="0.2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4" ht="12.75" customHeight="1" x14ac:dyDescent="0.2">
      <c r="A7" s="235" t="s">
        <v>364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 ht="15" customHeight="1" x14ac:dyDescent="0.2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</row>
    <row r="9" spans="1:14" ht="23.25" customHeight="1" x14ac:dyDescent="0.2">
      <c r="A9" s="235" t="s">
        <v>209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</row>
    <row r="10" spans="1:14" s="2" customFormat="1" ht="15" x14ac:dyDescent="0.2"/>
    <row r="11" spans="1:14" s="2" customFormat="1" ht="15" x14ac:dyDescent="0.2"/>
    <row r="12" spans="1:14" s="2" customFormat="1" ht="15.75" x14ac:dyDescent="0.25">
      <c r="A12" s="3" t="s">
        <v>199</v>
      </c>
    </row>
    <row r="13" spans="1:14" s="2" customFormat="1" ht="15" x14ac:dyDescent="0.2">
      <c r="A13" s="7" t="s">
        <v>178</v>
      </c>
    </row>
    <row r="14" spans="1:14" s="2" customFormat="1" ht="15" x14ac:dyDescent="0.2">
      <c r="A14" s="7" t="s">
        <v>179</v>
      </c>
    </row>
    <row r="15" spans="1:14" s="2" customFormat="1" ht="15" x14ac:dyDescent="0.2">
      <c r="A15" s="7" t="s">
        <v>365</v>
      </c>
    </row>
    <row r="16" spans="1:14" s="2" customFormat="1" ht="15" x14ac:dyDescent="0.2">
      <c r="A16" s="7" t="s">
        <v>187</v>
      </c>
    </row>
    <row r="17" spans="1:1" s="2" customFormat="1" ht="15" x14ac:dyDescent="0.2">
      <c r="A17" s="7" t="s">
        <v>189</v>
      </c>
    </row>
    <row r="18" spans="1:1" s="2" customFormat="1" ht="15" x14ac:dyDescent="0.2">
      <c r="A18" s="7" t="s">
        <v>188</v>
      </c>
    </row>
    <row r="19" spans="1:1" s="2" customFormat="1" ht="15" x14ac:dyDescent="0.2"/>
    <row r="20" spans="1:1" s="2" customFormat="1" ht="15.75" x14ac:dyDescent="0.25">
      <c r="A20" s="3" t="s">
        <v>366</v>
      </c>
    </row>
    <row r="21" spans="1:1" s="2" customFormat="1" ht="15" x14ac:dyDescent="0.2">
      <c r="A21" s="7" t="s">
        <v>190</v>
      </c>
    </row>
    <row r="22" spans="1:1" s="2" customFormat="1" ht="15" x14ac:dyDescent="0.2">
      <c r="A22" s="7" t="s">
        <v>193</v>
      </c>
    </row>
    <row r="23" spans="1:1" s="2" customFormat="1" ht="15" x14ac:dyDescent="0.2">
      <c r="A23" s="7" t="s">
        <v>194</v>
      </c>
    </row>
    <row r="24" spans="1:1" s="2" customFormat="1" ht="15" x14ac:dyDescent="0.2"/>
    <row r="25" spans="1:1" s="2" customFormat="1" ht="15.75" x14ac:dyDescent="0.25">
      <c r="A25" s="3" t="s">
        <v>351</v>
      </c>
    </row>
    <row r="26" spans="1:1" s="2" customFormat="1" ht="15" x14ac:dyDescent="0.2">
      <c r="A26" s="7" t="s">
        <v>367</v>
      </c>
    </row>
    <row r="27" spans="1:1" s="2" customFormat="1" ht="15" x14ac:dyDescent="0.2">
      <c r="A27" s="7" t="s">
        <v>352</v>
      </c>
    </row>
    <row r="28" spans="1:1" s="2" customFormat="1" ht="15" x14ac:dyDescent="0.2">
      <c r="A28" s="7" t="s">
        <v>195</v>
      </c>
    </row>
    <row r="29" spans="1:1" s="2" customFormat="1" ht="15" x14ac:dyDescent="0.2"/>
    <row r="30" spans="1:1" s="2" customFormat="1" ht="15.75" x14ac:dyDescent="0.25">
      <c r="A30" s="3" t="s">
        <v>353</v>
      </c>
    </row>
    <row r="31" spans="1:1" s="2" customFormat="1" ht="15" x14ac:dyDescent="0.2">
      <c r="A31" s="7" t="s">
        <v>301</v>
      </c>
    </row>
    <row r="32" spans="1:1" s="2" customFormat="1" ht="15" x14ac:dyDescent="0.2">
      <c r="A32" s="7" t="s">
        <v>299</v>
      </c>
    </row>
    <row r="33" spans="1:1" s="2" customFormat="1" ht="15" x14ac:dyDescent="0.2">
      <c r="A33" s="7" t="s">
        <v>302</v>
      </c>
    </row>
    <row r="34" spans="1:1" s="2" customFormat="1" ht="15" x14ac:dyDescent="0.2"/>
    <row r="35" spans="1:1" s="2" customFormat="1" ht="15.75" x14ac:dyDescent="0.25">
      <c r="A35" s="3" t="s">
        <v>354</v>
      </c>
    </row>
    <row r="36" spans="1:1" s="2" customFormat="1" ht="15" x14ac:dyDescent="0.2">
      <c r="A36" s="7" t="s">
        <v>196</v>
      </c>
    </row>
    <row r="37" spans="1:1" s="2" customFormat="1" ht="15" x14ac:dyDescent="0.2">
      <c r="A37" s="7" t="s">
        <v>197</v>
      </c>
    </row>
    <row r="38" spans="1:1" s="2" customFormat="1" ht="15" x14ac:dyDescent="0.2"/>
    <row r="39" spans="1:1" s="2" customFormat="1" ht="15.75" x14ac:dyDescent="0.25">
      <c r="A39" s="3" t="s">
        <v>355</v>
      </c>
    </row>
    <row r="40" spans="1:1" s="2" customFormat="1" ht="15" x14ac:dyDescent="0.2">
      <c r="A40" s="7" t="s">
        <v>203</v>
      </c>
    </row>
    <row r="41" spans="1:1" s="2" customFormat="1" ht="15" x14ac:dyDescent="0.2"/>
    <row r="42" spans="1:1" s="2" customFormat="1" ht="15.75" x14ac:dyDescent="0.25">
      <c r="A42" s="3" t="s">
        <v>356</v>
      </c>
    </row>
    <row r="43" spans="1:1" s="2" customFormat="1" ht="15" x14ac:dyDescent="0.2">
      <c r="A43" s="203" t="s">
        <v>204</v>
      </c>
    </row>
    <row r="44" spans="1:1" s="2" customFormat="1" ht="15" x14ac:dyDescent="0.2">
      <c r="A44" s="7" t="s">
        <v>205</v>
      </c>
    </row>
    <row r="45" spans="1:1" s="2" customFormat="1" ht="15" x14ac:dyDescent="0.2">
      <c r="A45" s="7" t="s">
        <v>368</v>
      </c>
    </row>
    <row r="46" spans="1:1" s="2" customFormat="1" ht="15" x14ac:dyDescent="0.2">
      <c r="A46" s="7" t="s">
        <v>369</v>
      </c>
    </row>
    <row r="47" spans="1:1" s="2" customFormat="1" ht="15" x14ac:dyDescent="0.2"/>
    <row r="48" spans="1:1" s="2" customFormat="1" ht="15.75" x14ac:dyDescent="0.25">
      <c r="A48" s="3" t="s">
        <v>357</v>
      </c>
    </row>
    <row r="49" spans="1:1" s="2" customFormat="1" ht="15" x14ac:dyDescent="0.2">
      <c r="A49" s="7" t="s">
        <v>370</v>
      </c>
    </row>
    <row r="50" spans="1:1" s="2" customFormat="1" ht="15" x14ac:dyDescent="0.2">
      <c r="A50" s="7" t="s">
        <v>371</v>
      </c>
    </row>
    <row r="51" spans="1:1" s="2" customFormat="1" ht="15" x14ac:dyDescent="0.2"/>
    <row r="52" spans="1:1" s="2" customFormat="1" ht="15.75" x14ac:dyDescent="0.25">
      <c r="A52" s="3" t="s">
        <v>360</v>
      </c>
    </row>
    <row r="53" spans="1:1" s="2" customFormat="1" ht="15" x14ac:dyDescent="0.2">
      <c r="A53" s="7" t="s">
        <v>361</v>
      </c>
    </row>
    <row r="54" spans="1:1" s="2" customFormat="1" ht="15" x14ac:dyDescent="0.2">
      <c r="A54" s="7" t="s">
        <v>372</v>
      </c>
    </row>
    <row r="55" spans="1:1" s="2" customFormat="1" ht="15" x14ac:dyDescent="0.2">
      <c r="A55" s="7" t="s">
        <v>373</v>
      </c>
    </row>
    <row r="56" spans="1:1" s="2" customFormat="1" ht="15" x14ac:dyDescent="0.2">
      <c r="A56" s="7" t="s">
        <v>404</v>
      </c>
    </row>
    <row r="57" spans="1:1" s="2" customFormat="1" ht="15" x14ac:dyDescent="0.2"/>
    <row r="58" spans="1:1" s="2" customFormat="1" ht="15" x14ac:dyDescent="0.2"/>
    <row r="59" spans="1:1" s="2" customFormat="1" ht="15" x14ac:dyDescent="0.2"/>
    <row r="60" spans="1:1" s="2" customFormat="1" ht="15" x14ac:dyDescent="0.2"/>
    <row r="61" spans="1:1" s="2" customFormat="1" ht="15" x14ac:dyDescent="0.2"/>
    <row r="62" spans="1:1" s="2" customFormat="1" ht="15" x14ac:dyDescent="0.2"/>
    <row r="63" spans="1:1" s="2" customFormat="1" ht="15" x14ac:dyDescent="0.2"/>
    <row r="64" spans="1:1" s="2" customFormat="1" ht="15" x14ac:dyDescent="0.2"/>
    <row r="65" s="2" customFormat="1" ht="15" x14ac:dyDescent="0.2"/>
    <row r="66" s="2" customFormat="1" ht="15" x14ac:dyDescent="0.2"/>
    <row r="67" s="2" customFormat="1" ht="15" x14ac:dyDescent="0.2"/>
    <row r="68" s="2" customFormat="1" ht="15" x14ac:dyDescent="0.2"/>
    <row r="69" s="2" customFormat="1" ht="15" x14ac:dyDescent="0.2"/>
    <row r="70" s="2" customFormat="1" ht="15" x14ac:dyDescent="0.2"/>
    <row r="71" s="2" customFormat="1" ht="15" x14ac:dyDescent="0.2"/>
    <row r="72" s="2" customFormat="1" ht="15" x14ac:dyDescent="0.2"/>
    <row r="73" s="2" customFormat="1" ht="15" x14ac:dyDescent="0.2"/>
    <row r="74" s="2" customFormat="1" ht="15" x14ac:dyDescent="0.2"/>
    <row r="75" s="2" customFormat="1" ht="15" x14ac:dyDescent="0.2"/>
    <row r="76" s="2" customFormat="1" ht="15" x14ac:dyDescent="0.2"/>
    <row r="77" s="2" customFormat="1" ht="15" x14ac:dyDescent="0.2"/>
    <row r="78" s="2" customFormat="1" ht="15" x14ac:dyDescent="0.2"/>
    <row r="79" s="2" customFormat="1" ht="15" x14ac:dyDescent="0.2"/>
    <row r="80" s="2" customFormat="1" ht="15" x14ac:dyDescent="0.2"/>
    <row r="81" s="2" customFormat="1" ht="15" x14ac:dyDescent="0.2"/>
    <row r="82" s="2" customFormat="1" ht="15" x14ac:dyDescent="0.2"/>
    <row r="83" s="2" customFormat="1" ht="15" x14ac:dyDescent="0.2"/>
    <row r="84" s="2" customFormat="1" ht="15" x14ac:dyDescent="0.2"/>
    <row r="85" s="2" customFormat="1" ht="15" x14ac:dyDescent="0.2"/>
    <row r="86" s="2" customFormat="1" ht="15" x14ac:dyDescent="0.2"/>
    <row r="87" s="2" customFormat="1" ht="15" x14ac:dyDescent="0.2"/>
    <row r="88" s="2" customFormat="1" ht="15" x14ac:dyDescent="0.2"/>
    <row r="89" s="2" customFormat="1" ht="15" x14ac:dyDescent="0.2"/>
    <row r="90" s="2" customFormat="1" ht="15" x14ac:dyDescent="0.2"/>
    <row r="91" s="2" customFormat="1" ht="15" x14ac:dyDescent="0.2"/>
    <row r="92" s="2" customFormat="1" ht="15" x14ac:dyDescent="0.2"/>
    <row r="93" s="2" customFormat="1" ht="15" x14ac:dyDescent="0.2"/>
    <row r="94" s="2" customFormat="1" ht="15" x14ac:dyDescent="0.2"/>
    <row r="95" s="2" customFormat="1" ht="15" x14ac:dyDescent="0.2"/>
    <row r="96" s="2" customFormat="1" ht="15" x14ac:dyDescent="0.2"/>
    <row r="97" s="2" customFormat="1" ht="15" x14ac:dyDescent="0.2"/>
    <row r="98" s="2" customFormat="1" ht="15" x14ac:dyDescent="0.2"/>
    <row r="99" s="2" customFormat="1" ht="15" x14ac:dyDescent="0.2"/>
    <row r="100" s="2" customFormat="1" ht="15" x14ac:dyDescent="0.2"/>
    <row r="101" s="2" customFormat="1" ht="15" x14ac:dyDescent="0.2"/>
    <row r="102" s="2" customFormat="1" ht="15" x14ac:dyDescent="0.2"/>
    <row r="103" s="2" customFormat="1" ht="15" x14ac:dyDescent="0.2"/>
    <row r="104" s="2" customFormat="1" ht="15" x14ac:dyDescent="0.2"/>
    <row r="105" s="2" customFormat="1" ht="15" x14ac:dyDescent="0.2"/>
    <row r="106" s="2" customFormat="1" ht="15" x14ac:dyDescent="0.2"/>
    <row r="107" s="2" customFormat="1" ht="15" x14ac:dyDescent="0.2"/>
    <row r="108" s="2" customFormat="1" ht="15" x14ac:dyDescent="0.2"/>
    <row r="109" s="2" customFormat="1" ht="15" x14ac:dyDescent="0.2"/>
    <row r="110" s="2" customFormat="1" ht="15" x14ac:dyDescent="0.2"/>
    <row r="111" s="2" customFormat="1" ht="15" x14ac:dyDescent="0.2"/>
    <row r="112" s="2" customFormat="1" ht="15" x14ac:dyDescent="0.2"/>
    <row r="113" s="2" customFormat="1" ht="15" x14ac:dyDescent="0.2"/>
    <row r="114" s="2" customFormat="1" ht="15" x14ac:dyDescent="0.2"/>
    <row r="115" s="2" customFormat="1" ht="15" x14ac:dyDescent="0.2"/>
    <row r="116" s="2" customFormat="1" ht="15" x14ac:dyDescent="0.2"/>
    <row r="117" s="2" customFormat="1" ht="15" x14ac:dyDescent="0.2"/>
    <row r="118" s="2" customFormat="1" ht="15" x14ac:dyDescent="0.2"/>
    <row r="119" s="2" customFormat="1" ht="15" x14ac:dyDescent="0.2"/>
    <row r="120" s="2" customFormat="1" ht="15" x14ac:dyDescent="0.2"/>
    <row r="121" s="2" customFormat="1" ht="15" x14ac:dyDescent="0.2"/>
    <row r="122" s="2" customFormat="1" ht="15" x14ac:dyDescent="0.2"/>
    <row r="123" s="2" customFormat="1" ht="15" x14ac:dyDescent="0.2"/>
    <row r="124" s="2" customFormat="1" ht="15" x14ac:dyDescent="0.2"/>
    <row r="125" s="2" customFormat="1" ht="15" x14ac:dyDescent="0.2"/>
    <row r="126" s="2" customFormat="1" ht="15" x14ac:dyDescent="0.2"/>
    <row r="127" s="2" customFormat="1" ht="15" x14ac:dyDescent="0.2"/>
    <row r="128" s="2" customFormat="1" ht="15" x14ac:dyDescent="0.2"/>
    <row r="129" s="2" customFormat="1" ht="15" x14ac:dyDescent="0.2"/>
    <row r="130" s="2" customFormat="1" ht="15" x14ac:dyDescent="0.2"/>
    <row r="131" s="2" customFormat="1" ht="15" x14ac:dyDescent="0.2"/>
    <row r="132" s="2" customFormat="1" ht="15" x14ac:dyDescent="0.2"/>
    <row r="133" s="2" customFormat="1" ht="15" x14ac:dyDescent="0.2"/>
    <row r="134" s="2" customFormat="1" ht="15" x14ac:dyDescent="0.2"/>
    <row r="135" s="2" customFormat="1" ht="15" x14ac:dyDescent="0.2"/>
    <row r="136" s="2" customFormat="1" ht="15" x14ac:dyDescent="0.2"/>
    <row r="137" s="2" customFormat="1" ht="15" x14ac:dyDescent="0.2"/>
    <row r="138" s="2" customFormat="1" ht="15" x14ac:dyDescent="0.2"/>
    <row r="139" s="2" customFormat="1" ht="15" x14ac:dyDescent="0.2"/>
    <row r="140" s="2" customFormat="1" ht="15" x14ac:dyDescent="0.2"/>
    <row r="141" s="2" customFormat="1" ht="15" x14ac:dyDescent="0.2"/>
    <row r="142" s="2" customFormat="1" ht="15" x14ac:dyDescent="0.2"/>
    <row r="143" s="2" customFormat="1" ht="15" x14ac:dyDescent="0.2"/>
    <row r="144" s="2" customFormat="1" ht="15" x14ac:dyDescent="0.2"/>
    <row r="145" s="2" customFormat="1" ht="15" x14ac:dyDescent="0.2"/>
    <row r="146" s="2" customFormat="1" ht="15" x14ac:dyDescent="0.2"/>
    <row r="147" s="2" customFormat="1" ht="15" x14ac:dyDescent="0.2"/>
    <row r="148" s="2" customFormat="1" ht="15" x14ac:dyDescent="0.2"/>
    <row r="149" s="2" customFormat="1" ht="15" x14ac:dyDescent="0.2"/>
    <row r="150" s="2" customFormat="1" ht="15" x14ac:dyDescent="0.2"/>
    <row r="151" s="2" customFormat="1" ht="15" x14ac:dyDescent="0.2"/>
    <row r="152" s="2" customFormat="1" ht="15" x14ac:dyDescent="0.2"/>
    <row r="153" s="2" customFormat="1" ht="15" x14ac:dyDescent="0.2"/>
    <row r="154" s="2" customFormat="1" ht="15" x14ac:dyDescent="0.2"/>
    <row r="155" s="2" customFormat="1" ht="15" x14ac:dyDescent="0.2"/>
    <row r="156" s="2" customFormat="1" ht="15" x14ac:dyDescent="0.2"/>
    <row r="157" s="2" customFormat="1" ht="15" x14ac:dyDescent="0.2"/>
    <row r="158" s="2" customFormat="1" ht="15" x14ac:dyDescent="0.2"/>
    <row r="159" s="2" customFormat="1" ht="15" x14ac:dyDescent="0.2"/>
    <row r="160" s="2" customFormat="1" ht="15" x14ac:dyDescent="0.2"/>
    <row r="161" s="2" customFormat="1" ht="15" x14ac:dyDescent="0.2"/>
    <row r="162" s="2" customFormat="1" ht="15" x14ac:dyDescent="0.2"/>
    <row r="163" s="2" customFormat="1" ht="15" x14ac:dyDescent="0.2"/>
    <row r="164" s="2" customFormat="1" ht="15" x14ac:dyDescent="0.2"/>
    <row r="165" s="2" customFormat="1" ht="15" x14ac:dyDescent="0.2"/>
    <row r="166" s="2" customFormat="1" ht="15" x14ac:dyDescent="0.2"/>
    <row r="167" s="2" customFormat="1" ht="15" x14ac:dyDescent="0.2"/>
    <row r="168" s="2" customFormat="1" ht="15" x14ac:dyDescent="0.2"/>
    <row r="169" s="2" customFormat="1" ht="15" x14ac:dyDescent="0.2"/>
    <row r="170" s="2" customFormat="1" ht="15" x14ac:dyDescent="0.2"/>
    <row r="171" s="2" customFormat="1" ht="15" x14ac:dyDescent="0.2"/>
    <row r="172" s="2" customFormat="1" ht="15" x14ac:dyDescent="0.2"/>
    <row r="173" s="2" customFormat="1" ht="15" x14ac:dyDescent="0.2"/>
    <row r="174" s="2" customFormat="1" ht="15" x14ac:dyDescent="0.2"/>
    <row r="175" s="2" customFormat="1" ht="15" x14ac:dyDescent="0.2"/>
    <row r="176" s="2" customFormat="1" ht="15" x14ac:dyDescent="0.2"/>
    <row r="177" s="2" customFormat="1" ht="15" x14ac:dyDescent="0.2"/>
    <row r="178" s="2" customFormat="1" ht="15" x14ac:dyDescent="0.2"/>
    <row r="179" s="2" customFormat="1" ht="15" x14ac:dyDescent="0.2"/>
    <row r="180" s="2" customFormat="1" ht="15" x14ac:dyDescent="0.2"/>
    <row r="181" s="2" customFormat="1" ht="15" x14ac:dyDescent="0.2"/>
    <row r="182" s="2" customFormat="1" ht="15" x14ac:dyDescent="0.2"/>
    <row r="183" s="2" customFormat="1" ht="15" x14ac:dyDescent="0.2"/>
    <row r="184" s="2" customFormat="1" ht="15" x14ac:dyDescent="0.2"/>
    <row r="185" s="2" customFormat="1" ht="15" x14ac:dyDescent="0.2"/>
    <row r="186" s="2" customFormat="1" ht="15" x14ac:dyDescent="0.2"/>
    <row r="187" s="2" customFormat="1" ht="15" x14ac:dyDescent="0.2"/>
    <row r="188" s="2" customFormat="1" ht="15" x14ac:dyDescent="0.2"/>
    <row r="189" s="2" customFormat="1" ht="15" x14ac:dyDescent="0.2"/>
    <row r="190" s="2" customFormat="1" ht="15" x14ac:dyDescent="0.2"/>
    <row r="191" s="2" customFormat="1" ht="15" x14ac:dyDescent="0.2"/>
    <row r="192" s="2" customFormat="1" ht="15" x14ac:dyDescent="0.2"/>
    <row r="193" s="2" customFormat="1" ht="15" x14ac:dyDescent="0.2"/>
    <row r="194" s="2" customFormat="1" ht="15" x14ac:dyDescent="0.2"/>
    <row r="195" s="2" customFormat="1" ht="15" x14ac:dyDescent="0.2"/>
    <row r="196" s="2" customFormat="1" ht="15" x14ac:dyDescent="0.2"/>
    <row r="197" s="2" customFormat="1" ht="15" x14ac:dyDescent="0.2"/>
    <row r="198" s="2" customFormat="1" ht="15" x14ac:dyDescent="0.2"/>
    <row r="199" s="2" customFormat="1" ht="15" x14ac:dyDescent="0.2"/>
    <row r="200" s="2" customFormat="1" ht="15" x14ac:dyDescent="0.2"/>
    <row r="201" s="2" customFormat="1" ht="15" x14ac:dyDescent="0.2"/>
    <row r="202" s="2" customFormat="1" ht="15" x14ac:dyDescent="0.2"/>
    <row r="203" s="2" customFormat="1" ht="15" x14ac:dyDescent="0.2"/>
    <row r="204" s="2" customFormat="1" ht="15" x14ac:dyDescent="0.2"/>
    <row r="205" s="2" customFormat="1" ht="15" x14ac:dyDescent="0.2"/>
    <row r="206" s="2" customFormat="1" ht="15" x14ac:dyDescent="0.2"/>
    <row r="207" s="2" customFormat="1" ht="15" x14ac:dyDescent="0.2"/>
    <row r="208" s="2" customFormat="1" ht="15" x14ac:dyDescent="0.2"/>
    <row r="209" s="2" customFormat="1" ht="15" x14ac:dyDescent="0.2"/>
    <row r="210" s="2" customFormat="1" ht="15" x14ac:dyDescent="0.2"/>
    <row r="211" s="2" customFormat="1" ht="15" x14ac:dyDescent="0.2"/>
    <row r="212" s="2" customFormat="1" ht="15" x14ac:dyDescent="0.2"/>
    <row r="213" s="2" customFormat="1" ht="15" x14ac:dyDescent="0.2"/>
    <row r="214" s="2" customFormat="1" ht="15" x14ac:dyDescent="0.2"/>
    <row r="215" s="2" customFormat="1" ht="15" x14ac:dyDescent="0.2"/>
    <row r="216" s="2" customFormat="1" ht="15" x14ac:dyDescent="0.2"/>
    <row r="217" s="2" customFormat="1" ht="15" x14ac:dyDescent="0.2"/>
    <row r="218" s="2" customFormat="1" ht="15" x14ac:dyDescent="0.2"/>
    <row r="219" s="2" customFormat="1" ht="15" x14ac:dyDescent="0.2"/>
    <row r="220" s="2" customFormat="1" ht="15" x14ac:dyDescent="0.2"/>
    <row r="221" s="2" customFormat="1" ht="15" x14ac:dyDescent="0.2"/>
    <row r="222" s="2" customFormat="1" ht="15" x14ac:dyDescent="0.2"/>
    <row r="223" s="2" customFormat="1" ht="15" x14ac:dyDescent="0.2"/>
    <row r="224" s="2" customFormat="1" ht="15" x14ac:dyDescent="0.2"/>
    <row r="225" s="2" customFormat="1" ht="15" x14ac:dyDescent="0.2"/>
    <row r="226" s="2" customFormat="1" ht="15" x14ac:dyDescent="0.2"/>
    <row r="227" s="2" customFormat="1" ht="15" x14ac:dyDescent="0.2"/>
    <row r="228" s="2" customFormat="1" ht="15" x14ac:dyDescent="0.2"/>
    <row r="229" s="2" customFormat="1" ht="15" x14ac:dyDescent="0.2"/>
    <row r="230" s="2" customFormat="1" ht="15" x14ac:dyDescent="0.2"/>
    <row r="231" s="2" customFormat="1" ht="15" x14ac:dyDescent="0.2"/>
    <row r="232" s="2" customFormat="1" ht="15" x14ac:dyDescent="0.2"/>
    <row r="233" s="2" customFormat="1" ht="15" x14ac:dyDescent="0.2"/>
    <row r="234" s="2" customFormat="1" ht="15" x14ac:dyDescent="0.2"/>
    <row r="235" s="2" customFormat="1" ht="15" x14ac:dyDescent="0.2"/>
    <row r="236" s="2" customFormat="1" ht="15" x14ac:dyDescent="0.2"/>
    <row r="237" s="2" customFormat="1" ht="15" x14ac:dyDescent="0.2"/>
    <row r="238" s="2" customFormat="1" ht="15" x14ac:dyDescent="0.2"/>
    <row r="239" s="2" customFormat="1" ht="15" x14ac:dyDescent="0.2"/>
    <row r="240" s="2" customFormat="1" ht="15" x14ac:dyDescent="0.2"/>
    <row r="241" s="2" customFormat="1" ht="15" x14ac:dyDescent="0.2"/>
    <row r="242" s="2" customFormat="1" ht="15" x14ac:dyDescent="0.2"/>
    <row r="243" s="2" customFormat="1" ht="15" x14ac:dyDescent="0.2"/>
    <row r="244" s="2" customFormat="1" ht="15" x14ac:dyDescent="0.2"/>
    <row r="245" s="2" customFormat="1" ht="15" x14ac:dyDescent="0.2"/>
    <row r="246" s="2" customFormat="1" ht="15" x14ac:dyDescent="0.2"/>
    <row r="247" s="2" customFormat="1" ht="15" x14ac:dyDescent="0.2"/>
    <row r="248" s="2" customFormat="1" ht="15" x14ac:dyDescent="0.2"/>
    <row r="249" s="2" customFormat="1" ht="15" x14ac:dyDescent="0.2"/>
    <row r="250" s="2" customFormat="1" ht="15" x14ac:dyDescent="0.2"/>
    <row r="251" s="2" customFormat="1" ht="15" x14ac:dyDescent="0.2"/>
    <row r="252" s="2" customFormat="1" ht="15" x14ac:dyDescent="0.2"/>
    <row r="253" s="2" customFormat="1" ht="15" x14ac:dyDescent="0.2"/>
    <row r="254" s="2" customFormat="1" ht="15" x14ac:dyDescent="0.2"/>
    <row r="255" s="2" customFormat="1" ht="15" x14ac:dyDescent="0.2"/>
    <row r="256" s="2" customFormat="1" ht="15" x14ac:dyDescent="0.2"/>
    <row r="257" s="2" customFormat="1" ht="15" x14ac:dyDescent="0.2"/>
    <row r="258" s="2" customFormat="1" ht="15" x14ac:dyDescent="0.2"/>
    <row r="259" s="2" customFormat="1" ht="15" x14ac:dyDescent="0.2"/>
    <row r="260" s="2" customFormat="1" ht="15" x14ac:dyDescent="0.2"/>
    <row r="261" s="2" customFormat="1" ht="15" x14ac:dyDescent="0.2"/>
    <row r="262" s="2" customFormat="1" ht="15" x14ac:dyDescent="0.2"/>
    <row r="263" s="2" customFormat="1" ht="15" x14ac:dyDescent="0.2"/>
    <row r="264" s="2" customFormat="1" ht="15" x14ac:dyDescent="0.2"/>
    <row r="265" s="2" customFormat="1" ht="15" x14ac:dyDescent="0.2"/>
    <row r="266" s="2" customFormat="1" ht="15" x14ac:dyDescent="0.2"/>
    <row r="267" s="2" customFormat="1" ht="15" x14ac:dyDescent="0.2"/>
    <row r="268" s="2" customFormat="1" ht="15" x14ac:dyDescent="0.2"/>
    <row r="269" s="2" customFormat="1" ht="15" x14ac:dyDescent="0.2"/>
    <row r="270" s="2" customFormat="1" ht="15" x14ac:dyDescent="0.2"/>
    <row r="271" s="2" customFormat="1" ht="15" x14ac:dyDescent="0.2"/>
    <row r="272" s="2" customFormat="1" ht="15" x14ac:dyDescent="0.2"/>
    <row r="273" s="2" customFormat="1" ht="15" x14ac:dyDescent="0.2"/>
    <row r="274" s="2" customFormat="1" ht="15" x14ac:dyDescent="0.2"/>
    <row r="275" s="2" customFormat="1" ht="15" x14ac:dyDescent="0.2"/>
    <row r="276" s="2" customFormat="1" ht="15" x14ac:dyDescent="0.2"/>
    <row r="277" s="2" customFormat="1" ht="15" x14ac:dyDescent="0.2"/>
    <row r="278" s="2" customFormat="1" ht="15" x14ac:dyDescent="0.2"/>
    <row r="279" s="2" customFormat="1" ht="15" x14ac:dyDescent="0.2"/>
    <row r="280" s="2" customFormat="1" ht="15" x14ac:dyDescent="0.2"/>
    <row r="281" s="2" customFormat="1" ht="15" x14ac:dyDescent="0.2"/>
    <row r="282" s="2" customFormat="1" ht="15" x14ac:dyDescent="0.2"/>
    <row r="283" s="2" customFormat="1" ht="15" x14ac:dyDescent="0.2"/>
    <row r="284" s="2" customFormat="1" ht="15" x14ac:dyDescent="0.2"/>
    <row r="285" s="2" customFormat="1" ht="15" x14ac:dyDescent="0.2"/>
    <row r="286" s="2" customFormat="1" ht="15" x14ac:dyDescent="0.2"/>
    <row r="287" s="2" customFormat="1" ht="15" x14ac:dyDescent="0.2"/>
    <row r="288" s="2" customFormat="1" ht="15" x14ac:dyDescent="0.2"/>
    <row r="289" s="2" customFormat="1" ht="15" x14ac:dyDescent="0.2"/>
    <row r="290" s="2" customFormat="1" ht="15" x14ac:dyDescent="0.2"/>
    <row r="291" s="2" customFormat="1" ht="15" x14ac:dyDescent="0.2"/>
    <row r="292" s="2" customFormat="1" ht="15" x14ac:dyDescent="0.2"/>
    <row r="293" s="2" customFormat="1" ht="15" x14ac:dyDescent="0.2"/>
    <row r="294" s="2" customFormat="1" ht="15" x14ac:dyDescent="0.2"/>
    <row r="295" s="2" customFormat="1" ht="15" x14ac:dyDescent="0.2"/>
    <row r="296" s="2" customFormat="1" ht="15" x14ac:dyDescent="0.2"/>
    <row r="297" s="2" customFormat="1" ht="15" x14ac:dyDescent="0.2"/>
    <row r="298" s="2" customFormat="1" ht="15" x14ac:dyDescent="0.2"/>
    <row r="299" s="2" customFormat="1" ht="15" x14ac:dyDescent="0.2"/>
    <row r="300" s="2" customFormat="1" ht="15" x14ac:dyDescent="0.2"/>
    <row r="301" s="2" customFormat="1" ht="15" x14ac:dyDescent="0.2"/>
    <row r="302" s="2" customFormat="1" ht="15" x14ac:dyDescent="0.2"/>
    <row r="303" s="2" customFormat="1" ht="15" x14ac:dyDescent="0.2"/>
    <row r="304" s="2" customFormat="1" ht="15" x14ac:dyDescent="0.2"/>
    <row r="305" s="2" customFormat="1" ht="15" x14ac:dyDescent="0.2"/>
    <row r="306" s="2" customFormat="1" ht="15" x14ac:dyDescent="0.2"/>
    <row r="307" s="2" customFormat="1" ht="15" x14ac:dyDescent="0.2"/>
    <row r="308" s="2" customFormat="1" ht="15" x14ac:dyDescent="0.2"/>
    <row r="309" s="2" customFormat="1" ht="15" x14ac:dyDescent="0.2"/>
  </sheetData>
  <mergeCells count="3">
    <mergeCell ref="A5:N6"/>
    <mergeCell ref="A7:N8"/>
    <mergeCell ref="A9:N9"/>
  </mergeCells>
  <hyperlinks>
    <hyperlink ref="A13" location="AUDIOVISUAL!A12" display="Cuadro 1. Indicadores no monetarios del segmento Audiovisual, para Cine, según año."/>
    <hyperlink ref="A14" location="AUDIOVISUAL!A36" display="Cuadro 2. Indicadores no monetarios del segmento Audiovisual, para Televisión, según año."/>
    <hyperlink ref="A15" location="AUDIOVISUAL!A65" display="Cuadro 3. Indicadores no monetarios del segmento Audiovisual, numero de prestadores del servicio de television, según año."/>
    <hyperlink ref="A16" location="AUDIOVISUAL!A90" display="Cuadro 4. Indicadores no monetarios del segmento Audiovisual, numero de emisoras, por departamento y por tipo de emisora."/>
    <hyperlink ref="A17" location="AUDIOVISUAL!A136" display="Cuadro 5. Indicadores no monetarios del segmento Audiovisual, total de personas de 12 años y más, por sexo, según consumo de videos y videojuegos en el último mes en cabeceras municipales"/>
    <hyperlink ref="A18" location="AUDIOVISUAL!A156" display="Cuadro 6.  Indicadores no monetarios del segmento Audiovisual, total de personas de 12 años y más que vieron videos y practicaron con videojuegos, según frecuencia de estas prácticas en el último mes"/>
    <hyperlink ref="A21" location="MUSICA!A9" display="MUSICA!A12"/>
    <hyperlink ref="A22" location="MUSICA!A45" display="Cuadro 8. Indicadores no monetarios del segmento Música, Servicios legales online de descargas de música por plataforma, según año."/>
    <hyperlink ref="A23" location="MUSICA!A79" display="Cuadro 9. Indicadores no monetarios del segmento Música, total de personas de 12 años y más, por sexo, según consumo de música grabada en la última semana en cabeceras municipales."/>
    <hyperlink ref="A26" location="'LIBROS Y PUBLICACIONES'!A12" display="Cuadro 10. Indicadores no monetarios del segmento Libros y Publicaciones, numero de registros ISBN y prouccion de ejemplares, por año."/>
    <hyperlink ref="A27" location="'LIBROS Y PUBLICACIONES'!A31" display="Cuadro 11.  Indicadores no monetarios del segmento Libros y Publicaciones, total de personas de 5 años y más que visitaron bibliotecas en los últimos 12 meses, según tipo de biblioteca visitada."/>
    <hyperlink ref="A28" location="'LIBROS Y PUBLICACIONES'!A47" display="Cuadro 12. Indicadores no monetarios del segmento Libros y Publicaciones, total de Bibliotecas publicas de la Red Nacional de Bibliotecas de la Biblioteca Nacional por naturaleza y tipo de biblioteca."/>
    <hyperlink ref="A31" location="'EDUCACION CULTURAL'!A12" display="Cuadro 13. Indicadores no monetarios del segmento Educación cultural, Numero total de graduados, por programa, por sexo y por año, en pregrado y en posgrado."/>
    <hyperlink ref="A32" location="'EDUCACION CULTURAL'!A39" display="Cuadro 14. Indicadores no monetarios del segmento Educación cultural, Numero total de graduados, por programa, por sexo y por año, en pregrado."/>
    <hyperlink ref="A33" location="'EDUCACION CULTURAL'!A66" display="Cuadro 15. Indicadores no monetarios del segmento Educación cultural, Numero total de graduados, por programa, por sexo y por año, en posgrado"/>
    <hyperlink ref="A36" location="'ARTES VISUALES'!A12" display="Cuadro 16.  Indicadores no monetarios del segmento Artes visuales, total de personas de 12 años y más, por sexo, según asistencia a presentaciones y espectáculos culturales en los últimos 12 meses en cabeceras municipales"/>
    <hyperlink ref="A37" location="'ARTES VISUALES'!A32" display="Cuadro 17. Indicadores no monetarios del segmento Artes visuales, total de personas de 12 años y más, según frecuencia de asistencia a presentaciones y espectáculos culturales en los últimos 12 meses en cabeceras municipales"/>
    <hyperlink ref="A40" location="DISEÑO!A12" display="Cuadro 18. Indicadores no monetarios del segmento Diseño, numero de establecimientos que se dedican a actividades relacionadas con el diseño, por año y departamento."/>
    <hyperlink ref="A43" location="PATRIMONIO!A12" display="Cuadro 19. Indicadores no monetarios del segmento Patrimonio, total de personas de 12 años y más en cabeceras municipales, por sexo, según asistencia a actividades culturales asociadas al patrimonio en los últimos 12 meses."/>
    <hyperlink ref="A44" location="PATRIMONIO!A36" display="Cuadro 20. Indicadores no monetarios del segmento Patrimonio, total de personas de 12 años y más en cabeceras municipales, según asistencia a espacios culturales asociados al patrimonio en los últimos 12 meses"/>
    <hyperlink ref="A45" location="PATRIMONIO!A58" display="Cuadro 21. Indicadores no monetarios del segmento Patrimonio, Numero de bienes inmuebles declarados como Bien de Intéres Cultural, por departamento."/>
    <hyperlink ref="A46" location="PATRIMONIO!A99" display="Cuadro 22. Indicadores no monetarios del segmento Patrimonio, Numero de bienes muebles declarados como Bien de Intéres Cultural, por departamento."/>
    <hyperlink ref="A49" location="CREACION!A12" display="Cuadro 22. Indicadores no monetarios del segmento Creacion, Numero de registros de obras culturales en Colombia, por año."/>
    <hyperlink ref="A50" location="CREACION!A32" display="Cuadro 23. Indicadores no monetarios del segmento Creacion, Numero de registros de obras culturales en Colombia, por año y por sexo."/>
    <hyperlink ref="A53" location="'JUEGOS Y JUGUETES'!A12" display="Cuadro 25. Indicadores no monetarios del segmento Juegos y Juguetes, numero de establecimientos que producen juegos y juguetes, por año y departamento."/>
    <hyperlink ref="A54" location="'JUEGOS Y JUGUETES'!A32" display="Cuadro 26. Indicadores no monetarios del segmento Juegos y Juguetes, participacion porcentual de los diferentes tipos de juegos y juguetes producidos sobre la produccion total."/>
    <hyperlink ref="A55" location="'JUEGOS Y JUGUETES'!A54" display="Cuadro 27. Indicadores no monetarios del segmento Juegos y Juguetes, participacion porcentual de los diferentes tipos de juegos y juguetes importados sobre el total de importaciones."/>
    <hyperlink ref="A56" location="'JUEGOS Y JUGUETES'!A66" display="Cuadro 28. Indicadores no monetarios del segmento Juegos y Juguetes, numero de establecimientos que producen juegos y juguetes, por CIIU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workbookViewId="0">
      <selection activeCell="B85" sqref="B85"/>
    </sheetView>
  </sheetViews>
  <sheetFormatPr baseColWidth="10" defaultRowHeight="12.75" x14ac:dyDescent="0.2"/>
  <cols>
    <col min="1" max="1" width="11.42578125" style="172"/>
    <col min="2" max="2" width="33.28515625" style="172" customWidth="1"/>
    <col min="3" max="3" width="6.85546875" style="24" customWidth="1"/>
    <col min="4" max="4" width="7" style="24" customWidth="1"/>
    <col min="5" max="10" width="6.42578125" style="24" bestFit="1" customWidth="1"/>
    <col min="11" max="16" width="7.42578125" style="24" bestFit="1" customWidth="1"/>
    <col min="17" max="23" width="7.42578125" style="172" bestFit="1" customWidth="1"/>
    <col min="24" max="24" width="7" style="172" customWidth="1"/>
    <col min="25" max="16384" width="11.42578125" style="172"/>
  </cols>
  <sheetData>
    <row r="1" spans="1:34" s="118" customFormat="1" x14ac:dyDescent="0.2"/>
    <row r="2" spans="1:34" s="118" customFormat="1" x14ac:dyDescent="0.2"/>
    <row r="3" spans="1:34" s="118" customFormat="1" x14ac:dyDescent="0.2"/>
    <row r="4" spans="1:34" s="118" customFormat="1" ht="19.5" customHeight="1" x14ac:dyDescent="0.2">
      <c r="R4" s="79" t="s">
        <v>235</v>
      </c>
    </row>
    <row r="5" spans="1:34" s="83" customFormat="1" ht="15.75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118"/>
      <c r="T5" s="118"/>
      <c r="U5" s="118"/>
      <c r="V5" s="118"/>
      <c r="W5" s="118"/>
      <c r="X5" s="118"/>
      <c r="Y5" s="118"/>
    </row>
    <row r="6" spans="1:34" s="86" customFormat="1" ht="15" customHeight="1" x14ac:dyDescent="0.2">
      <c r="A6" s="235" t="s">
        <v>336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118"/>
      <c r="T6" s="118"/>
      <c r="U6" s="118"/>
      <c r="V6" s="118"/>
      <c r="W6" s="118"/>
      <c r="X6" s="118"/>
      <c r="Y6" s="118"/>
    </row>
    <row r="7" spans="1:34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118"/>
      <c r="T7" s="118"/>
      <c r="U7" s="118"/>
      <c r="V7" s="118"/>
      <c r="W7" s="118"/>
      <c r="X7" s="118"/>
      <c r="Y7" s="118"/>
    </row>
    <row r="9" spans="1:34" s="118" customFormat="1" x14ac:dyDescent="0.2">
      <c r="A9" s="109" t="s">
        <v>361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34" s="118" customFormat="1" x14ac:dyDescent="0.2">
      <c r="A10" s="109" t="s">
        <v>210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Z10" s="168"/>
      <c r="AA10" s="168"/>
      <c r="AB10" s="168"/>
      <c r="AC10" s="168"/>
      <c r="AD10" s="168"/>
      <c r="AE10" s="168"/>
      <c r="AF10" s="168"/>
      <c r="AG10" s="168"/>
      <c r="AH10" s="168"/>
    </row>
    <row r="11" spans="1:34" ht="15" x14ac:dyDescent="0.25">
      <c r="A11" s="173"/>
    </row>
    <row r="12" spans="1:34" s="184" customFormat="1" ht="24.75" customHeight="1" x14ac:dyDescent="0.2">
      <c r="A12" s="322" t="s">
        <v>321</v>
      </c>
      <c r="B12" s="324"/>
      <c r="C12" s="217">
        <v>2005</v>
      </c>
      <c r="D12" s="217">
        <v>2006</v>
      </c>
      <c r="E12" s="217">
        <v>2007</v>
      </c>
      <c r="F12" s="217">
        <v>2008</v>
      </c>
      <c r="G12" s="217">
        <v>2009</v>
      </c>
      <c r="H12" s="217">
        <v>2010</v>
      </c>
      <c r="I12" s="217">
        <v>2011</v>
      </c>
      <c r="J12" s="217">
        <v>2012</v>
      </c>
      <c r="K12" s="217">
        <v>2013</v>
      </c>
      <c r="L12" s="217">
        <v>2014</v>
      </c>
      <c r="M12" s="217">
        <v>2015</v>
      </c>
      <c r="N12" s="217">
        <v>2016</v>
      </c>
      <c r="O12" s="183"/>
      <c r="P12" s="183"/>
    </row>
    <row r="13" spans="1:34" x14ac:dyDescent="0.2">
      <c r="A13" s="265" t="s">
        <v>265</v>
      </c>
      <c r="B13" s="237"/>
      <c r="C13" s="13">
        <v>15</v>
      </c>
      <c r="D13" s="13">
        <v>12</v>
      </c>
      <c r="E13" s="13">
        <v>11</v>
      </c>
      <c r="F13" s="13">
        <v>9</v>
      </c>
      <c r="G13" s="13">
        <v>8</v>
      </c>
      <c r="H13" s="13">
        <v>9</v>
      </c>
      <c r="I13" s="13">
        <v>10</v>
      </c>
      <c r="J13" s="13">
        <v>10</v>
      </c>
      <c r="K13" s="13">
        <v>10</v>
      </c>
      <c r="L13" s="13">
        <v>8</v>
      </c>
      <c r="M13" s="13">
        <v>8</v>
      </c>
      <c r="N13" s="13">
        <v>8</v>
      </c>
      <c r="O13" s="183"/>
      <c r="P13" s="183"/>
    </row>
    <row r="14" spans="1:34" ht="15" customHeight="1" x14ac:dyDescent="0.2">
      <c r="A14" s="297" t="s">
        <v>337</v>
      </c>
      <c r="B14" s="239"/>
      <c r="C14" s="12">
        <v>6</v>
      </c>
      <c r="D14" s="12">
        <v>6</v>
      </c>
      <c r="E14" s="12">
        <v>6</v>
      </c>
      <c r="F14" s="12">
        <v>6</v>
      </c>
      <c r="G14" s="12">
        <v>6</v>
      </c>
      <c r="H14" s="12">
        <v>5</v>
      </c>
      <c r="I14" s="12">
        <v>5</v>
      </c>
      <c r="J14" s="12">
        <v>5</v>
      </c>
      <c r="K14" s="12">
        <v>4</v>
      </c>
      <c r="L14" s="12">
        <v>4</v>
      </c>
      <c r="M14" s="12">
        <v>4</v>
      </c>
      <c r="N14" s="12">
        <v>4</v>
      </c>
      <c r="O14" s="183"/>
      <c r="P14" s="183"/>
    </row>
    <row r="15" spans="1:34" ht="15" customHeight="1" x14ac:dyDescent="0.2">
      <c r="A15" s="265" t="s">
        <v>338</v>
      </c>
      <c r="B15" s="237"/>
      <c r="C15" s="13">
        <v>24</v>
      </c>
      <c r="D15" s="13">
        <v>22</v>
      </c>
      <c r="E15" s="13">
        <v>23</v>
      </c>
      <c r="F15" s="13">
        <v>29</v>
      </c>
      <c r="G15" s="13">
        <v>32</v>
      </c>
      <c r="H15" s="13">
        <v>29</v>
      </c>
      <c r="I15" s="13">
        <v>29</v>
      </c>
      <c r="J15" s="13">
        <v>31</v>
      </c>
      <c r="K15" s="13">
        <v>30</v>
      </c>
      <c r="L15" s="13">
        <v>26</v>
      </c>
      <c r="M15" s="13">
        <v>24</v>
      </c>
      <c r="N15" s="13">
        <v>24</v>
      </c>
      <c r="O15" s="183"/>
      <c r="P15" s="183"/>
    </row>
    <row r="16" spans="1:34" ht="15" customHeight="1" x14ac:dyDescent="0.2">
      <c r="A16" s="297" t="s">
        <v>268</v>
      </c>
      <c r="B16" s="239"/>
      <c r="C16" s="12">
        <v>2</v>
      </c>
      <c r="D16" s="12">
        <v>3</v>
      </c>
      <c r="E16" s="12">
        <v>3</v>
      </c>
      <c r="F16" s="12">
        <v>3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3</v>
      </c>
      <c r="M16" s="12">
        <v>3</v>
      </c>
      <c r="N16" s="12">
        <v>2</v>
      </c>
      <c r="O16" s="183"/>
      <c r="P16" s="183"/>
    </row>
    <row r="17" spans="1:34" x14ac:dyDescent="0.2">
      <c r="A17" s="265" t="s">
        <v>339</v>
      </c>
      <c r="B17" s="237"/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83"/>
      <c r="P17" s="183"/>
    </row>
    <row r="18" spans="1:34" ht="15" customHeight="1" x14ac:dyDescent="0.2">
      <c r="A18" s="297" t="s">
        <v>273</v>
      </c>
      <c r="B18" s="239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1</v>
      </c>
      <c r="M18" s="12">
        <v>1</v>
      </c>
      <c r="N18" s="12">
        <v>0</v>
      </c>
      <c r="O18" s="183"/>
      <c r="P18" s="183"/>
    </row>
    <row r="19" spans="1:34" ht="15" customHeight="1" x14ac:dyDescent="0.2">
      <c r="A19" s="265" t="s">
        <v>288</v>
      </c>
      <c r="B19" s="237"/>
      <c r="C19" s="13">
        <v>5</v>
      </c>
      <c r="D19" s="13">
        <v>5</v>
      </c>
      <c r="E19" s="13">
        <v>4</v>
      </c>
      <c r="F19" s="13">
        <v>5</v>
      </c>
      <c r="G19" s="13">
        <v>6</v>
      </c>
      <c r="H19" s="13">
        <v>7</v>
      </c>
      <c r="I19" s="13">
        <v>5</v>
      </c>
      <c r="J19" s="13">
        <v>5</v>
      </c>
      <c r="K19" s="13">
        <v>4</v>
      </c>
      <c r="L19" s="13">
        <v>4</v>
      </c>
      <c r="M19" s="13">
        <v>3</v>
      </c>
      <c r="N19" s="13">
        <v>3</v>
      </c>
      <c r="O19" s="183"/>
      <c r="P19" s="183"/>
    </row>
    <row r="20" spans="1:34" x14ac:dyDescent="0.2">
      <c r="A20" s="355" t="s">
        <v>10</v>
      </c>
      <c r="B20" s="248"/>
      <c r="C20" s="28">
        <v>53</v>
      </c>
      <c r="D20" s="28">
        <v>49</v>
      </c>
      <c r="E20" s="28">
        <v>48</v>
      </c>
      <c r="F20" s="28">
        <v>53</v>
      </c>
      <c r="G20" s="28">
        <v>55</v>
      </c>
      <c r="H20" s="28">
        <v>53</v>
      </c>
      <c r="I20" s="28">
        <v>52</v>
      </c>
      <c r="J20" s="28">
        <v>54</v>
      </c>
      <c r="K20" s="28">
        <v>51</v>
      </c>
      <c r="L20" s="28">
        <v>47</v>
      </c>
      <c r="M20" s="28">
        <v>44</v>
      </c>
      <c r="N20" s="28">
        <v>42</v>
      </c>
      <c r="O20" s="183"/>
      <c r="P20" s="183"/>
    </row>
    <row r="21" spans="1:34" x14ac:dyDescent="0.2">
      <c r="A21" s="101"/>
      <c r="B21" s="10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3"/>
      <c r="P21" s="183"/>
    </row>
    <row r="22" spans="1:34" x14ac:dyDescent="0.2">
      <c r="A22" s="114" t="s">
        <v>410</v>
      </c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3"/>
      <c r="P22" s="183"/>
    </row>
    <row r="23" spans="1:34" x14ac:dyDescent="0.2">
      <c r="A23" s="62" t="s">
        <v>320</v>
      </c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  <c r="O23" s="183"/>
      <c r="P23" s="183"/>
    </row>
    <row r="24" spans="1:34" x14ac:dyDescent="0.2">
      <c r="B24" s="23"/>
      <c r="O24" s="183"/>
      <c r="P24" s="183"/>
    </row>
    <row r="25" spans="1:34" s="118" customFormat="1" x14ac:dyDescent="0.2">
      <c r="A25" s="109" t="s">
        <v>362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Z25" s="168"/>
      <c r="AA25" s="168"/>
      <c r="AB25" s="168"/>
      <c r="AC25" s="168"/>
      <c r="AD25" s="168"/>
      <c r="AE25" s="168"/>
      <c r="AF25" s="168"/>
      <c r="AG25" s="168"/>
      <c r="AH25" s="168"/>
    </row>
    <row r="26" spans="1:34" s="118" customFormat="1" x14ac:dyDescent="0.2">
      <c r="A26" s="109" t="s">
        <v>210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Z26" s="168"/>
      <c r="AA26" s="168"/>
      <c r="AB26" s="168"/>
      <c r="AC26" s="168"/>
      <c r="AD26" s="168"/>
      <c r="AE26" s="168"/>
      <c r="AF26" s="168"/>
      <c r="AG26" s="168"/>
      <c r="AH26" s="168"/>
    </row>
    <row r="27" spans="1:34" ht="15" x14ac:dyDescent="0.25">
      <c r="A27" s="173"/>
      <c r="B27" s="23"/>
      <c r="O27" s="183"/>
      <c r="P27" s="183"/>
    </row>
    <row r="28" spans="1:34" s="184" customFormat="1" ht="15" customHeight="1" x14ac:dyDescent="0.2">
      <c r="A28" s="322" t="s">
        <v>340</v>
      </c>
      <c r="B28" s="323"/>
      <c r="C28" s="323"/>
      <c r="D28" s="323"/>
      <c r="E28" s="323"/>
      <c r="F28" s="323"/>
      <c r="G28" s="323"/>
      <c r="H28" s="323"/>
      <c r="I28" s="323"/>
      <c r="J28" s="324"/>
      <c r="K28" s="350">
        <v>2005</v>
      </c>
      <c r="L28" s="350">
        <v>2006</v>
      </c>
      <c r="M28" s="350">
        <v>2007</v>
      </c>
      <c r="N28" s="350">
        <v>2008</v>
      </c>
      <c r="O28" s="350">
        <v>2009</v>
      </c>
      <c r="P28" s="350">
        <v>2010</v>
      </c>
      <c r="Q28" s="350">
        <v>2011</v>
      </c>
      <c r="R28" s="350">
        <v>2012</v>
      </c>
      <c r="S28" s="350">
        <v>2013</v>
      </c>
      <c r="T28" s="350">
        <v>2014</v>
      </c>
      <c r="U28" s="350">
        <v>2015</v>
      </c>
      <c r="V28" s="350">
        <v>2016</v>
      </c>
    </row>
    <row r="29" spans="1:34" s="184" customFormat="1" ht="25.5" x14ac:dyDescent="0.2">
      <c r="A29" s="217" t="s">
        <v>341</v>
      </c>
      <c r="B29" s="323" t="s">
        <v>342</v>
      </c>
      <c r="C29" s="323"/>
      <c r="D29" s="323"/>
      <c r="E29" s="323"/>
      <c r="F29" s="323"/>
      <c r="G29" s="323"/>
      <c r="H29" s="323"/>
      <c r="I29" s="323"/>
      <c r="J29" s="324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</row>
    <row r="30" spans="1:34" ht="29.25" customHeight="1" x14ac:dyDescent="0.2">
      <c r="A30" s="193">
        <v>38510</v>
      </c>
      <c r="B30" s="236" t="s">
        <v>343</v>
      </c>
      <c r="C30" s="236"/>
      <c r="D30" s="236"/>
      <c r="E30" s="236"/>
      <c r="F30" s="236"/>
      <c r="G30" s="236"/>
      <c r="H30" s="236"/>
      <c r="I30" s="236"/>
      <c r="J30" s="237"/>
      <c r="K30" s="13">
        <v>3.0701971000746955</v>
      </c>
      <c r="L30" s="13">
        <v>3.1886791474763863</v>
      </c>
      <c r="M30" s="13">
        <v>2.5815728959599094</v>
      </c>
      <c r="N30" s="13">
        <v>2.5428875857195035</v>
      </c>
      <c r="O30" s="13">
        <v>4.0412501476541989</v>
      </c>
      <c r="P30" s="13">
        <v>3.030060867425826</v>
      </c>
      <c r="Q30" s="13">
        <v>2.6851148665364821</v>
      </c>
      <c r="R30" s="13">
        <v>0</v>
      </c>
      <c r="S30" s="13">
        <v>0.38484009260086166</v>
      </c>
      <c r="T30" s="13">
        <v>1.7604279214258609E-3</v>
      </c>
      <c r="U30" s="13">
        <v>0</v>
      </c>
      <c r="V30" s="13">
        <v>0</v>
      </c>
      <c r="AA30" s="184"/>
      <c r="AB30" s="184"/>
    </row>
    <row r="31" spans="1:34" ht="27" customHeight="1" x14ac:dyDescent="0.2">
      <c r="A31" s="194">
        <v>38520</v>
      </c>
      <c r="B31" s="238" t="s">
        <v>202</v>
      </c>
      <c r="C31" s="238"/>
      <c r="D31" s="238"/>
      <c r="E31" s="238"/>
      <c r="F31" s="238"/>
      <c r="G31" s="238"/>
      <c r="H31" s="238"/>
      <c r="I31" s="238"/>
      <c r="J31" s="239"/>
      <c r="K31" s="12">
        <v>7.9179046120839116</v>
      </c>
      <c r="L31" s="12">
        <v>6.4585873857704605</v>
      </c>
      <c r="M31" s="12">
        <v>8.1246282480426668</v>
      </c>
      <c r="N31" s="12">
        <v>8.7916213577001159</v>
      </c>
      <c r="O31" s="12">
        <v>7.1916871449428266</v>
      </c>
      <c r="P31" s="12">
        <v>9.1010495280424202</v>
      </c>
      <c r="Q31" s="12">
        <v>9.7021294377212275</v>
      </c>
      <c r="R31" s="12">
        <v>9.156992951291965</v>
      </c>
      <c r="S31" s="12">
        <v>8.2182174051844576</v>
      </c>
      <c r="T31" s="12">
        <v>7.5568969383547717</v>
      </c>
      <c r="U31" s="12">
        <v>7.9015582947493517</v>
      </c>
      <c r="V31" s="12">
        <v>8.767088803342391</v>
      </c>
    </row>
    <row r="32" spans="1:34" ht="15" customHeight="1" x14ac:dyDescent="0.2">
      <c r="A32" s="193">
        <v>38530</v>
      </c>
      <c r="B32" s="236" t="s">
        <v>157</v>
      </c>
      <c r="C32" s="236"/>
      <c r="D32" s="236"/>
      <c r="E32" s="236"/>
      <c r="F32" s="236"/>
      <c r="G32" s="236"/>
      <c r="H32" s="236"/>
      <c r="I32" s="236"/>
      <c r="J32" s="237"/>
      <c r="K32" s="13">
        <v>0.76899578609703534</v>
      </c>
      <c r="L32" s="13">
        <v>0.85289843853737324</v>
      </c>
      <c r="M32" s="13">
        <v>0.52701014586915307</v>
      </c>
      <c r="N32" s="13">
        <v>0.59917684857159303</v>
      </c>
      <c r="O32" s="13">
        <v>0.52841292222052227</v>
      </c>
      <c r="P32" s="13">
        <v>0.6580594832569574</v>
      </c>
      <c r="Q32" s="13">
        <v>0.35284977474187063</v>
      </c>
      <c r="R32" s="13">
        <v>0.4797883340688967</v>
      </c>
      <c r="S32" s="13">
        <v>0.58584868340688234</v>
      </c>
      <c r="T32" s="13">
        <v>0.48770363784505733</v>
      </c>
      <c r="U32" s="13">
        <v>0.32742454289576461</v>
      </c>
      <c r="V32" s="13">
        <v>0.32415533733612595</v>
      </c>
      <c r="AB32" s="184"/>
      <c r="AC32" s="184"/>
    </row>
    <row r="33" spans="1:30" ht="12.75" customHeight="1" x14ac:dyDescent="0.2">
      <c r="A33" s="194">
        <v>38560</v>
      </c>
      <c r="B33" s="238" t="s">
        <v>344</v>
      </c>
      <c r="C33" s="238"/>
      <c r="D33" s="238"/>
      <c r="E33" s="238"/>
      <c r="F33" s="238"/>
      <c r="G33" s="238"/>
      <c r="H33" s="238"/>
      <c r="I33" s="238"/>
      <c r="J33" s="239"/>
      <c r="K33" s="12">
        <v>41.152349086783822</v>
      </c>
      <c r="L33" s="12">
        <v>46.316515525357929</v>
      </c>
      <c r="M33" s="12">
        <v>52.640984375129783</v>
      </c>
      <c r="N33" s="12">
        <v>53.189067835853564</v>
      </c>
      <c r="O33" s="12">
        <v>60.060112072413588</v>
      </c>
      <c r="P33" s="12">
        <v>61.960834421799461</v>
      </c>
      <c r="Q33" s="12">
        <v>62.194000658610761</v>
      </c>
      <c r="R33" s="12">
        <v>72.171990573753263</v>
      </c>
      <c r="S33" s="12">
        <v>79.196538714314897</v>
      </c>
      <c r="T33" s="12">
        <v>82.585851604540935</v>
      </c>
      <c r="U33" s="12">
        <v>81.943435565187528</v>
      </c>
      <c r="V33" s="12">
        <v>86.972810888877405</v>
      </c>
    </row>
    <row r="34" spans="1:30" ht="39" customHeight="1" x14ac:dyDescent="0.2">
      <c r="A34" s="193">
        <v>38590</v>
      </c>
      <c r="B34" s="236" t="s">
        <v>345</v>
      </c>
      <c r="C34" s="236"/>
      <c r="D34" s="236"/>
      <c r="E34" s="236"/>
      <c r="F34" s="236"/>
      <c r="G34" s="236"/>
      <c r="H34" s="236"/>
      <c r="I34" s="236"/>
      <c r="J34" s="237"/>
      <c r="K34" s="13">
        <v>47.082860691495718</v>
      </c>
      <c r="L34" s="13">
        <v>42.831256379355736</v>
      </c>
      <c r="M34" s="13">
        <v>36.01415016742672</v>
      </c>
      <c r="N34" s="13">
        <v>34.867854223044837</v>
      </c>
      <c r="O34" s="13">
        <v>28.174397022796231</v>
      </c>
      <c r="P34" s="13">
        <v>25.249995699475335</v>
      </c>
      <c r="Q34" s="13">
        <v>24.91961030141724</v>
      </c>
      <c r="R34" s="13">
        <v>18.191228140885876</v>
      </c>
      <c r="S34" s="13">
        <v>11.614555104492903</v>
      </c>
      <c r="T34" s="13">
        <v>9.3677873913378011</v>
      </c>
      <c r="U34" s="13">
        <v>9.8275815971673577</v>
      </c>
      <c r="V34" s="13">
        <v>3.9359449704440839</v>
      </c>
    </row>
    <row r="35" spans="1:30" ht="15" customHeight="1" x14ac:dyDescent="0.2">
      <c r="A35" s="382" t="s">
        <v>200</v>
      </c>
      <c r="B35" s="383"/>
      <c r="C35" s="383"/>
      <c r="D35" s="383"/>
      <c r="E35" s="383"/>
      <c r="F35" s="383"/>
      <c r="G35" s="383"/>
      <c r="H35" s="383"/>
      <c r="I35" s="383"/>
      <c r="J35" s="384"/>
      <c r="K35" s="230">
        <v>100</v>
      </c>
      <c r="L35" s="230">
        <v>100</v>
      </c>
      <c r="M35" s="230">
        <v>100</v>
      </c>
      <c r="N35" s="230">
        <v>100</v>
      </c>
      <c r="O35" s="230">
        <v>99.999999999999986</v>
      </c>
      <c r="P35" s="230">
        <v>100</v>
      </c>
      <c r="Q35" s="230">
        <v>100</v>
      </c>
      <c r="R35" s="230">
        <v>100</v>
      </c>
      <c r="S35" s="230">
        <v>100</v>
      </c>
      <c r="T35" s="230">
        <v>99.999999999999986</v>
      </c>
      <c r="U35" s="230">
        <v>100</v>
      </c>
      <c r="V35" s="230">
        <v>100</v>
      </c>
    </row>
    <row r="36" spans="1:30" ht="15" customHeight="1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30" ht="15" customHeight="1" x14ac:dyDescent="0.2">
      <c r="A37" s="114" t="s">
        <v>410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6"/>
    </row>
    <row r="38" spans="1:30" x14ac:dyDescent="0.2">
      <c r="A38" s="116" t="s">
        <v>346</v>
      </c>
      <c r="B38" s="2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97"/>
    </row>
    <row r="39" spans="1:30" x14ac:dyDescent="0.2">
      <c r="A39" s="116" t="s">
        <v>347</v>
      </c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97"/>
    </row>
    <row r="40" spans="1:30" x14ac:dyDescent="0.2">
      <c r="A40" s="116" t="s">
        <v>348</v>
      </c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97"/>
    </row>
    <row r="41" spans="1:30" x14ac:dyDescent="0.2">
      <c r="A41" s="62" t="s">
        <v>320</v>
      </c>
      <c r="B41" s="190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9"/>
    </row>
    <row r="42" spans="1:30" ht="17.25" customHeight="1" x14ac:dyDescent="0.2">
      <c r="A42" s="23"/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30" x14ac:dyDescent="0.2">
      <c r="A43" s="109" t="s">
        <v>363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30" x14ac:dyDescent="0.2">
      <c r="A44" s="109" t="s">
        <v>333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30" ht="15" x14ac:dyDescent="0.25">
      <c r="A45" s="173"/>
      <c r="B45" s="18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30" ht="15" customHeight="1" x14ac:dyDescent="0.2">
      <c r="A46" s="322" t="s">
        <v>340</v>
      </c>
      <c r="B46" s="323"/>
      <c r="C46" s="323"/>
      <c r="D46" s="323"/>
      <c r="E46" s="323"/>
      <c r="F46" s="323"/>
      <c r="G46" s="323"/>
      <c r="H46" s="323"/>
      <c r="I46" s="323"/>
      <c r="J46" s="324"/>
      <c r="K46" s="350">
        <v>2005</v>
      </c>
      <c r="L46" s="350">
        <v>2006</v>
      </c>
      <c r="M46" s="350">
        <v>2007</v>
      </c>
      <c r="N46" s="350">
        <v>2008</v>
      </c>
      <c r="O46" s="350">
        <v>2009</v>
      </c>
      <c r="P46" s="350">
        <v>2010</v>
      </c>
      <c r="Q46" s="350">
        <v>2011</v>
      </c>
      <c r="R46" s="350">
        <v>2012</v>
      </c>
      <c r="S46" s="350">
        <v>2013</v>
      </c>
      <c r="T46" s="350">
        <v>2014</v>
      </c>
      <c r="U46" s="350">
        <v>2015</v>
      </c>
      <c r="V46" s="350">
        <v>2016</v>
      </c>
      <c r="W46" s="350">
        <v>2017</v>
      </c>
      <c r="AC46" s="168"/>
    </row>
    <row r="47" spans="1:30" ht="30" customHeight="1" x14ac:dyDescent="0.2">
      <c r="A47" s="217" t="s">
        <v>341</v>
      </c>
      <c r="B47" s="323" t="s">
        <v>342</v>
      </c>
      <c r="C47" s="323"/>
      <c r="D47" s="323"/>
      <c r="E47" s="323"/>
      <c r="F47" s="323"/>
      <c r="G47" s="323"/>
      <c r="H47" s="323"/>
      <c r="I47" s="323"/>
      <c r="J47" s="324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AC47" s="168"/>
      <c r="AD47" s="168"/>
    </row>
    <row r="48" spans="1:30" ht="28.5" customHeight="1" x14ac:dyDescent="0.2">
      <c r="A48" s="193">
        <v>38510</v>
      </c>
      <c r="B48" s="236" t="s">
        <v>349</v>
      </c>
      <c r="C48" s="236"/>
      <c r="D48" s="236"/>
      <c r="E48" s="236"/>
      <c r="F48" s="236"/>
      <c r="G48" s="236"/>
      <c r="H48" s="236"/>
      <c r="I48" s="236"/>
      <c r="J48" s="237"/>
      <c r="K48" s="13">
        <v>5.1197927535874541</v>
      </c>
      <c r="L48" s="13">
        <v>5.3500405690083834</v>
      </c>
      <c r="M48" s="13">
        <v>3.8073463298400676</v>
      </c>
      <c r="N48" s="13">
        <v>4.1139890204355645</v>
      </c>
      <c r="O48" s="13">
        <v>4.1903012243049309</v>
      </c>
      <c r="P48" s="13">
        <v>6.1596360569945334</v>
      </c>
      <c r="Q48" s="13">
        <v>4.9941222100671538</v>
      </c>
      <c r="R48" s="13">
        <v>4.0073746137324004</v>
      </c>
      <c r="S48" s="13">
        <v>3.9428494969651222</v>
      </c>
      <c r="T48" s="13">
        <v>3.8416739383467742</v>
      </c>
      <c r="U48" s="13">
        <v>4.0364887716378908</v>
      </c>
      <c r="V48" s="13">
        <v>4.5221054240396716</v>
      </c>
      <c r="W48" s="13">
        <v>5.0820402419635933</v>
      </c>
      <c r="AD48" s="168"/>
    </row>
    <row r="49" spans="1:23" ht="27.75" customHeight="1" x14ac:dyDescent="0.2">
      <c r="A49" s="194">
        <v>38520</v>
      </c>
      <c r="B49" s="238" t="s">
        <v>159</v>
      </c>
      <c r="C49" s="238"/>
      <c r="D49" s="238"/>
      <c r="E49" s="238"/>
      <c r="F49" s="238"/>
      <c r="G49" s="238"/>
      <c r="H49" s="238"/>
      <c r="I49" s="238"/>
      <c r="J49" s="239"/>
      <c r="K49" s="12">
        <v>21.231157776542158</v>
      </c>
      <c r="L49" s="12">
        <v>22.338419624351612</v>
      </c>
      <c r="M49" s="12">
        <v>21.187577718193126</v>
      </c>
      <c r="N49" s="12">
        <v>21.749510112769006</v>
      </c>
      <c r="O49" s="12">
        <v>23.75223422424687</v>
      </c>
      <c r="P49" s="12">
        <v>29.201101845081052</v>
      </c>
      <c r="Q49" s="12">
        <v>27.384343839762064</v>
      </c>
      <c r="R49" s="12">
        <v>24.130881028435493</v>
      </c>
      <c r="S49" s="12">
        <v>22.17919559995768</v>
      </c>
      <c r="T49" s="12">
        <v>24.498000247515286</v>
      </c>
      <c r="U49" s="12">
        <v>26.721927116590422</v>
      </c>
      <c r="V49" s="12">
        <v>23.169735247287264</v>
      </c>
      <c r="W49" s="12">
        <v>20.715598988929724</v>
      </c>
    </row>
    <row r="50" spans="1:23" ht="15" customHeight="1" x14ac:dyDescent="0.2">
      <c r="A50" s="193">
        <v>38530</v>
      </c>
      <c r="B50" s="236" t="s">
        <v>160</v>
      </c>
      <c r="C50" s="236"/>
      <c r="D50" s="236"/>
      <c r="E50" s="236"/>
      <c r="F50" s="236"/>
      <c r="G50" s="236"/>
      <c r="H50" s="236"/>
      <c r="I50" s="236"/>
      <c r="J50" s="237"/>
      <c r="K50" s="13">
        <v>0.36572884900618052</v>
      </c>
      <c r="L50" s="13">
        <v>0.38087042079588568</v>
      </c>
      <c r="M50" s="13">
        <v>0.13504625241937582</v>
      </c>
      <c r="N50" s="13">
        <v>0.18095489282533764</v>
      </c>
      <c r="O50" s="13">
        <v>0.22692909273017819</v>
      </c>
      <c r="P50" s="13">
        <v>0.34106350954295528</v>
      </c>
      <c r="Q50" s="13">
        <v>0.28616244619467873</v>
      </c>
      <c r="R50" s="13">
        <v>0.36615061743510918</v>
      </c>
      <c r="S50" s="13">
        <v>0.37418189770343874</v>
      </c>
      <c r="T50" s="13">
        <v>0.22303279065288939</v>
      </c>
      <c r="U50" s="13">
        <v>0.31606752638989594</v>
      </c>
      <c r="V50" s="13">
        <v>0.17483936464804406</v>
      </c>
      <c r="W50" s="13">
        <v>0.27472865751244979</v>
      </c>
    </row>
    <row r="51" spans="1:23" x14ac:dyDescent="0.2">
      <c r="A51" s="194">
        <v>38540</v>
      </c>
      <c r="B51" s="238" t="s">
        <v>388</v>
      </c>
      <c r="C51" s="238"/>
      <c r="D51" s="238"/>
      <c r="E51" s="238"/>
      <c r="F51" s="238"/>
      <c r="G51" s="238"/>
      <c r="H51" s="238"/>
      <c r="I51" s="238"/>
      <c r="J51" s="239"/>
      <c r="K51" s="12">
        <v>2.5997148689566241</v>
      </c>
      <c r="L51" s="12">
        <v>2.6925516738395556</v>
      </c>
      <c r="M51" s="12">
        <v>3.2043834987322253</v>
      </c>
      <c r="N51" s="12">
        <v>5.8756878222672206</v>
      </c>
      <c r="O51" s="12">
        <v>9.2102818776281445</v>
      </c>
      <c r="P51" s="12">
        <v>9.6293415044201662</v>
      </c>
      <c r="Q51" s="12">
        <v>9.7446410535441235</v>
      </c>
      <c r="R51" s="12">
        <v>7.8912428542302608</v>
      </c>
      <c r="S51" s="12">
        <v>8.1821266576004419</v>
      </c>
      <c r="T51" s="12">
        <v>9.5419807270771475</v>
      </c>
      <c r="U51" s="12">
        <v>8.3853656126836906</v>
      </c>
      <c r="V51" s="12">
        <v>8.3634970762908623</v>
      </c>
      <c r="W51" s="12">
        <v>7.3957288519423363</v>
      </c>
    </row>
    <row r="52" spans="1:23" x14ac:dyDescent="0.2">
      <c r="A52" s="193">
        <v>38550</v>
      </c>
      <c r="B52" s="236" t="s">
        <v>387</v>
      </c>
      <c r="C52" s="236"/>
      <c r="D52" s="236"/>
      <c r="E52" s="236"/>
      <c r="F52" s="236"/>
      <c r="G52" s="236"/>
      <c r="H52" s="236"/>
      <c r="I52" s="236"/>
      <c r="J52" s="237"/>
      <c r="K52" s="13">
        <v>0.67073637535489772</v>
      </c>
      <c r="L52" s="13">
        <v>0.74177382845363093</v>
      </c>
      <c r="M52" s="13">
        <v>0.57658888848898981</v>
      </c>
      <c r="N52" s="13">
        <v>1.3212217105279427</v>
      </c>
      <c r="O52" s="13">
        <v>0.79012830106099718</v>
      </c>
      <c r="P52" s="13">
        <v>1.1906960901922958</v>
      </c>
      <c r="Q52" s="13">
        <v>0.65146642296798962</v>
      </c>
      <c r="R52" s="13">
        <v>0.53990022866014242</v>
      </c>
      <c r="S52" s="13">
        <v>0.69902412111652734</v>
      </c>
      <c r="T52" s="13">
        <v>0.70064761467665926</v>
      </c>
      <c r="U52" s="13">
        <v>0.89869326592141363</v>
      </c>
      <c r="V52" s="13">
        <v>0.79349564426004437</v>
      </c>
      <c r="W52" s="13">
        <v>0.70096255029718635</v>
      </c>
    </row>
    <row r="53" spans="1:23" ht="17.25" customHeight="1" x14ac:dyDescent="0.2">
      <c r="A53" s="194">
        <v>38560</v>
      </c>
      <c r="B53" s="238" t="s">
        <v>344</v>
      </c>
      <c r="C53" s="238"/>
      <c r="D53" s="238"/>
      <c r="E53" s="238"/>
      <c r="F53" s="238"/>
      <c r="G53" s="238"/>
      <c r="H53" s="238"/>
      <c r="I53" s="238"/>
      <c r="J53" s="239"/>
      <c r="K53" s="12">
        <v>37.950774882397745</v>
      </c>
      <c r="L53" s="12">
        <v>33.525254978853262</v>
      </c>
      <c r="M53" s="12">
        <v>30.827978093181123</v>
      </c>
      <c r="N53" s="12">
        <v>26.164963773703569</v>
      </c>
      <c r="O53" s="12">
        <v>28.627806467034727</v>
      </c>
      <c r="P53" s="12">
        <v>34.652385164145748</v>
      </c>
      <c r="Q53" s="12">
        <v>34.268484403350804</v>
      </c>
      <c r="R53" s="12">
        <v>29.900791420027399</v>
      </c>
      <c r="S53" s="12">
        <v>28.917917789998114</v>
      </c>
      <c r="T53" s="12">
        <v>28.180729953489219</v>
      </c>
      <c r="U53" s="12">
        <v>29.217604770265638</v>
      </c>
      <c r="V53" s="12">
        <v>30.214868712347627</v>
      </c>
      <c r="W53" s="12">
        <v>33.85958588910291</v>
      </c>
    </row>
    <row r="54" spans="1:23" x14ac:dyDescent="0.2">
      <c r="A54" s="193">
        <v>38570</v>
      </c>
      <c r="B54" s="236" t="s">
        <v>158</v>
      </c>
      <c r="C54" s="236"/>
      <c r="D54" s="236"/>
      <c r="E54" s="236"/>
      <c r="F54" s="236"/>
      <c r="G54" s="236"/>
      <c r="H54" s="236"/>
      <c r="I54" s="236"/>
      <c r="J54" s="237"/>
      <c r="K54" s="13">
        <v>0.34124677693856514</v>
      </c>
      <c r="L54" s="13">
        <v>0.29561484624450529</v>
      </c>
      <c r="M54" s="13">
        <v>0.41117633691505368</v>
      </c>
      <c r="N54" s="13">
        <v>0.27684165260845994</v>
      </c>
      <c r="O54" s="13">
        <v>0.43607390238675403</v>
      </c>
      <c r="P54" s="13">
        <v>0.30168498585156733</v>
      </c>
      <c r="Q54" s="13">
        <v>0.30518330075241684</v>
      </c>
      <c r="R54" s="13">
        <v>0.27596697863640068</v>
      </c>
      <c r="S54" s="13">
        <v>0.28394536277366306</v>
      </c>
      <c r="T54" s="13">
        <v>0.47184311024154196</v>
      </c>
      <c r="U54" s="13">
        <v>0.48480966745193876</v>
      </c>
      <c r="V54" s="13">
        <v>0.42153572889799373</v>
      </c>
      <c r="W54" s="13">
        <v>0.39645786462758809</v>
      </c>
    </row>
    <row r="55" spans="1:23" ht="37.5" customHeight="1" x14ac:dyDescent="0.2">
      <c r="A55" s="194">
        <v>38590</v>
      </c>
      <c r="B55" s="238" t="s">
        <v>350</v>
      </c>
      <c r="C55" s="238"/>
      <c r="D55" s="238"/>
      <c r="E55" s="238"/>
      <c r="F55" s="238"/>
      <c r="G55" s="238"/>
      <c r="H55" s="238"/>
      <c r="I55" s="238"/>
      <c r="J55" s="239"/>
      <c r="K55" s="12">
        <v>31.720847717216365</v>
      </c>
      <c r="L55" s="12">
        <v>34.675474058453162</v>
      </c>
      <c r="M55" s="12">
        <v>39.84990288223004</v>
      </c>
      <c r="N55" s="12">
        <v>40.316831014862906</v>
      </c>
      <c r="O55" s="12">
        <v>32.766244910607398</v>
      </c>
      <c r="P55" s="12">
        <v>18.524090843771678</v>
      </c>
      <c r="Q55" s="12">
        <v>22.365596323360769</v>
      </c>
      <c r="R55" s="12">
        <v>32.88769225884279</v>
      </c>
      <c r="S55" s="12">
        <v>35.420759073885016</v>
      </c>
      <c r="T55" s="12">
        <v>32.542091618000477</v>
      </c>
      <c r="U55" s="12">
        <v>29.939043269059106</v>
      </c>
      <c r="V55" s="12">
        <v>32.339922802228493</v>
      </c>
      <c r="W55" s="12">
        <v>31.574896955624212</v>
      </c>
    </row>
    <row r="56" spans="1:23" x14ac:dyDescent="0.2">
      <c r="A56" s="379" t="s">
        <v>200</v>
      </c>
      <c r="B56" s="380"/>
      <c r="C56" s="380"/>
      <c r="D56" s="380"/>
      <c r="E56" s="380"/>
      <c r="F56" s="380"/>
      <c r="G56" s="380"/>
      <c r="H56" s="380"/>
      <c r="I56" s="380"/>
      <c r="J56" s="381"/>
      <c r="K56" s="15">
        <v>100</v>
      </c>
      <c r="L56" s="15">
        <v>100</v>
      </c>
      <c r="M56" s="15">
        <v>100</v>
      </c>
      <c r="N56" s="15">
        <v>100</v>
      </c>
      <c r="O56" s="15">
        <v>100</v>
      </c>
      <c r="P56" s="15">
        <v>100</v>
      </c>
      <c r="Q56" s="15">
        <v>100</v>
      </c>
      <c r="R56" s="15">
        <v>100</v>
      </c>
      <c r="S56" s="15">
        <v>100</v>
      </c>
      <c r="T56" s="15">
        <v>100</v>
      </c>
      <c r="U56" s="15">
        <v>100</v>
      </c>
      <c r="V56" s="15">
        <v>100</v>
      </c>
      <c r="W56" s="15">
        <v>100</v>
      </c>
    </row>
    <row r="57" spans="1:23" x14ac:dyDescent="0.2"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</row>
    <row r="58" spans="1:23" x14ac:dyDescent="0.2">
      <c r="A58" s="114" t="s">
        <v>409</v>
      </c>
      <c r="B58" s="177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188"/>
      <c r="P58" s="188"/>
      <c r="Q58" s="177"/>
      <c r="R58" s="177"/>
      <c r="S58" s="177"/>
      <c r="T58" s="177"/>
      <c r="U58" s="177"/>
      <c r="V58" s="178"/>
    </row>
    <row r="59" spans="1:23" x14ac:dyDescent="0.2">
      <c r="A59" s="116" t="s">
        <v>346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V59" s="201"/>
    </row>
    <row r="60" spans="1:23" x14ac:dyDescent="0.2">
      <c r="A60" s="116" t="s">
        <v>347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V60" s="201"/>
    </row>
    <row r="61" spans="1:23" x14ac:dyDescent="0.2">
      <c r="A61" s="116" t="s">
        <v>348</v>
      </c>
      <c r="V61" s="201"/>
    </row>
    <row r="62" spans="1:23" x14ac:dyDescent="0.2">
      <c r="A62" s="62" t="s">
        <v>320</v>
      </c>
      <c r="B62" s="179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79"/>
      <c r="R62" s="179"/>
      <c r="S62" s="179"/>
      <c r="T62" s="179"/>
      <c r="U62" s="179"/>
      <c r="V62" s="180"/>
    </row>
    <row r="65" spans="1:16" x14ac:dyDescent="0.2">
      <c r="A65" s="204" t="s">
        <v>404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</row>
    <row r="66" spans="1:16" x14ac:dyDescent="0.2">
      <c r="A66" s="204" t="s">
        <v>309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</row>
    <row r="68" spans="1:16" x14ac:dyDescent="0.2">
      <c r="A68" s="217" t="s">
        <v>403</v>
      </c>
      <c r="B68" s="217" t="s">
        <v>389</v>
      </c>
      <c r="C68" s="217">
        <v>2012</v>
      </c>
      <c r="D68" s="217">
        <v>2013</v>
      </c>
      <c r="E68" s="217">
        <v>2014</v>
      </c>
      <c r="F68" s="217">
        <v>2015</v>
      </c>
      <c r="G68" s="217">
        <v>2016</v>
      </c>
    </row>
    <row r="69" spans="1:16" ht="51" x14ac:dyDescent="0.2">
      <c r="A69" s="13" t="s">
        <v>405</v>
      </c>
      <c r="B69" s="205" t="s">
        <v>390</v>
      </c>
      <c r="C69" s="13">
        <v>4</v>
      </c>
      <c r="D69" s="13">
        <v>5</v>
      </c>
      <c r="E69" s="13">
        <v>5</v>
      </c>
      <c r="F69" s="13">
        <v>5</v>
      </c>
      <c r="G69" s="13">
        <v>5</v>
      </c>
    </row>
    <row r="70" spans="1:16" ht="12.75" customHeight="1" x14ac:dyDescent="0.2">
      <c r="A70" s="194">
        <v>2219</v>
      </c>
      <c r="B70" s="32" t="s">
        <v>391</v>
      </c>
      <c r="C70" s="12">
        <v>2</v>
      </c>
      <c r="D70" s="12">
        <v>2</v>
      </c>
      <c r="E70" s="12">
        <v>2</v>
      </c>
      <c r="F70" s="12">
        <v>2</v>
      </c>
      <c r="G70" s="12">
        <v>2</v>
      </c>
    </row>
    <row r="71" spans="1:16" ht="12.75" customHeight="1" x14ac:dyDescent="0.2">
      <c r="A71" s="13" t="s">
        <v>392</v>
      </c>
      <c r="B71" s="205" t="s">
        <v>393</v>
      </c>
      <c r="C71" s="13">
        <v>1</v>
      </c>
      <c r="D71" s="13">
        <v>0</v>
      </c>
      <c r="E71" s="13">
        <v>0</v>
      </c>
      <c r="F71" s="13">
        <v>0</v>
      </c>
      <c r="G71" s="13">
        <v>0</v>
      </c>
    </row>
    <row r="72" spans="1:16" ht="12.75" customHeight="1" x14ac:dyDescent="0.2">
      <c r="A72" s="194">
        <v>2229</v>
      </c>
      <c r="B72" s="32" t="s">
        <v>394</v>
      </c>
      <c r="C72" s="12">
        <v>11</v>
      </c>
      <c r="D72" s="12">
        <v>8</v>
      </c>
      <c r="E72" s="12">
        <v>7</v>
      </c>
      <c r="F72" s="12">
        <v>7</v>
      </c>
      <c r="G72" s="12">
        <v>7</v>
      </c>
    </row>
    <row r="73" spans="1:16" ht="12.75" customHeight="1" x14ac:dyDescent="0.2">
      <c r="A73" s="13" t="s">
        <v>395</v>
      </c>
      <c r="B73" s="205" t="s">
        <v>396</v>
      </c>
      <c r="C73" s="13">
        <v>3</v>
      </c>
      <c r="D73" s="13">
        <v>1</v>
      </c>
      <c r="E73" s="13">
        <v>2</v>
      </c>
      <c r="F73" s="13">
        <v>1</v>
      </c>
      <c r="G73" s="13">
        <v>1</v>
      </c>
    </row>
    <row r="74" spans="1:16" ht="12.75" customHeight="1" x14ac:dyDescent="0.2">
      <c r="A74" s="194" t="s">
        <v>397</v>
      </c>
      <c r="B74" s="32" t="s">
        <v>398</v>
      </c>
      <c r="C74" s="12">
        <v>2</v>
      </c>
      <c r="D74" s="12">
        <v>2</v>
      </c>
      <c r="E74" s="12">
        <v>1</v>
      </c>
      <c r="F74" s="12">
        <v>1</v>
      </c>
      <c r="G74" s="12">
        <v>1</v>
      </c>
    </row>
    <row r="75" spans="1:16" ht="12.75" customHeight="1" x14ac:dyDescent="0.2">
      <c r="A75" s="13" t="s">
        <v>399</v>
      </c>
      <c r="B75" s="205" t="s">
        <v>400</v>
      </c>
      <c r="C75" s="13">
        <v>2</v>
      </c>
      <c r="D75" s="13">
        <v>2</v>
      </c>
      <c r="E75" s="13">
        <v>2</v>
      </c>
      <c r="F75" s="13">
        <v>1</v>
      </c>
      <c r="G75" s="13">
        <v>1</v>
      </c>
    </row>
    <row r="76" spans="1:16" ht="12.75" customHeight="1" x14ac:dyDescent="0.2">
      <c r="A76" s="194" t="s">
        <v>401</v>
      </c>
      <c r="B76" s="32" t="s">
        <v>402</v>
      </c>
      <c r="C76" s="12">
        <v>29</v>
      </c>
      <c r="D76" s="12">
        <v>31</v>
      </c>
      <c r="E76" s="12">
        <v>28</v>
      </c>
      <c r="F76" s="12">
        <v>25</v>
      </c>
      <c r="G76" s="12">
        <v>24</v>
      </c>
    </row>
    <row r="77" spans="1:16" x14ac:dyDescent="0.2">
      <c r="A77" s="385" t="s">
        <v>53</v>
      </c>
      <c r="B77" s="386"/>
      <c r="C77" s="231">
        <v>54</v>
      </c>
      <c r="D77" s="231">
        <v>51</v>
      </c>
      <c r="E77" s="231">
        <v>47</v>
      </c>
      <c r="F77" s="231">
        <v>43</v>
      </c>
      <c r="G77" s="231">
        <v>42</v>
      </c>
    </row>
    <row r="79" spans="1:16" x14ac:dyDescent="0.2">
      <c r="A79" s="114" t="s">
        <v>410</v>
      </c>
      <c r="B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O79" s="183"/>
      <c r="P79" s="183"/>
    </row>
    <row r="80" spans="1:16" x14ac:dyDescent="0.2">
      <c r="A80" s="116" t="s">
        <v>411</v>
      </c>
      <c r="B80" s="23"/>
      <c r="N80" s="232"/>
      <c r="O80" s="183"/>
      <c r="P80" s="183"/>
    </row>
    <row r="81" spans="1:16" x14ac:dyDescent="0.2">
      <c r="A81" s="62" t="s">
        <v>320</v>
      </c>
      <c r="B81" s="190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2"/>
      <c r="O81" s="183"/>
      <c r="P81" s="183"/>
    </row>
  </sheetData>
  <mergeCells count="56">
    <mergeCell ref="A77:B77"/>
    <mergeCell ref="O46:O47"/>
    <mergeCell ref="K46:K47"/>
    <mergeCell ref="L46:L47"/>
    <mergeCell ref="A12:B12"/>
    <mergeCell ref="A20:B20"/>
    <mergeCell ref="A13:B13"/>
    <mergeCell ref="A14:B14"/>
    <mergeCell ref="A15:B15"/>
    <mergeCell ref="A16:B16"/>
    <mergeCell ref="A17:B17"/>
    <mergeCell ref="A19:B19"/>
    <mergeCell ref="A18:B18"/>
    <mergeCell ref="A28:J28"/>
    <mergeCell ref="B29:J29"/>
    <mergeCell ref="M28:M29"/>
    <mergeCell ref="B55:J55"/>
    <mergeCell ref="N28:N29"/>
    <mergeCell ref="B52:J52"/>
    <mergeCell ref="B53:J53"/>
    <mergeCell ref="B54:J54"/>
    <mergeCell ref="K28:K29"/>
    <mergeCell ref="L28:L29"/>
    <mergeCell ref="N46:N47"/>
    <mergeCell ref="T28:T29"/>
    <mergeCell ref="B48:J48"/>
    <mergeCell ref="B49:J49"/>
    <mergeCell ref="B50:J50"/>
    <mergeCell ref="B51:J51"/>
    <mergeCell ref="R46:R47"/>
    <mergeCell ref="Q46:Q47"/>
    <mergeCell ref="P46:P47"/>
    <mergeCell ref="A46:J46"/>
    <mergeCell ref="B47:J47"/>
    <mergeCell ref="O28:O29"/>
    <mergeCell ref="B30:J30"/>
    <mergeCell ref="M46:M47"/>
    <mergeCell ref="B33:J33"/>
    <mergeCell ref="B32:J32"/>
    <mergeCell ref="B31:J31"/>
    <mergeCell ref="A56:J56"/>
    <mergeCell ref="A5:R5"/>
    <mergeCell ref="A6:R7"/>
    <mergeCell ref="W46:W47"/>
    <mergeCell ref="A35:J35"/>
    <mergeCell ref="U28:U29"/>
    <mergeCell ref="V28:V29"/>
    <mergeCell ref="S46:S47"/>
    <mergeCell ref="T46:T47"/>
    <mergeCell ref="U46:U47"/>
    <mergeCell ref="V46:V47"/>
    <mergeCell ref="P28:P29"/>
    <mergeCell ref="Q28:Q29"/>
    <mergeCell ref="R28:R29"/>
    <mergeCell ref="S28:S29"/>
    <mergeCell ref="B34:J34"/>
  </mergeCells>
  <hyperlinks>
    <hyperlink ref="O4" location="Hoja1!A1" display="Indice"/>
    <hyperlink ref="R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tabSelected="1" topLeftCell="A40" zoomScale="85" zoomScaleNormal="85" workbookViewId="0">
      <selection activeCell="J69" sqref="J69"/>
    </sheetView>
  </sheetViews>
  <sheetFormatPr baseColWidth="10" defaultRowHeight="15" x14ac:dyDescent="0.25"/>
  <cols>
    <col min="1" max="1" width="33.85546875" style="9" customWidth="1"/>
    <col min="2" max="2" width="22.7109375" style="9" customWidth="1"/>
    <col min="3" max="3" width="13.85546875" style="9" bestFit="1" customWidth="1"/>
    <col min="4" max="4" width="15.28515625" style="9" customWidth="1"/>
    <col min="5" max="14" width="13.5703125" style="9" bestFit="1" customWidth="1"/>
    <col min="15" max="15" width="10.28515625" style="9" customWidth="1"/>
    <col min="16" max="16" width="6.42578125" style="9" bestFit="1" customWidth="1"/>
    <col min="17" max="17" width="11.5703125" style="9" customWidth="1"/>
    <col min="18" max="18" width="6.42578125" style="9" bestFit="1" customWidth="1"/>
    <col min="19" max="19" width="11.5703125" style="9" customWidth="1"/>
    <col min="20" max="20" width="6.42578125" style="9" bestFit="1" customWidth="1"/>
    <col min="21" max="21" width="11.5703125" style="9" customWidth="1"/>
    <col min="22" max="22" width="6.42578125" style="9" bestFit="1" customWidth="1"/>
    <col min="23" max="23" width="11.5703125" style="9" customWidth="1"/>
    <col min="24" max="24" width="6.42578125" style="9" bestFit="1" customWidth="1"/>
    <col min="25" max="25" width="11.5703125" style="9" customWidth="1"/>
    <col min="26" max="26" width="6.42578125" style="9" bestFit="1" customWidth="1"/>
    <col min="27" max="27" width="11.5703125" style="9" customWidth="1"/>
    <col min="28" max="28" width="6.42578125" style="9" bestFit="1" customWidth="1"/>
    <col min="29" max="29" width="11.5703125" style="9" customWidth="1"/>
    <col min="30" max="30" width="6.42578125" style="9" bestFit="1" customWidth="1"/>
    <col min="31" max="31" width="11.5703125" style="9" customWidth="1"/>
    <col min="32" max="32" width="6.42578125" style="9" bestFit="1" customWidth="1"/>
    <col min="33" max="16384" width="11.42578125" style="9"/>
  </cols>
  <sheetData>
    <row r="1" spans="1:14" s="6" customFormat="1" ht="15" customHeight="1" x14ac:dyDescent="0.2">
      <c r="A1" s="4"/>
      <c r="B1" s="5"/>
    </row>
    <row r="2" spans="1:14" s="6" customFormat="1" ht="15" customHeight="1" x14ac:dyDescent="0.2">
      <c r="A2" s="4"/>
      <c r="B2" s="5"/>
    </row>
    <row r="3" spans="1:14" s="6" customFormat="1" ht="15" customHeight="1" x14ac:dyDescent="0.2">
      <c r="A3" s="4"/>
      <c r="B3" s="5"/>
    </row>
    <row r="4" spans="1:14" s="6" customFormat="1" ht="15" customHeight="1" x14ac:dyDescent="0.2">
      <c r="A4" s="4"/>
      <c r="B4" s="5"/>
      <c r="D4" s="7"/>
      <c r="L4" s="79" t="s">
        <v>374</v>
      </c>
    </row>
    <row r="5" spans="1:14" s="1" customFormat="1" ht="24.75" customHeight="1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5" customHeight="1" x14ac:dyDescent="0.25">
      <c r="A6" s="235" t="s">
        <v>213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4" ht="15" customHeight="1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 s="10" customFormat="1" ht="15" customHeight="1" x14ac:dyDescent="0.25"/>
    <row r="9" spans="1:14" ht="15" customHeight="1" x14ac:dyDescent="0.25"/>
    <row r="10" spans="1:14" s="68" customFormat="1" ht="15" customHeight="1" x14ac:dyDescent="0.2">
      <c r="A10" s="52" t="s">
        <v>216</v>
      </c>
      <c r="B10" s="52"/>
      <c r="C10" s="52"/>
      <c r="D10" s="52"/>
      <c r="E10" s="52"/>
    </row>
    <row r="11" spans="1:14" s="68" customFormat="1" ht="15" customHeight="1" x14ac:dyDescent="0.2">
      <c r="A11" s="290" t="s">
        <v>210</v>
      </c>
      <c r="B11" s="290"/>
      <c r="C11" s="290"/>
      <c r="D11" s="290"/>
      <c r="E11" s="52"/>
    </row>
    <row r="12" spans="1:14" ht="15" customHeight="1" x14ac:dyDescent="0.25">
      <c r="A12" s="280" t="s">
        <v>214</v>
      </c>
      <c r="B12" s="294"/>
      <c r="C12" s="11">
        <v>2005</v>
      </c>
      <c r="D12" s="11">
        <v>2006</v>
      </c>
      <c r="E12" s="11">
        <v>2007</v>
      </c>
      <c r="F12" s="11">
        <v>2008</v>
      </c>
      <c r="G12" s="11">
        <v>2009</v>
      </c>
      <c r="H12" s="11">
        <v>2010</v>
      </c>
      <c r="I12" s="11">
        <v>2011</v>
      </c>
      <c r="J12" s="11">
        <v>2012</v>
      </c>
      <c r="K12" s="11">
        <v>2013</v>
      </c>
      <c r="L12" s="11">
        <v>2014</v>
      </c>
      <c r="M12" s="11">
        <v>2015</v>
      </c>
      <c r="N12" s="11">
        <v>2016</v>
      </c>
    </row>
    <row r="13" spans="1:14" ht="15" customHeight="1" x14ac:dyDescent="0.25">
      <c r="A13" s="276" t="s">
        <v>226</v>
      </c>
      <c r="B13" s="277"/>
      <c r="C13" s="14">
        <v>17</v>
      </c>
      <c r="D13" s="14">
        <v>40</v>
      </c>
      <c r="E13" s="14">
        <v>27</v>
      </c>
      <c r="F13" s="14">
        <v>41</v>
      </c>
      <c r="G13" s="14">
        <v>47</v>
      </c>
      <c r="H13" s="14">
        <v>62</v>
      </c>
      <c r="I13" s="14">
        <v>63</v>
      </c>
      <c r="J13" s="14">
        <v>99</v>
      </c>
      <c r="K13" s="14">
        <v>69</v>
      </c>
      <c r="L13" s="14">
        <v>87</v>
      </c>
      <c r="M13" s="14">
        <v>127</v>
      </c>
      <c r="N13" s="14">
        <v>118</v>
      </c>
    </row>
    <row r="14" spans="1:14" ht="29.25" customHeight="1" x14ac:dyDescent="0.25">
      <c r="A14" s="278" t="s">
        <v>227</v>
      </c>
      <c r="B14" s="279"/>
      <c r="C14" s="12">
        <v>163</v>
      </c>
      <c r="D14" s="12">
        <v>162</v>
      </c>
      <c r="E14" s="12">
        <v>200</v>
      </c>
      <c r="F14" s="12">
        <v>200</v>
      </c>
      <c r="G14" s="12">
        <v>217</v>
      </c>
      <c r="H14" s="12">
        <v>209</v>
      </c>
      <c r="I14" s="12">
        <v>207</v>
      </c>
      <c r="J14" s="12">
        <v>212</v>
      </c>
      <c r="K14" s="12">
        <v>243</v>
      </c>
      <c r="L14" s="12">
        <v>249</v>
      </c>
      <c r="M14" s="12">
        <v>292</v>
      </c>
      <c r="N14" s="12">
        <v>299</v>
      </c>
    </row>
    <row r="15" spans="1:14" x14ac:dyDescent="0.25">
      <c r="A15" s="265" t="s">
        <v>16</v>
      </c>
      <c r="B15" s="236"/>
      <c r="C15" s="13">
        <v>156</v>
      </c>
      <c r="D15" s="13">
        <v>154</v>
      </c>
      <c r="E15" s="13">
        <v>188</v>
      </c>
      <c r="F15" s="13">
        <v>187</v>
      </c>
      <c r="G15" s="13">
        <v>206</v>
      </c>
      <c r="H15" s="13">
        <v>199</v>
      </c>
      <c r="I15" s="13">
        <v>189</v>
      </c>
      <c r="J15" s="13">
        <v>189</v>
      </c>
      <c r="K15" s="13">
        <v>226</v>
      </c>
      <c r="L15" s="13">
        <v>221</v>
      </c>
      <c r="M15" s="13">
        <v>256</v>
      </c>
      <c r="N15" s="13">
        <f>+N14-N16</f>
        <v>258</v>
      </c>
    </row>
    <row r="16" spans="1:14" x14ac:dyDescent="0.25">
      <c r="A16" s="263" t="s">
        <v>55</v>
      </c>
      <c r="B16" s="264"/>
      <c r="C16" s="12">
        <v>7</v>
      </c>
      <c r="D16" s="12">
        <v>8</v>
      </c>
      <c r="E16" s="12">
        <v>12</v>
      </c>
      <c r="F16" s="12">
        <v>13</v>
      </c>
      <c r="G16" s="12">
        <v>11</v>
      </c>
      <c r="H16" s="12">
        <v>10</v>
      </c>
      <c r="I16" s="12">
        <v>18</v>
      </c>
      <c r="J16" s="12">
        <v>23</v>
      </c>
      <c r="K16" s="12">
        <v>17</v>
      </c>
      <c r="L16" s="12">
        <v>28</v>
      </c>
      <c r="M16" s="12">
        <v>36</v>
      </c>
      <c r="N16" s="12">
        <v>41</v>
      </c>
    </row>
    <row r="17" spans="1:16" ht="13.5" customHeight="1" x14ac:dyDescent="0.25">
      <c r="A17" s="265" t="s">
        <v>92</v>
      </c>
      <c r="B17" s="236"/>
      <c r="C17" s="13" t="s">
        <v>93</v>
      </c>
      <c r="D17" s="13" t="s">
        <v>93</v>
      </c>
      <c r="E17" s="13">
        <v>52</v>
      </c>
      <c r="F17" s="13">
        <v>48</v>
      </c>
      <c r="G17" s="13">
        <v>18</v>
      </c>
      <c r="H17" s="13">
        <v>48</v>
      </c>
      <c r="I17" s="13">
        <v>54</v>
      </c>
      <c r="J17" s="13">
        <v>54</v>
      </c>
      <c r="K17" s="13">
        <v>53</v>
      </c>
      <c r="L17" s="13">
        <v>49</v>
      </c>
      <c r="M17" s="13">
        <v>45</v>
      </c>
      <c r="N17" s="13">
        <v>39</v>
      </c>
    </row>
    <row r="18" spans="1:16" x14ac:dyDescent="0.25">
      <c r="A18" s="263" t="s">
        <v>17</v>
      </c>
      <c r="B18" s="264"/>
      <c r="C18" s="12" t="s">
        <v>93</v>
      </c>
      <c r="D18" s="12" t="s">
        <v>93</v>
      </c>
      <c r="E18" s="12">
        <v>127</v>
      </c>
      <c r="F18" s="12">
        <v>167</v>
      </c>
      <c r="G18" s="12">
        <v>141</v>
      </c>
      <c r="H18" s="12">
        <v>135</v>
      </c>
      <c r="I18" s="12">
        <v>151</v>
      </c>
      <c r="J18" s="12">
        <v>157</v>
      </c>
      <c r="K18" s="12">
        <v>184</v>
      </c>
      <c r="L18" s="12">
        <v>193</v>
      </c>
      <c r="M18" s="12">
        <v>200</v>
      </c>
      <c r="N18" s="12">
        <v>204</v>
      </c>
    </row>
    <row r="19" spans="1:16" x14ac:dyDescent="0.25">
      <c r="A19" s="265" t="s">
        <v>18</v>
      </c>
      <c r="B19" s="236"/>
      <c r="C19" s="13" t="s">
        <v>93</v>
      </c>
      <c r="D19" s="13" t="s">
        <v>93</v>
      </c>
      <c r="E19" s="13">
        <v>491</v>
      </c>
      <c r="F19" s="13">
        <v>580</v>
      </c>
      <c r="G19" s="13">
        <v>541</v>
      </c>
      <c r="H19" s="13">
        <v>587</v>
      </c>
      <c r="I19" s="13">
        <v>647</v>
      </c>
      <c r="J19" s="13">
        <v>698</v>
      </c>
      <c r="K19" s="13">
        <v>815</v>
      </c>
      <c r="L19" s="13">
        <v>879</v>
      </c>
      <c r="M19" s="13">
        <v>935</v>
      </c>
      <c r="N19" s="13">
        <v>1006</v>
      </c>
    </row>
    <row r="20" spans="1:16" x14ac:dyDescent="0.25">
      <c r="A20" s="263" t="s">
        <v>49</v>
      </c>
      <c r="B20" s="264"/>
      <c r="C20" s="12" t="s">
        <v>93</v>
      </c>
      <c r="D20" s="12" t="s">
        <v>93</v>
      </c>
      <c r="E20" s="12">
        <v>82511</v>
      </c>
      <c r="F20" s="12">
        <v>119635</v>
      </c>
      <c r="G20" s="12">
        <v>108359</v>
      </c>
      <c r="H20" s="12">
        <v>100850</v>
      </c>
      <c r="I20" s="12">
        <v>122712</v>
      </c>
      <c r="J20" s="12">
        <v>131522</v>
      </c>
      <c r="K20" s="12">
        <v>151562</v>
      </c>
      <c r="L20" s="12">
        <v>161168</v>
      </c>
      <c r="M20" s="12">
        <v>170764</v>
      </c>
      <c r="N20" s="12">
        <v>180905</v>
      </c>
    </row>
    <row r="21" spans="1:16" x14ac:dyDescent="0.25">
      <c r="A21" s="260" t="s">
        <v>54</v>
      </c>
      <c r="B21" s="240"/>
      <c r="C21" s="15">
        <v>15940000</v>
      </c>
      <c r="D21" s="15">
        <v>20219614</v>
      </c>
      <c r="E21" s="15">
        <v>22773852</v>
      </c>
      <c r="F21" s="15">
        <v>21561926</v>
      </c>
      <c r="G21" s="15">
        <v>27067506</v>
      </c>
      <c r="H21" s="15">
        <v>33775893</v>
      </c>
      <c r="I21" s="15">
        <v>38452567</v>
      </c>
      <c r="J21" s="15">
        <v>41421891</v>
      </c>
      <c r="K21" s="15">
        <v>43710992</v>
      </c>
      <c r="L21" s="15">
        <v>46939746</v>
      </c>
      <c r="M21" s="15">
        <v>59140429</v>
      </c>
      <c r="N21" s="15">
        <v>61745025</v>
      </c>
    </row>
    <row r="22" spans="1:16" x14ac:dyDescent="0.25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6" x14ac:dyDescent="0.25">
      <c r="A23" s="291" t="s">
        <v>211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</row>
    <row r="24" spans="1:16" x14ac:dyDescent="0.25">
      <c r="A24" s="271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</row>
    <row r="25" spans="1:16" x14ac:dyDescent="0.25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3"/>
    </row>
    <row r="26" spans="1:16" ht="26.25" customHeight="1" x14ac:dyDescent="0.25">
      <c r="A26" s="271" t="s">
        <v>229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3"/>
    </row>
    <row r="27" spans="1:16" s="10" customFormat="1" x14ac:dyDescent="0.25">
      <c r="A27" s="62" t="s">
        <v>221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6" s="10" customForma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6" ht="15" customHeight="1" x14ac:dyDescent="0.25">
      <c r="A29" s="223" t="s">
        <v>217</v>
      </c>
      <c r="B29" s="223"/>
      <c r="C29" s="223"/>
      <c r="D29" s="223"/>
      <c r="E29" s="223"/>
      <c r="F29" s="225"/>
      <c r="G29" s="225"/>
      <c r="H29" s="225"/>
      <c r="P29" s="10"/>
    </row>
    <row r="30" spans="1:16" s="10" customFormat="1" x14ac:dyDescent="0.25">
      <c r="A30" s="8" t="s">
        <v>218</v>
      </c>
      <c r="B30" s="8"/>
      <c r="C30" s="8"/>
      <c r="D30" s="8"/>
      <c r="E30" s="223"/>
      <c r="F30" s="225"/>
      <c r="G30" s="225"/>
      <c r="H30" s="225"/>
    </row>
    <row r="31" spans="1:16" s="10" customFormat="1" x14ac:dyDescent="0.25"/>
    <row r="32" spans="1:16" x14ac:dyDescent="0.25">
      <c r="A32" s="280" t="s">
        <v>375</v>
      </c>
      <c r="B32" s="281"/>
      <c r="C32" s="42">
        <v>2011</v>
      </c>
      <c r="D32" s="42">
        <v>2012</v>
      </c>
      <c r="E32" s="42">
        <v>2013</v>
      </c>
      <c r="F32" s="42">
        <v>2014</v>
      </c>
      <c r="G32" s="42">
        <v>2015</v>
      </c>
      <c r="H32" s="42">
        <v>2016</v>
      </c>
      <c r="I32" s="21"/>
      <c r="P32" s="10"/>
    </row>
    <row r="33" spans="1:16" ht="33.75" customHeight="1" x14ac:dyDescent="0.25">
      <c r="A33" s="276" t="s">
        <v>19</v>
      </c>
      <c r="B33" s="277"/>
      <c r="C33" s="14">
        <v>3</v>
      </c>
      <c r="D33" s="14">
        <v>3</v>
      </c>
      <c r="E33" s="14">
        <v>3</v>
      </c>
      <c r="F33" s="14">
        <v>3</v>
      </c>
      <c r="G33" s="14">
        <v>3</v>
      </c>
      <c r="H33" s="14">
        <v>3</v>
      </c>
      <c r="I33" s="21"/>
      <c r="P33" s="10"/>
    </row>
    <row r="34" spans="1:16" ht="29.25" customHeight="1" x14ac:dyDescent="0.25">
      <c r="A34" s="278" t="s">
        <v>20</v>
      </c>
      <c r="B34" s="282"/>
      <c r="C34" s="12">
        <v>2</v>
      </c>
      <c r="D34" s="12">
        <v>2</v>
      </c>
      <c r="E34" s="12">
        <v>2</v>
      </c>
      <c r="F34" s="12">
        <v>3</v>
      </c>
      <c r="G34" s="12">
        <v>2</v>
      </c>
      <c r="H34" s="12">
        <v>2</v>
      </c>
      <c r="I34" s="21"/>
      <c r="P34" s="10"/>
    </row>
    <row r="35" spans="1:16" x14ac:dyDescent="0.25">
      <c r="A35" s="265" t="s">
        <v>230</v>
      </c>
      <c r="B35" s="236"/>
      <c r="C35" s="13">
        <v>37</v>
      </c>
      <c r="D35" s="13">
        <v>49</v>
      </c>
      <c r="E35" s="13">
        <v>52</v>
      </c>
      <c r="F35" s="13">
        <v>49</v>
      </c>
      <c r="G35" s="13">
        <v>51</v>
      </c>
      <c r="H35" s="13">
        <v>36</v>
      </c>
      <c r="I35" s="21"/>
      <c r="P35" s="10"/>
    </row>
    <row r="36" spans="1:16" x14ac:dyDescent="0.25">
      <c r="A36" s="263" t="s">
        <v>94</v>
      </c>
      <c r="B36" s="264"/>
      <c r="C36" s="12">
        <v>15</v>
      </c>
      <c r="D36" s="12">
        <v>13</v>
      </c>
      <c r="E36" s="12">
        <v>7</v>
      </c>
      <c r="F36" s="12">
        <v>12</v>
      </c>
      <c r="G36" s="12">
        <v>7</v>
      </c>
      <c r="H36" s="12">
        <v>5</v>
      </c>
      <c r="I36" s="21"/>
    </row>
    <row r="37" spans="1:16" x14ac:dyDescent="0.25">
      <c r="A37" s="265" t="s">
        <v>231</v>
      </c>
      <c r="B37" s="236"/>
      <c r="C37" s="13">
        <v>22</v>
      </c>
      <c r="D37" s="13">
        <v>16</v>
      </c>
      <c r="E37" s="13">
        <v>27</v>
      </c>
      <c r="F37" s="13">
        <v>15</v>
      </c>
      <c r="G37" s="13">
        <v>17</v>
      </c>
      <c r="H37" s="13">
        <v>16</v>
      </c>
      <c r="I37" s="21"/>
    </row>
    <row r="38" spans="1:16" x14ac:dyDescent="0.25">
      <c r="A38" s="263" t="s">
        <v>12</v>
      </c>
      <c r="B38" s="264"/>
      <c r="C38" s="12" t="s">
        <v>93</v>
      </c>
      <c r="D38" s="12">
        <v>20</v>
      </c>
      <c r="E38" s="12">
        <v>18</v>
      </c>
      <c r="F38" s="12">
        <v>22</v>
      </c>
      <c r="G38" s="12">
        <v>27</v>
      </c>
      <c r="H38" s="12">
        <v>15</v>
      </c>
      <c r="I38" s="21"/>
    </row>
    <row r="39" spans="1:16" s="10" customFormat="1" ht="30.75" customHeight="1" x14ac:dyDescent="0.25">
      <c r="A39" s="224" t="s">
        <v>13</v>
      </c>
      <c r="B39" s="34"/>
      <c r="C39" s="43"/>
      <c r="D39" s="43"/>
      <c r="E39" s="43"/>
      <c r="F39" s="43"/>
      <c r="G39" s="43"/>
      <c r="H39" s="43"/>
      <c r="I39" s="21"/>
    </row>
    <row r="40" spans="1:16" ht="15" customHeight="1" x14ac:dyDescent="0.25">
      <c r="A40" s="238" t="s">
        <v>1</v>
      </c>
      <c r="B40" s="239"/>
      <c r="C40" s="12" t="s">
        <v>93</v>
      </c>
      <c r="D40" s="12">
        <v>10.8</v>
      </c>
      <c r="E40" s="12">
        <v>10.8</v>
      </c>
      <c r="F40" s="12">
        <v>10.4</v>
      </c>
      <c r="G40" s="12">
        <v>10.5</v>
      </c>
      <c r="H40" s="12">
        <v>27.7</v>
      </c>
      <c r="I40" s="21"/>
    </row>
    <row r="41" spans="1:16" x14ac:dyDescent="0.25">
      <c r="A41" s="236" t="s">
        <v>2</v>
      </c>
      <c r="B41" s="237"/>
      <c r="C41" s="13" t="s">
        <v>93</v>
      </c>
      <c r="D41" s="13">
        <v>13.2</v>
      </c>
      <c r="E41" s="13">
        <v>13.2</v>
      </c>
      <c r="F41" s="13">
        <v>14.2</v>
      </c>
      <c r="G41" s="13">
        <v>14.3</v>
      </c>
      <c r="H41" s="13">
        <v>26.7</v>
      </c>
      <c r="I41" s="21"/>
    </row>
    <row r="42" spans="1:16" x14ac:dyDescent="0.25">
      <c r="A42" s="238" t="s">
        <v>3</v>
      </c>
      <c r="B42" s="239"/>
      <c r="C42" s="12" t="s">
        <v>93</v>
      </c>
      <c r="D42" s="12">
        <v>33.700000000000003</v>
      </c>
      <c r="E42" s="12">
        <v>33.700000000000003</v>
      </c>
      <c r="F42" s="12">
        <v>30</v>
      </c>
      <c r="G42" s="12">
        <v>30.7</v>
      </c>
      <c r="H42" s="12">
        <v>27.8</v>
      </c>
      <c r="I42" s="21"/>
    </row>
    <row r="43" spans="1:16" x14ac:dyDescent="0.25">
      <c r="A43" s="236" t="s">
        <v>4</v>
      </c>
      <c r="B43" s="237"/>
      <c r="C43" s="13" t="s">
        <v>93</v>
      </c>
      <c r="D43" s="13">
        <v>0.2</v>
      </c>
      <c r="E43" s="13">
        <v>0.2</v>
      </c>
      <c r="F43" s="13">
        <v>0.2</v>
      </c>
      <c r="G43" s="13">
        <v>0.2</v>
      </c>
      <c r="H43" s="13">
        <v>2.8</v>
      </c>
      <c r="I43" s="21"/>
    </row>
    <row r="44" spans="1:16" x14ac:dyDescent="0.25">
      <c r="A44" s="238" t="s">
        <v>5</v>
      </c>
      <c r="B44" s="239"/>
      <c r="C44" s="12" t="s">
        <v>93</v>
      </c>
      <c r="D44" s="12">
        <v>3.7</v>
      </c>
      <c r="E44" s="12">
        <v>3.7</v>
      </c>
      <c r="F44" s="12">
        <v>9.1</v>
      </c>
      <c r="G44" s="12">
        <v>9.1</v>
      </c>
      <c r="H44" s="12">
        <v>6</v>
      </c>
      <c r="I44" s="21"/>
    </row>
    <row r="45" spans="1:16" x14ac:dyDescent="0.25">
      <c r="A45" s="236" t="s">
        <v>6</v>
      </c>
      <c r="B45" s="237"/>
      <c r="C45" s="13" t="s">
        <v>93</v>
      </c>
      <c r="D45" s="13">
        <v>5.0999999999999996</v>
      </c>
      <c r="E45" s="13">
        <v>5.0999999999999996</v>
      </c>
      <c r="F45" s="13">
        <v>5.0999999999999996</v>
      </c>
      <c r="G45" s="13">
        <v>5.0999999999999996</v>
      </c>
      <c r="H45" s="13">
        <v>1.3</v>
      </c>
      <c r="I45" s="21"/>
    </row>
    <row r="46" spans="1:16" x14ac:dyDescent="0.25">
      <c r="A46" s="238" t="s">
        <v>7</v>
      </c>
      <c r="B46" s="239"/>
      <c r="C46" s="12" t="s">
        <v>93</v>
      </c>
      <c r="D46" s="12">
        <v>9</v>
      </c>
      <c r="E46" s="12">
        <v>9</v>
      </c>
      <c r="F46" s="12">
        <v>5.8</v>
      </c>
      <c r="G46" s="12">
        <v>6.1</v>
      </c>
      <c r="H46" s="12">
        <v>0.8</v>
      </c>
      <c r="I46" s="21"/>
    </row>
    <row r="47" spans="1:16" x14ac:dyDescent="0.25">
      <c r="A47" s="240" t="s">
        <v>0</v>
      </c>
      <c r="B47" s="241"/>
      <c r="C47" s="15" t="s">
        <v>93</v>
      </c>
      <c r="D47" s="15">
        <v>24.3</v>
      </c>
      <c r="E47" s="15">
        <v>24.3</v>
      </c>
      <c r="F47" s="15">
        <v>24.3</v>
      </c>
      <c r="G47" s="15">
        <v>24.1</v>
      </c>
      <c r="H47" s="15">
        <v>6.6</v>
      </c>
      <c r="I47" s="21"/>
    </row>
    <row r="48" spans="1:16" s="10" customFormat="1" x14ac:dyDescent="0.25">
      <c r="A48" s="44"/>
      <c r="B48" s="16"/>
      <c r="C48" s="17"/>
      <c r="D48" s="17"/>
      <c r="E48" s="17"/>
      <c r="F48" s="17"/>
      <c r="G48" s="17"/>
      <c r="H48" s="17"/>
      <c r="I48" s="21"/>
    </row>
    <row r="49" spans="1:14" s="26" customFormat="1" ht="15" customHeight="1" x14ac:dyDescent="0.25">
      <c r="A49" s="48" t="s">
        <v>215</v>
      </c>
      <c r="B49" s="45"/>
      <c r="C49" s="45"/>
      <c r="D49" s="45"/>
      <c r="E49" s="45"/>
      <c r="F49" s="45"/>
      <c r="G49" s="45"/>
      <c r="H49" s="46"/>
      <c r="I49" s="47"/>
      <c r="J49" s="47"/>
      <c r="K49" s="47"/>
      <c r="L49" s="47"/>
      <c r="M49" s="47"/>
      <c r="N49" s="47"/>
    </row>
    <row r="50" spans="1:14" s="26" customFormat="1" x14ac:dyDescent="0.25">
      <c r="A50" s="50" t="s">
        <v>233</v>
      </c>
      <c r="H50" s="49"/>
    </row>
    <row r="51" spans="1:14" s="26" customFormat="1" x14ac:dyDescent="0.25">
      <c r="A51" s="50" t="s">
        <v>232</v>
      </c>
      <c r="H51" s="49"/>
    </row>
    <row r="52" spans="1:14" x14ac:dyDescent="0.25">
      <c r="A52" s="62" t="s">
        <v>221</v>
      </c>
      <c r="B52" s="31"/>
      <c r="C52" s="31"/>
      <c r="D52" s="31"/>
      <c r="E52" s="31"/>
      <c r="F52" s="31"/>
      <c r="G52" s="31"/>
      <c r="H52" s="51"/>
    </row>
    <row r="53" spans="1:14" s="10" customFormat="1" x14ac:dyDescent="0.25">
      <c r="A53" s="63"/>
    </row>
    <row r="54" spans="1:14" ht="15" customHeight="1" x14ac:dyDescent="0.25">
      <c r="A54" s="52" t="s">
        <v>376</v>
      </c>
      <c r="B54" s="52"/>
      <c r="C54" s="52"/>
      <c r="D54" s="52"/>
      <c r="E54" s="52"/>
      <c r="F54" s="52"/>
      <c r="G54" s="52"/>
      <c r="H54" s="52"/>
      <c r="I54" s="52"/>
    </row>
    <row r="55" spans="1:14" s="10" customFormat="1" ht="15" customHeight="1" x14ac:dyDescent="0.25">
      <c r="A55" s="52" t="s">
        <v>218</v>
      </c>
      <c r="B55" s="52"/>
      <c r="C55" s="52"/>
      <c r="D55" s="52"/>
      <c r="E55" s="52"/>
      <c r="F55" s="52"/>
      <c r="G55" s="52"/>
      <c r="H55" s="52"/>
      <c r="I55" s="52"/>
    </row>
    <row r="56" spans="1:14" s="10" customFormat="1" ht="15" customHeight="1" x14ac:dyDescent="0.25"/>
    <row r="57" spans="1:14" ht="15" customHeight="1" x14ac:dyDescent="0.25">
      <c r="A57" s="280" t="s">
        <v>412</v>
      </c>
      <c r="B57" s="281"/>
      <c r="C57" s="42">
        <v>2012</v>
      </c>
      <c r="D57" s="42">
        <v>2013</v>
      </c>
      <c r="E57" s="42">
        <v>2014</v>
      </c>
      <c r="F57" s="42">
        <v>2015</v>
      </c>
      <c r="G57" s="42">
        <v>2016</v>
      </c>
    </row>
    <row r="58" spans="1:14" ht="15" customHeight="1" x14ac:dyDescent="0.25">
      <c r="A58" s="55" t="s">
        <v>51</v>
      </c>
      <c r="B58" s="58"/>
      <c r="C58" s="53">
        <f>+C59+C63</f>
        <v>880</v>
      </c>
      <c r="D58" s="55">
        <f>+D59+D63</f>
        <v>875</v>
      </c>
      <c r="E58" s="53">
        <v>808</v>
      </c>
      <c r="F58" s="53">
        <v>872</v>
      </c>
      <c r="G58" s="55">
        <v>727</v>
      </c>
    </row>
    <row r="59" spans="1:14" ht="15" customHeight="1" x14ac:dyDescent="0.25">
      <c r="A59" s="263" t="s">
        <v>180</v>
      </c>
      <c r="B59" s="264"/>
      <c r="C59" s="12">
        <f>+C60+C61+C62</f>
        <v>56</v>
      </c>
      <c r="D59" s="12">
        <f>+D60+D61+D62</f>
        <v>53</v>
      </c>
      <c r="E59" s="12">
        <v>50</v>
      </c>
      <c r="F59" s="12">
        <v>37</v>
      </c>
      <c r="G59" s="12">
        <v>36</v>
      </c>
    </row>
    <row r="60" spans="1:14" ht="15" customHeight="1" x14ac:dyDescent="0.25">
      <c r="A60" s="265" t="s">
        <v>182</v>
      </c>
      <c r="B60" s="236"/>
      <c r="C60" s="13">
        <v>3</v>
      </c>
      <c r="D60" s="13">
        <v>3</v>
      </c>
      <c r="E60" s="13">
        <v>3</v>
      </c>
      <c r="F60" s="13">
        <v>3</v>
      </c>
      <c r="G60" s="13">
        <v>3</v>
      </c>
    </row>
    <row r="61" spans="1:14" ht="15" customHeight="1" x14ac:dyDescent="0.25">
      <c r="A61" s="263" t="s">
        <v>183</v>
      </c>
      <c r="B61" s="264"/>
      <c r="C61" s="12">
        <v>8</v>
      </c>
      <c r="D61" s="12">
        <v>8</v>
      </c>
      <c r="E61" s="12">
        <v>8</v>
      </c>
      <c r="F61" s="12">
        <v>8</v>
      </c>
      <c r="G61" s="12">
        <v>8</v>
      </c>
    </row>
    <row r="62" spans="1:14" ht="15" customHeight="1" x14ac:dyDescent="0.25">
      <c r="A62" s="265" t="s">
        <v>184</v>
      </c>
      <c r="B62" s="236"/>
      <c r="C62" s="13">
        <v>45</v>
      </c>
      <c r="D62" s="13">
        <v>42</v>
      </c>
      <c r="E62" s="13">
        <v>39</v>
      </c>
      <c r="F62" s="13">
        <v>26</v>
      </c>
      <c r="G62" s="13">
        <v>25</v>
      </c>
    </row>
    <row r="63" spans="1:14" ht="15" customHeight="1" x14ac:dyDescent="0.25">
      <c r="A63" s="263" t="s">
        <v>181</v>
      </c>
      <c r="B63" s="264"/>
      <c r="C63" s="12">
        <f>+C64+C65</f>
        <v>824</v>
      </c>
      <c r="D63" s="12">
        <f>+D64+D65</f>
        <v>822</v>
      </c>
      <c r="E63" s="12">
        <v>758</v>
      </c>
      <c r="F63" s="12">
        <v>835</v>
      </c>
      <c r="G63" s="12">
        <v>691</v>
      </c>
    </row>
    <row r="64" spans="1:14" x14ac:dyDescent="0.25">
      <c r="A64" s="265" t="s">
        <v>185</v>
      </c>
      <c r="B64" s="236"/>
      <c r="C64" s="13">
        <v>60</v>
      </c>
      <c r="D64" s="13">
        <v>65</v>
      </c>
      <c r="E64" s="13">
        <v>63</v>
      </c>
      <c r="F64" s="13">
        <v>63</v>
      </c>
      <c r="G64" s="13">
        <v>63</v>
      </c>
    </row>
    <row r="65" spans="1:7" x14ac:dyDescent="0.25">
      <c r="A65" s="263" t="s">
        <v>186</v>
      </c>
      <c r="B65" s="264"/>
      <c r="C65" s="12">
        <v>764</v>
      </c>
      <c r="D65" s="12">
        <v>757</v>
      </c>
      <c r="E65" s="12">
        <v>695</v>
      </c>
      <c r="F65" s="12">
        <v>772</v>
      </c>
      <c r="G65" s="12">
        <v>628</v>
      </c>
    </row>
    <row r="66" spans="1:7" s="10" customFormat="1" x14ac:dyDescent="0.25">
      <c r="A66" s="56"/>
      <c r="B66" s="34"/>
      <c r="C66" s="43"/>
      <c r="D66" s="43"/>
      <c r="E66" s="43"/>
      <c r="F66" s="43"/>
      <c r="G66" s="43"/>
    </row>
    <row r="67" spans="1:7" x14ac:dyDescent="0.25">
      <c r="A67" s="274" t="s">
        <v>52</v>
      </c>
      <c r="B67" s="275"/>
      <c r="C67" s="43">
        <v>4321466</v>
      </c>
      <c r="D67" s="43">
        <v>4667894</v>
      </c>
      <c r="E67" s="43">
        <v>4897426</v>
      </c>
      <c r="F67" s="43">
        <v>5130911</v>
      </c>
      <c r="G67" s="43">
        <v>5433659</v>
      </c>
    </row>
    <row r="68" spans="1:7" ht="15" customHeight="1" x14ac:dyDescent="0.25">
      <c r="A68" s="263" t="s">
        <v>223</v>
      </c>
      <c r="B68" s="264"/>
      <c r="C68" s="12">
        <v>3359391</v>
      </c>
      <c r="D68" s="12">
        <v>3462766</v>
      </c>
      <c r="E68" s="12">
        <v>3522534</v>
      </c>
      <c r="F68" s="12">
        <v>3623995</v>
      </c>
      <c r="G68" s="12">
        <v>3927012</v>
      </c>
    </row>
    <row r="69" spans="1:7" x14ac:dyDescent="0.25">
      <c r="A69" s="260" t="s">
        <v>224</v>
      </c>
      <c r="B69" s="240"/>
      <c r="C69" s="15">
        <v>962075</v>
      </c>
      <c r="D69" s="15">
        <v>1205128</v>
      </c>
      <c r="E69" s="15">
        <v>1374892</v>
      </c>
      <c r="F69" s="15">
        <v>1506916</v>
      </c>
      <c r="G69" s="15">
        <v>1506647</v>
      </c>
    </row>
    <row r="70" spans="1:7" s="10" customFormat="1" x14ac:dyDescent="0.25">
      <c r="A70" s="16"/>
      <c r="B70" s="16"/>
      <c r="C70" s="17"/>
      <c r="D70" s="17"/>
      <c r="E70" s="17"/>
      <c r="F70" s="17"/>
      <c r="G70" s="17"/>
    </row>
    <row r="71" spans="1:7" x14ac:dyDescent="0.25">
      <c r="A71" s="48" t="s">
        <v>219</v>
      </c>
      <c r="B71" s="45"/>
      <c r="C71" s="45"/>
      <c r="D71" s="45"/>
      <c r="E71" s="45"/>
      <c r="F71" s="45"/>
      <c r="G71" s="46"/>
    </row>
    <row r="72" spans="1:7" x14ac:dyDescent="0.25">
      <c r="A72" s="50" t="s">
        <v>225</v>
      </c>
      <c r="B72" s="26"/>
      <c r="C72" s="26"/>
      <c r="D72" s="26"/>
      <c r="E72" s="26"/>
      <c r="F72" s="26"/>
      <c r="G72" s="49"/>
    </row>
    <row r="73" spans="1:7" x14ac:dyDescent="0.25">
      <c r="A73" s="62" t="s">
        <v>221</v>
      </c>
      <c r="B73" s="31"/>
      <c r="C73" s="31"/>
      <c r="D73" s="31"/>
      <c r="E73" s="31"/>
      <c r="F73" s="31"/>
      <c r="G73" s="51"/>
    </row>
    <row r="74" spans="1:7" s="10" customFormat="1" x14ac:dyDescent="0.25">
      <c r="A74" s="63"/>
    </row>
    <row r="75" spans="1:7" x14ac:dyDescent="0.25">
      <c r="A75" s="223" t="s">
        <v>187</v>
      </c>
      <c r="B75" s="223"/>
      <c r="C75" s="223"/>
      <c r="D75" s="223"/>
      <c r="E75" s="223"/>
      <c r="F75" s="223"/>
      <c r="G75" s="225"/>
    </row>
    <row r="76" spans="1:7" s="10" customFormat="1" x14ac:dyDescent="0.25">
      <c r="A76" s="223">
        <v>2018</v>
      </c>
      <c r="B76" s="223"/>
      <c r="C76" s="223"/>
      <c r="D76" s="223"/>
      <c r="E76" s="223"/>
      <c r="F76" s="223"/>
      <c r="G76" s="225"/>
    </row>
    <row r="77" spans="1:7" s="10" customFormat="1" x14ac:dyDescent="0.25"/>
    <row r="78" spans="1:7" x14ac:dyDescent="0.25">
      <c r="A78" s="266" t="s">
        <v>148</v>
      </c>
      <c r="B78" s="268" t="s">
        <v>177</v>
      </c>
      <c r="C78" s="269"/>
      <c r="D78" s="269"/>
      <c r="E78" s="270"/>
    </row>
    <row r="79" spans="1:7" ht="25.5" x14ac:dyDescent="0.25">
      <c r="A79" s="267"/>
      <c r="B79" s="61" t="s">
        <v>168</v>
      </c>
      <c r="C79" s="61" t="s">
        <v>65</v>
      </c>
      <c r="D79" s="61" t="s">
        <v>377</v>
      </c>
      <c r="E79" s="61" t="s">
        <v>53</v>
      </c>
    </row>
    <row r="80" spans="1:7" x14ac:dyDescent="0.25">
      <c r="A80" s="33" t="s">
        <v>123</v>
      </c>
      <c r="B80" s="13">
        <v>3</v>
      </c>
      <c r="C80" s="13">
        <v>0</v>
      </c>
      <c r="D80" s="13">
        <v>4</v>
      </c>
      <c r="E80" s="13">
        <v>7</v>
      </c>
    </row>
    <row r="81" spans="1:5" x14ac:dyDescent="0.25">
      <c r="A81" s="32" t="s">
        <v>124</v>
      </c>
      <c r="B81" s="12">
        <v>79</v>
      </c>
      <c r="C81" s="12">
        <v>83</v>
      </c>
      <c r="D81" s="12">
        <v>35</v>
      </c>
      <c r="E81" s="12">
        <v>197</v>
      </c>
    </row>
    <row r="82" spans="1:5" x14ac:dyDescent="0.25">
      <c r="A82" s="33" t="s">
        <v>169</v>
      </c>
      <c r="B82" s="13">
        <v>7</v>
      </c>
      <c r="C82" s="13">
        <v>5</v>
      </c>
      <c r="D82" s="13">
        <v>8</v>
      </c>
      <c r="E82" s="13">
        <v>20</v>
      </c>
    </row>
    <row r="83" spans="1:5" x14ac:dyDescent="0.25">
      <c r="A83" s="32" t="s">
        <v>125</v>
      </c>
      <c r="B83" s="12">
        <v>34</v>
      </c>
      <c r="C83" s="12">
        <v>16</v>
      </c>
      <c r="D83" s="12">
        <v>5</v>
      </c>
      <c r="E83" s="12">
        <v>55</v>
      </c>
    </row>
    <row r="84" spans="1:5" x14ac:dyDescent="0.25">
      <c r="A84" s="33" t="s">
        <v>126</v>
      </c>
      <c r="B84" s="13">
        <v>23</v>
      </c>
      <c r="C84" s="13">
        <v>18</v>
      </c>
      <c r="D84" s="13">
        <v>9</v>
      </c>
      <c r="E84" s="13">
        <v>50</v>
      </c>
    </row>
    <row r="85" spans="1:5" x14ac:dyDescent="0.25">
      <c r="A85" s="32" t="s">
        <v>127</v>
      </c>
      <c r="B85" s="12">
        <v>30</v>
      </c>
      <c r="C85" s="12">
        <v>56</v>
      </c>
      <c r="D85" s="12">
        <v>13</v>
      </c>
      <c r="E85" s="12">
        <v>99</v>
      </c>
    </row>
    <row r="86" spans="1:5" x14ac:dyDescent="0.25">
      <c r="A86" s="33" t="s">
        <v>128</v>
      </c>
      <c r="B86" s="13">
        <v>23</v>
      </c>
      <c r="C86" s="13">
        <v>15</v>
      </c>
      <c r="D86" s="13">
        <v>7</v>
      </c>
      <c r="E86" s="13">
        <v>45</v>
      </c>
    </row>
    <row r="87" spans="1:5" x14ac:dyDescent="0.25">
      <c r="A87" s="32" t="s">
        <v>129</v>
      </c>
      <c r="B87" s="12">
        <v>8</v>
      </c>
      <c r="C87" s="12">
        <v>7</v>
      </c>
      <c r="D87" s="12">
        <v>10</v>
      </c>
      <c r="E87" s="12">
        <v>25</v>
      </c>
    </row>
    <row r="88" spans="1:5" x14ac:dyDescent="0.25">
      <c r="A88" s="33" t="s">
        <v>130</v>
      </c>
      <c r="B88" s="13">
        <v>7</v>
      </c>
      <c r="C88" s="13">
        <v>13</v>
      </c>
      <c r="D88" s="13">
        <v>4</v>
      </c>
      <c r="E88" s="13">
        <v>24</v>
      </c>
    </row>
    <row r="89" spans="1:5" x14ac:dyDescent="0.25">
      <c r="A89" s="32" t="s">
        <v>131</v>
      </c>
      <c r="B89" s="12">
        <v>13</v>
      </c>
      <c r="C89" s="12">
        <v>22</v>
      </c>
      <c r="D89" s="12">
        <v>16</v>
      </c>
      <c r="E89" s="12">
        <v>51</v>
      </c>
    </row>
    <row r="90" spans="1:5" x14ac:dyDescent="0.25">
      <c r="A90" s="33" t="s">
        <v>132</v>
      </c>
      <c r="B90" s="13">
        <v>18</v>
      </c>
      <c r="C90" s="13">
        <v>18</v>
      </c>
      <c r="D90" s="13">
        <v>5</v>
      </c>
      <c r="E90" s="13">
        <v>41</v>
      </c>
    </row>
    <row r="91" spans="1:5" x14ac:dyDescent="0.25">
      <c r="A91" s="32" t="s">
        <v>133</v>
      </c>
      <c r="B91" s="12">
        <v>6</v>
      </c>
      <c r="C91" s="12">
        <v>10</v>
      </c>
      <c r="D91" s="12">
        <v>10</v>
      </c>
      <c r="E91" s="12">
        <v>26</v>
      </c>
    </row>
    <row r="92" spans="1:5" x14ac:dyDescent="0.25">
      <c r="A92" s="33" t="s">
        <v>134</v>
      </c>
      <c r="B92" s="13">
        <v>20</v>
      </c>
      <c r="C92" s="13">
        <v>19</v>
      </c>
      <c r="D92" s="13">
        <v>5</v>
      </c>
      <c r="E92" s="13">
        <v>44</v>
      </c>
    </row>
    <row r="93" spans="1:5" x14ac:dyDescent="0.25">
      <c r="A93" s="32" t="s">
        <v>135</v>
      </c>
      <c r="B93" s="12">
        <v>25</v>
      </c>
      <c r="C93" s="12">
        <v>67</v>
      </c>
      <c r="D93" s="12">
        <v>11</v>
      </c>
      <c r="E93" s="12">
        <v>103</v>
      </c>
    </row>
    <row r="94" spans="1:5" x14ac:dyDescent="0.25">
      <c r="A94" s="33" t="s">
        <v>170</v>
      </c>
      <c r="B94" s="13">
        <v>53</v>
      </c>
      <c r="C94" s="13">
        <v>6</v>
      </c>
      <c r="D94" s="13">
        <v>8</v>
      </c>
      <c r="E94" s="13">
        <v>67</v>
      </c>
    </row>
    <row r="95" spans="1:5" x14ac:dyDescent="0.25">
      <c r="A95" s="32" t="s">
        <v>136</v>
      </c>
      <c r="B95" s="12">
        <v>0</v>
      </c>
      <c r="C95" s="12">
        <v>1</v>
      </c>
      <c r="D95" s="12">
        <v>2</v>
      </c>
      <c r="E95" s="12">
        <v>3</v>
      </c>
    </row>
    <row r="96" spans="1:5" x14ac:dyDescent="0.25">
      <c r="A96" s="33" t="s">
        <v>171</v>
      </c>
      <c r="B96" s="13">
        <v>5</v>
      </c>
      <c r="C96" s="13">
        <v>2</v>
      </c>
      <c r="D96" s="13">
        <v>3</v>
      </c>
      <c r="E96" s="13">
        <v>10</v>
      </c>
    </row>
    <row r="97" spans="1:5" x14ac:dyDescent="0.25">
      <c r="A97" s="32" t="s">
        <v>137</v>
      </c>
      <c r="B97" s="12">
        <v>27</v>
      </c>
      <c r="C97" s="12">
        <v>25</v>
      </c>
      <c r="D97" s="12">
        <v>10</v>
      </c>
      <c r="E97" s="12">
        <v>62</v>
      </c>
    </row>
    <row r="98" spans="1:5" x14ac:dyDescent="0.25">
      <c r="A98" s="33" t="s">
        <v>138</v>
      </c>
      <c r="B98" s="13">
        <v>7</v>
      </c>
      <c r="C98" s="13">
        <v>8</v>
      </c>
      <c r="D98" s="13">
        <v>8</v>
      </c>
      <c r="E98" s="13">
        <v>23</v>
      </c>
    </row>
    <row r="99" spans="1:5" x14ac:dyDescent="0.25">
      <c r="A99" s="32" t="s">
        <v>139</v>
      </c>
      <c r="B99" s="12">
        <v>12</v>
      </c>
      <c r="C99" s="12">
        <v>13</v>
      </c>
      <c r="D99" s="12">
        <v>3</v>
      </c>
      <c r="E99" s="12">
        <v>28</v>
      </c>
    </row>
    <row r="100" spans="1:5" x14ac:dyDescent="0.25">
      <c r="A100" s="33" t="s">
        <v>140</v>
      </c>
      <c r="B100" s="13">
        <v>16</v>
      </c>
      <c r="C100" s="13">
        <v>12</v>
      </c>
      <c r="D100" s="13">
        <v>9</v>
      </c>
      <c r="E100" s="13">
        <v>37</v>
      </c>
    </row>
    <row r="101" spans="1:5" x14ac:dyDescent="0.25">
      <c r="A101" s="32" t="s">
        <v>141</v>
      </c>
      <c r="B101" s="12">
        <v>25</v>
      </c>
      <c r="C101" s="12">
        <v>40</v>
      </c>
      <c r="D101" s="12">
        <v>22</v>
      </c>
      <c r="E101" s="12">
        <v>87</v>
      </c>
    </row>
    <row r="102" spans="1:5" x14ac:dyDescent="0.25">
      <c r="A102" s="33" t="s">
        <v>142</v>
      </c>
      <c r="B102" s="13">
        <v>31</v>
      </c>
      <c r="C102" s="13">
        <v>25</v>
      </c>
      <c r="D102" s="13">
        <v>13</v>
      </c>
      <c r="E102" s="13">
        <v>69</v>
      </c>
    </row>
    <row r="103" spans="1:5" x14ac:dyDescent="0.25">
      <c r="A103" s="32" t="s">
        <v>172</v>
      </c>
      <c r="B103" s="12">
        <v>9</v>
      </c>
      <c r="C103" s="12">
        <v>8</v>
      </c>
      <c r="D103" s="12">
        <v>10</v>
      </c>
      <c r="E103" s="12">
        <v>27</v>
      </c>
    </row>
    <row r="104" spans="1:5" x14ac:dyDescent="0.25">
      <c r="A104" s="33" t="s">
        <v>143</v>
      </c>
      <c r="B104" s="13">
        <v>12</v>
      </c>
      <c r="C104" s="13">
        <v>12</v>
      </c>
      <c r="D104" s="13">
        <v>4</v>
      </c>
      <c r="E104" s="13">
        <v>28</v>
      </c>
    </row>
    <row r="105" spans="1:5" x14ac:dyDescent="0.25">
      <c r="A105" s="32" t="s">
        <v>144</v>
      </c>
      <c r="B105" s="12">
        <v>20</v>
      </c>
      <c r="C105" s="12">
        <v>9</v>
      </c>
      <c r="D105" s="12">
        <v>7</v>
      </c>
      <c r="E105" s="12">
        <v>36</v>
      </c>
    </row>
    <row r="106" spans="1:5" x14ac:dyDescent="0.25">
      <c r="A106" s="33" t="s">
        <v>173</v>
      </c>
      <c r="B106" s="13">
        <v>4</v>
      </c>
      <c r="C106" s="13">
        <v>0</v>
      </c>
      <c r="D106" s="13">
        <v>4</v>
      </c>
      <c r="E106" s="13">
        <v>8</v>
      </c>
    </row>
    <row r="107" spans="1:5" x14ac:dyDescent="0.25">
      <c r="A107" s="32" t="s">
        <v>145</v>
      </c>
      <c r="B107" s="12">
        <v>43</v>
      </c>
      <c r="C107" s="12">
        <v>57</v>
      </c>
      <c r="D107" s="12">
        <v>13</v>
      </c>
      <c r="E107" s="12">
        <v>113</v>
      </c>
    </row>
    <row r="108" spans="1:5" x14ac:dyDescent="0.25">
      <c r="A108" s="33" t="s">
        <v>146</v>
      </c>
      <c r="B108" s="13">
        <v>14</v>
      </c>
      <c r="C108" s="13">
        <v>14</v>
      </c>
      <c r="D108" s="13">
        <v>5</v>
      </c>
      <c r="E108" s="13">
        <v>33</v>
      </c>
    </row>
    <row r="109" spans="1:5" x14ac:dyDescent="0.25">
      <c r="A109" s="32" t="s">
        <v>147</v>
      </c>
      <c r="B109" s="12">
        <v>30</v>
      </c>
      <c r="C109" s="12">
        <v>15</v>
      </c>
      <c r="D109" s="12">
        <v>9</v>
      </c>
      <c r="E109" s="12">
        <v>54</v>
      </c>
    </row>
    <row r="110" spans="1:5" x14ac:dyDescent="0.25">
      <c r="A110" s="33" t="s">
        <v>174</v>
      </c>
      <c r="B110" s="13">
        <v>61</v>
      </c>
      <c r="C110" s="13">
        <v>29</v>
      </c>
      <c r="D110" s="13">
        <v>7</v>
      </c>
      <c r="E110" s="13">
        <v>97</v>
      </c>
    </row>
    <row r="111" spans="1:5" x14ac:dyDescent="0.25">
      <c r="A111" s="32" t="s">
        <v>175</v>
      </c>
      <c r="B111" s="12">
        <v>1</v>
      </c>
      <c r="C111" s="12">
        <v>1</v>
      </c>
      <c r="D111" s="12">
        <v>2</v>
      </c>
      <c r="E111" s="12">
        <v>4</v>
      </c>
    </row>
    <row r="112" spans="1:5" x14ac:dyDescent="0.25">
      <c r="A112" s="33" t="s">
        <v>176</v>
      </c>
      <c r="B112" s="13">
        <v>1</v>
      </c>
      <c r="C112" s="13">
        <v>0</v>
      </c>
      <c r="D112" s="13">
        <v>4</v>
      </c>
      <c r="E112" s="13">
        <v>5</v>
      </c>
    </row>
    <row r="113" spans="1:32" x14ac:dyDescent="0.25">
      <c r="A113" s="60" t="s">
        <v>53</v>
      </c>
      <c r="B113" s="28">
        <v>667</v>
      </c>
      <c r="C113" s="28">
        <v>626</v>
      </c>
      <c r="D113" s="28">
        <v>285</v>
      </c>
      <c r="E113" s="28">
        <v>1578</v>
      </c>
    </row>
    <row r="114" spans="1:32" s="10" customFormat="1" x14ac:dyDescent="0.25">
      <c r="A114" s="16"/>
      <c r="B114" s="17"/>
      <c r="C114" s="17"/>
      <c r="D114" s="17"/>
      <c r="E114" s="17"/>
    </row>
    <row r="115" spans="1:32" x14ac:dyDescent="0.25">
      <c r="A115" s="283" t="s">
        <v>220</v>
      </c>
      <c r="B115" s="284"/>
      <c r="C115" s="284"/>
      <c r="D115" s="284"/>
      <c r="E115" s="285"/>
    </row>
    <row r="116" spans="1:32" s="10" customFormat="1" x14ac:dyDescent="0.25">
      <c r="A116" s="76" t="s">
        <v>407</v>
      </c>
      <c r="B116" s="69"/>
      <c r="C116" s="69"/>
      <c r="D116" s="69"/>
      <c r="E116" s="226"/>
    </row>
    <row r="117" spans="1:32" x14ac:dyDescent="0.25">
      <c r="A117" s="243" t="s">
        <v>221</v>
      </c>
      <c r="B117" s="244"/>
      <c r="C117" s="244"/>
      <c r="D117" s="244"/>
      <c r="E117" s="245"/>
    </row>
    <row r="119" spans="1:32" x14ac:dyDescent="0.25">
      <c r="A119" s="223" t="s">
        <v>189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5"/>
      <c r="L119" s="225"/>
    </row>
    <row r="120" spans="1:32" s="10" customFormat="1" x14ac:dyDescent="0.25">
      <c r="A120" s="223" t="s">
        <v>222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5"/>
      <c r="L120" s="225"/>
    </row>
    <row r="121" spans="1:32" s="10" customFormat="1" x14ac:dyDescent="0.25"/>
    <row r="122" spans="1:32" x14ac:dyDescent="0.25">
      <c r="A122" s="258" t="s">
        <v>110</v>
      </c>
      <c r="B122" s="259"/>
      <c r="C122" s="252">
        <v>2008</v>
      </c>
      <c r="D122" s="253"/>
      <c r="E122" s="253"/>
      <c r="F122" s="253"/>
      <c r="G122" s="253"/>
      <c r="H122" s="254"/>
      <c r="I122" s="252">
        <v>2010</v>
      </c>
      <c r="J122" s="253"/>
      <c r="K122" s="253"/>
      <c r="L122" s="253"/>
      <c r="M122" s="253"/>
      <c r="N122" s="254"/>
      <c r="O122" s="252">
        <v>2012</v>
      </c>
      <c r="P122" s="253"/>
      <c r="Q122" s="253"/>
      <c r="R122" s="253"/>
      <c r="S122" s="253"/>
      <c r="T122" s="254"/>
      <c r="U122" s="252">
        <v>2014</v>
      </c>
      <c r="V122" s="253"/>
      <c r="W122" s="253"/>
      <c r="X122" s="253"/>
      <c r="Y122" s="253"/>
      <c r="Z122" s="254"/>
      <c r="AA122" s="252">
        <v>2016</v>
      </c>
      <c r="AB122" s="253"/>
      <c r="AC122" s="253"/>
      <c r="AD122" s="253"/>
      <c r="AE122" s="253"/>
      <c r="AF122" s="254"/>
    </row>
    <row r="123" spans="1:32" x14ac:dyDescent="0.25">
      <c r="A123" s="255"/>
      <c r="B123" s="256"/>
      <c r="C123" s="255" t="s">
        <v>10</v>
      </c>
      <c r="D123" s="256"/>
      <c r="E123" s="256" t="s">
        <v>96</v>
      </c>
      <c r="F123" s="256"/>
      <c r="G123" s="256" t="s">
        <v>97</v>
      </c>
      <c r="H123" s="257"/>
      <c r="I123" s="255" t="s">
        <v>10</v>
      </c>
      <c r="J123" s="256"/>
      <c r="K123" s="256" t="s">
        <v>96</v>
      </c>
      <c r="L123" s="256"/>
      <c r="M123" s="256" t="s">
        <v>97</v>
      </c>
      <c r="N123" s="257"/>
      <c r="O123" s="255" t="s">
        <v>10</v>
      </c>
      <c r="P123" s="256"/>
      <c r="Q123" s="256" t="s">
        <v>96</v>
      </c>
      <c r="R123" s="256"/>
      <c r="S123" s="256" t="s">
        <v>97</v>
      </c>
      <c r="T123" s="257"/>
      <c r="U123" s="255" t="s">
        <v>10</v>
      </c>
      <c r="V123" s="256"/>
      <c r="W123" s="256" t="s">
        <v>96</v>
      </c>
      <c r="X123" s="256"/>
      <c r="Y123" s="256" t="s">
        <v>97</v>
      </c>
      <c r="Z123" s="257"/>
      <c r="AA123" s="255" t="s">
        <v>10</v>
      </c>
      <c r="AB123" s="256"/>
      <c r="AC123" s="256" t="s">
        <v>96</v>
      </c>
      <c r="AD123" s="256"/>
      <c r="AE123" s="256" t="s">
        <v>97</v>
      </c>
      <c r="AF123" s="257"/>
    </row>
    <row r="124" spans="1:32" x14ac:dyDescent="0.25">
      <c r="A124" s="255"/>
      <c r="B124" s="256"/>
      <c r="C124" s="65" t="s">
        <v>57</v>
      </c>
      <c r="D124" s="64" t="s">
        <v>58</v>
      </c>
      <c r="E124" s="64" t="s">
        <v>57</v>
      </c>
      <c r="F124" s="64" t="s">
        <v>58</v>
      </c>
      <c r="G124" s="64" t="s">
        <v>57</v>
      </c>
      <c r="H124" s="66" t="s">
        <v>58</v>
      </c>
      <c r="I124" s="65" t="s">
        <v>57</v>
      </c>
      <c r="J124" s="64" t="s">
        <v>58</v>
      </c>
      <c r="K124" s="64" t="s">
        <v>57</v>
      </c>
      <c r="L124" s="64" t="s">
        <v>58</v>
      </c>
      <c r="M124" s="64" t="s">
        <v>57</v>
      </c>
      <c r="N124" s="66" t="s">
        <v>58</v>
      </c>
      <c r="O124" s="65" t="s">
        <v>57</v>
      </c>
      <c r="P124" s="64" t="s">
        <v>58</v>
      </c>
      <c r="Q124" s="64" t="s">
        <v>57</v>
      </c>
      <c r="R124" s="64" t="s">
        <v>58</v>
      </c>
      <c r="S124" s="64" t="s">
        <v>57</v>
      </c>
      <c r="T124" s="66" t="s">
        <v>58</v>
      </c>
      <c r="U124" s="65" t="s">
        <v>57</v>
      </c>
      <c r="V124" s="64" t="s">
        <v>58</v>
      </c>
      <c r="W124" s="64" t="s">
        <v>57</v>
      </c>
      <c r="X124" s="64" t="s">
        <v>58</v>
      </c>
      <c r="Y124" s="64" t="s">
        <v>57</v>
      </c>
      <c r="Z124" s="66" t="s">
        <v>58</v>
      </c>
      <c r="AA124" s="65" t="s">
        <v>57</v>
      </c>
      <c r="AB124" s="64" t="s">
        <v>58</v>
      </c>
      <c r="AC124" s="64" t="s">
        <v>57</v>
      </c>
      <c r="AD124" s="64" t="s">
        <v>58</v>
      </c>
      <c r="AE124" s="64" t="s">
        <v>57</v>
      </c>
      <c r="AF124" s="66" t="s">
        <v>58</v>
      </c>
    </row>
    <row r="125" spans="1:32" x14ac:dyDescent="0.25">
      <c r="A125" s="274" t="s">
        <v>98</v>
      </c>
      <c r="B125" s="275" t="s">
        <v>10</v>
      </c>
      <c r="C125" s="140">
        <v>26350.368704767498</v>
      </c>
      <c r="D125" s="139">
        <v>100</v>
      </c>
      <c r="E125" s="139">
        <v>11914.640144237601</v>
      </c>
      <c r="F125" s="139">
        <v>45.216217950000001</v>
      </c>
      <c r="G125" s="139">
        <v>14435.7285605299</v>
      </c>
      <c r="H125" s="141">
        <v>54.783782049999999</v>
      </c>
      <c r="I125" s="140">
        <v>27201.141530054643</v>
      </c>
      <c r="J125" s="139">
        <v>100.00000000000001</v>
      </c>
      <c r="K125" s="139">
        <v>12908.191522491399</v>
      </c>
      <c r="L125" s="139">
        <v>47.454594904515645</v>
      </c>
      <c r="M125" s="139">
        <v>14293.045977011499</v>
      </c>
      <c r="N125" s="141">
        <v>52.545757909531332</v>
      </c>
      <c r="O125" s="140">
        <v>28129.637699999999</v>
      </c>
      <c r="P125" s="139">
        <v>100</v>
      </c>
      <c r="Q125" s="139">
        <v>13340.362300000001</v>
      </c>
      <c r="R125" s="139">
        <v>47.424579165482825</v>
      </c>
      <c r="S125" s="139">
        <v>14789.275300000001</v>
      </c>
      <c r="T125" s="141">
        <v>52.575420479020252</v>
      </c>
      <c r="U125" s="140">
        <v>29044.596000000001</v>
      </c>
      <c r="V125" s="139">
        <v>100</v>
      </c>
      <c r="W125" s="139">
        <v>13804.2309</v>
      </c>
      <c r="X125" s="139">
        <v>47.527708424658414</v>
      </c>
      <c r="Y125" s="139">
        <v>15240.365099999999</v>
      </c>
      <c r="Z125" s="141">
        <v>52.472291575341579</v>
      </c>
      <c r="AA125" s="140">
        <v>29937.9</v>
      </c>
      <c r="AB125" s="139">
        <v>100</v>
      </c>
      <c r="AC125" s="139">
        <v>14263.2</v>
      </c>
      <c r="AD125" s="139">
        <v>47.642620223863396</v>
      </c>
      <c r="AE125" s="139">
        <v>15674.8</v>
      </c>
      <c r="AF125" s="141">
        <v>52.357713800901195</v>
      </c>
    </row>
    <row r="126" spans="1:32" x14ac:dyDescent="0.25">
      <c r="A126" s="36" t="s">
        <v>111</v>
      </c>
      <c r="B126" s="27" t="s">
        <v>60</v>
      </c>
      <c r="C126" s="36">
        <v>14020.949942188199</v>
      </c>
      <c r="D126" s="27">
        <v>53.209691670000005</v>
      </c>
      <c r="E126" s="27">
        <v>6719.3972636611597</v>
      </c>
      <c r="F126" s="27">
        <v>25.500202059999999</v>
      </c>
      <c r="G126" s="27">
        <v>7301.5526785270495</v>
      </c>
      <c r="H126" s="29">
        <v>27.709489609999999</v>
      </c>
      <c r="I126" s="36">
        <v>15892.213900000001</v>
      </c>
      <c r="J126" s="27">
        <v>58.4</v>
      </c>
      <c r="K126" s="27">
        <v>8051</v>
      </c>
      <c r="L126" s="27">
        <v>29.598022535577854</v>
      </c>
      <c r="M126" s="27">
        <v>7840.5706954022935</v>
      </c>
      <c r="N126" s="29">
        <v>28.824417852975831</v>
      </c>
      <c r="O126" s="36">
        <v>13844.3716</v>
      </c>
      <c r="P126" s="27">
        <v>49.2</v>
      </c>
      <c r="Q126" s="27">
        <v>7116.1909999999998</v>
      </c>
      <c r="R126" s="27">
        <v>25.297840931666176</v>
      </c>
      <c r="S126" s="27">
        <v>6728.1805999999997</v>
      </c>
      <c r="T126" s="29">
        <v>23.918475850117328</v>
      </c>
      <c r="U126" s="36">
        <v>17348.9768</v>
      </c>
      <c r="V126" s="27">
        <v>59.7</v>
      </c>
      <c r="W126" s="27">
        <v>8705.7965999999997</v>
      </c>
      <c r="X126" s="27">
        <v>29.973894627420535</v>
      </c>
      <c r="Y126" s="27">
        <v>8643.1801999999989</v>
      </c>
      <c r="Z126" s="29">
        <v>29.758307535074678</v>
      </c>
      <c r="AA126" s="36">
        <v>18384.8</v>
      </c>
      <c r="AB126" s="27">
        <v>61.4</v>
      </c>
      <c r="AC126" s="27">
        <v>9193.7000000000007</v>
      </c>
      <c r="AD126" s="27">
        <v>30.70923478266679</v>
      </c>
      <c r="AE126" s="27">
        <v>9191</v>
      </c>
      <c r="AF126" s="29">
        <v>30.700216114022695</v>
      </c>
    </row>
    <row r="127" spans="1:32" x14ac:dyDescent="0.25">
      <c r="A127" s="39" t="s">
        <v>112</v>
      </c>
      <c r="B127" s="39" t="s">
        <v>60</v>
      </c>
      <c r="C127" s="38">
        <v>3732.1958995028504</v>
      </c>
      <c r="D127" s="39">
        <v>14.16373312</v>
      </c>
      <c r="E127" s="39">
        <v>2595.1365666122301</v>
      </c>
      <c r="F127" s="39">
        <v>9.8485778199999992</v>
      </c>
      <c r="G127" s="39">
        <v>1137.05933289061</v>
      </c>
      <c r="H127" s="41">
        <v>4.3151552999999998</v>
      </c>
      <c r="I127" s="38">
        <v>5095.1255000000001</v>
      </c>
      <c r="J127" s="39">
        <v>18.7</v>
      </c>
      <c r="K127" s="39">
        <v>3575.5690517301177</v>
      </c>
      <c r="L127" s="39">
        <v>13.144922788550833</v>
      </c>
      <c r="M127" s="39">
        <v>1515.0628735632188</v>
      </c>
      <c r="N127" s="41">
        <v>5.5698503384103208</v>
      </c>
      <c r="O127" s="38">
        <v>4346.8034000000007</v>
      </c>
      <c r="P127" s="39">
        <v>15.5</v>
      </c>
      <c r="Q127" s="39">
        <v>3158.0962999999997</v>
      </c>
      <c r="R127" s="39">
        <v>11.226935567677076</v>
      </c>
      <c r="S127" s="39">
        <v>1188.7071000000001</v>
      </c>
      <c r="T127" s="41">
        <v>4.2258173129616958</v>
      </c>
      <c r="U127" s="38">
        <v>6515.5069000000003</v>
      </c>
      <c r="V127" s="39">
        <v>22.4</v>
      </c>
      <c r="W127" s="39">
        <v>4304.8545000000004</v>
      </c>
      <c r="X127" s="39">
        <v>14.821533410208222</v>
      </c>
      <c r="Y127" s="39">
        <v>2210.6523999999999</v>
      </c>
      <c r="Z127" s="41">
        <v>7.6112348059515096</v>
      </c>
      <c r="AA127" s="38">
        <v>6138.1</v>
      </c>
      <c r="AB127" s="39">
        <v>20.5</v>
      </c>
      <c r="AC127" s="39">
        <v>4150.5</v>
      </c>
      <c r="AD127" s="39">
        <v>13.863697854558938</v>
      </c>
      <c r="AE127" s="39">
        <v>1987.6</v>
      </c>
      <c r="AF127" s="41">
        <v>6.6390762211110328</v>
      </c>
    </row>
    <row r="128" spans="1:32" s="10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1:14" x14ac:dyDescent="0.25">
      <c r="A129" s="74" t="s">
        <v>155</v>
      </c>
      <c r="B129" s="75"/>
      <c r="C129" s="75"/>
      <c r="D129" s="75"/>
      <c r="E129" s="59"/>
    </row>
    <row r="130" spans="1:14" x14ac:dyDescent="0.25">
      <c r="A130" s="76" t="s">
        <v>234</v>
      </c>
      <c r="B130" s="77"/>
      <c r="C130" s="77"/>
      <c r="D130" s="77"/>
      <c r="E130" s="49"/>
    </row>
    <row r="131" spans="1:14" x14ac:dyDescent="0.25">
      <c r="A131" s="69" t="s">
        <v>101</v>
      </c>
      <c r="B131" s="77"/>
      <c r="C131" s="77"/>
      <c r="D131" s="77"/>
      <c r="E131" s="49"/>
    </row>
    <row r="132" spans="1:14" s="10" customFormat="1" x14ac:dyDescent="0.25">
      <c r="A132" s="69" t="s">
        <v>192</v>
      </c>
      <c r="B132" s="26"/>
      <c r="C132" s="26"/>
      <c r="D132" s="77"/>
      <c r="E132" s="49"/>
    </row>
    <row r="133" spans="1:14" x14ac:dyDescent="0.25">
      <c r="A133" s="243" t="s">
        <v>221</v>
      </c>
      <c r="B133" s="244"/>
      <c r="C133" s="244"/>
      <c r="D133" s="244"/>
      <c r="E133" s="245"/>
    </row>
    <row r="135" spans="1:14" x14ac:dyDescent="0.25">
      <c r="A135" s="223" t="s">
        <v>188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5"/>
      <c r="N135" s="225"/>
    </row>
    <row r="136" spans="1:14" s="10" customFormat="1" x14ac:dyDescent="0.25">
      <c r="A136" s="223" t="s">
        <v>222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5"/>
      <c r="N136" s="225"/>
    </row>
    <row r="137" spans="1:14" s="10" customFormat="1" x14ac:dyDescent="0.25"/>
    <row r="138" spans="1:14" ht="15" customHeight="1" x14ac:dyDescent="0.25">
      <c r="A138" s="258" t="s">
        <v>113</v>
      </c>
      <c r="B138" s="259"/>
      <c r="C138" s="259"/>
      <c r="D138" s="286"/>
      <c r="E138" s="252">
        <v>2008</v>
      </c>
      <c r="F138" s="254"/>
      <c r="G138" s="252">
        <v>2010</v>
      </c>
      <c r="H138" s="254"/>
      <c r="I138" s="252">
        <v>2012</v>
      </c>
      <c r="J138" s="254"/>
      <c r="K138" s="252">
        <v>2014</v>
      </c>
      <c r="L138" s="254"/>
      <c r="M138" s="252">
        <v>2016</v>
      </c>
      <c r="N138" s="254"/>
    </row>
    <row r="139" spans="1:14" ht="15" customHeight="1" x14ac:dyDescent="0.25">
      <c r="A139" s="255"/>
      <c r="B139" s="256"/>
      <c r="C139" s="256"/>
      <c r="D139" s="257"/>
      <c r="E139" s="255" t="s">
        <v>10</v>
      </c>
      <c r="F139" s="257"/>
      <c r="G139" s="255" t="s">
        <v>10</v>
      </c>
      <c r="H139" s="257"/>
      <c r="I139" s="255" t="s">
        <v>10</v>
      </c>
      <c r="J139" s="257"/>
      <c r="K139" s="255" t="s">
        <v>10</v>
      </c>
      <c r="L139" s="257"/>
      <c r="M139" s="255" t="s">
        <v>10</v>
      </c>
      <c r="N139" s="257"/>
    </row>
    <row r="140" spans="1:14" x14ac:dyDescent="0.25">
      <c r="A140" s="287"/>
      <c r="B140" s="288"/>
      <c r="C140" s="288"/>
      <c r="D140" s="289"/>
      <c r="E140" s="70" t="s">
        <v>57</v>
      </c>
      <c r="F140" s="71" t="s">
        <v>58</v>
      </c>
      <c r="G140" s="70" t="s">
        <v>57</v>
      </c>
      <c r="H140" s="71" t="s">
        <v>58</v>
      </c>
      <c r="I140" s="70" t="s">
        <v>57</v>
      </c>
      <c r="J140" s="71" t="s">
        <v>58</v>
      </c>
      <c r="K140" s="70" t="s">
        <v>57</v>
      </c>
      <c r="L140" s="71" t="s">
        <v>58</v>
      </c>
      <c r="M140" s="70" t="s">
        <v>57</v>
      </c>
      <c r="N140" s="71" t="s">
        <v>58</v>
      </c>
    </row>
    <row r="141" spans="1:14" ht="24.75" customHeight="1" x14ac:dyDescent="0.25">
      <c r="A141" s="251" t="s">
        <v>111</v>
      </c>
      <c r="B141" s="261" t="s">
        <v>114</v>
      </c>
      <c r="C141" s="261"/>
      <c r="D141" s="262"/>
      <c r="E141" s="139">
        <f>14020949.9421882/1000</f>
        <v>14020.949942188199</v>
      </c>
      <c r="F141" s="142">
        <v>100</v>
      </c>
      <c r="G141" s="139">
        <v>15892.213900000001</v>
      </c>
      <c r="H141" s="142">
        <v>100</v>
      </c>
      <c r="I141" s="139">
        <v>13844.3716</v>
      </c>
      <c r="J141" s="142">
        <v>100</v>
      </c>
      <c r="K141" s="139">
        <v>17348.9768</v>
      </c>
      <c r="L141" s="142">
        <v>100</v>
      </c>
      <c r="M141" s="139">
        <v>18384.8</v>
      </c>
      <c r="N141" s="142">
        <v>100</v>
      </c>
    </row>
    <row r="142" spans="1:14" x14ac:dyDescent="0.25">
      <c r="A142" s="251"/>
      <c r="B142" s="238" t="s">
        <v>115</v>
      </c>
      <c r="C142" s="238"/>
      <c r="D142" s="239"/>
      <c r="E142" s="36">
        <f>1066186.41969615/1000</f>
        <v>1066.1864196961501</v>
      </c>
      <c r="F142" s="29">
        <v>7.6042381199999998</v>
      </c>
      <c r="G142" s="36">
        <v>1342.7764</v>
      </c>
      <c r="H142" s="29">
        <v>8.5</v>
      </c>
      <c r="I142" s="36">
        <v>1693.4506999999999</v>
      </c>
      <c r="J142" s="29">
        <v>12.2</v>
      </c>
      <c r="K142" s="36">
        <v>3066.9711000000002</v>
      </c>
      <c r="L142" s="29">
        <v>17.7</v>
      </c>
      <c r="M142" s="36">
        <v>5512.1</v>
      </c>
      <c r="N142" s="29">
        <v>30</v>
      </c>
    </row>
    <row r="143" spans="1:14" ht="15" customHeight="1" x14ac:dyDescent="0.25">
      <c r="A143" s="251"/>
      <c r="B143" s="236" t="s">
        <v>116</v>
      </c>
      <c r="C143" s="236"/>
      <c r="D143" s="237"/>
      <c r="E143" s="37">
        <f>+(3864211.12737237+1921112.67933859)/1000</f>
        <v>5785.3238067109605</v>
      </c>
      <c r="F143" s="40">
        <f>+E143/E141*100</f>
        <v>41.261996017140518</v>
      </c>
      <c r="G143" s="37">
        <v>6379</v>
      </c>
      <c r="H143" s="40">
        <v>40</v>
      </c>
      <c r="I143" s="37">
        <v>5950.9660000000003</v>
      </c>
      <c r="J143" s="40">
        <v>43</v>
      </c>
      <c r="K143" s="37">
        <v>7747.8137999999999</v>
      </c>
      <c r="L143" s="40">
        <v>44.7</v>
      </c>
      <c r="M143" s="37">
        <v>8355.1</v>
      </c>
      <c r="N143" s="40">
        <v>45.4</v>
      </c>
    </row>
    <row r="144" spans="1:14" ht="15" customHeight="1" x14ac:dyDescent="0.25">
      <c r="A144" s="251"/>
      <c r="B144" s="238" t="s">
        <v>117</v>
      </c>
      <c r="C144" s="238"/>
      <c r="D144" s="239"/>
      <c r="E144" s="36">
        <f>4576815.47426155/1000</f>
        <v>4576.8154742615507</v>
      </c>
      <c r="F144" s="29">
        <v>32.64269178</v>
      </c>
      <c r="G144" s="36">
        <v>5422.2092999999995</v>
      </c>
      <c r="H144" s="29">
        <v>34.1</v>
      </c>
      <c r="I144" s="36">
        <v>4133.0996000000005</v>
      </c>
      <c r="J144" s="29">
        <v>29.9</v>
      </c>
      <c r="K144" s="36">
        <v>4714.1249000000007</v>
      </c>
      <c r="L144" s="29">
        <v>27.2</v>
      </c>
      <c r="M144" s="36">
        <v>3444</v>
      </c>
      <c r="N144" s="29">
        <v>18.7</v>
      </c>
    </row>
    <row r="145" spans="1:14" x14ac:dyDescent="0.25">
      <c r="A145" s="251"/>
      <c r="B145" s="236" t="s">
        <v>118</v>
      </c>
      <c r="C145" s="236"/>
      <c r="D145" s="237"/>
      <c r="E145" s="37">
        <f>2592624.24151956/1000</f>
        <v>2592.6242415195602</v>
      </c>
      <c r="F145" s="40">
        <v>18.491074090000001</v>
      </c>
      <c r="G145" s="37">
        <v>2748.6840999999999</v>
      </c>
      <c r="H145" s="40">
        <v>17.3</v>
      </c>
      <c r="I145" s="37">
        <v>2066.8553000000002</v>
      </c>
      <c r="J145" s="40">
        <v>14.9</v>
      </c>
      <c r="K145" s="37">
        <v>1820.067</v>
      </c>
      <c r="L145" s="40">
        <v>10.5</v>
      </c>
      <c r="M145" s="37">
        <v>1073.5</v>
      </c>
      <c r="N145" s="40">
        <v>5.8</v>
      </c>
    </row>
    <row r="146" spans="1:14" ht="31.5" customHeight="1" x14ac:dyDescent="0.25">
      <c r="A146" s="249" t="s">
        <v>112</v>
      </c>
      <c r="B146" s="246" t="s">
        <v>119</v>
      </c>
      <c r="C146" s="246"/>
      <c r="D146" s="246"/>
      <c r="E146" s="143">
        <v>3732.1958995028504</v>
      </c>
      <c r="F146" s="144">
        <v>100</v>
      </c>
      <c r="G146" s="143">
        <v>5095.1255000000001</v>
      </c>
      <c r="H146" s="144">
        <v>100</v>
      </c>
      <c r="I146" s="143">
        <v>4346.8034000000007</v>
      </c>
      <c r="J146" s="144">
        <v>100</v>
      </c>
      <c r="K146" s="143">
        <v>6515.5069000000003</v>
      </c>
      <c r="L146" s="144">
        <v>100</v>
      </c>
      <c r="M146" s="143">
        <v>6138.1</v>
      </c>
      <c r="N146" s="144">
        <v>100</v>
      </c>
    </row>
    <row r="147" spans="1:14" x14ac:dyDescent="0.25">
      <c r="A147" s="249"/>
      <c r="B147" s="236" t="s">
        <v>115</v>
      </c>
      <c r="C147" s="236"/>
      <c r="D147" s="237"/>
      <c r="E147" s="37">
        <f>395998.075583371/1000</f>
        <v>395.99807558337096</v>
      </c>
      <c r="F147" s="40">
        <v>10.610323959999999</v>
      </c>
      <c r="G147" s="37">
        <v>591.53859999999997</v>
      </c>
      <c r="H147" s="40">
        <v>11.6</v>
      </c>
      <c r="I147" s="37">
        <v>522.92959999999994</v>
      </c>
      <c r="J147" s="40">
        <v>12</v>
      </c>
      <c r="K147" s="37">
        <v>1201.2593999999999</v>
      </c>
      <c r="L147" s="40">
        <v>18.399999999999999</v>
      </c>
      <c r="M147" s="37">
        <v>1308.5</v>
      </c>
      <c r="N147" s="40">
        <v>21.3</v>
      </c>
    </row>
    <row r="148" spans="1:14" ht="15" customHeight="1" x14ac:dyDescent="0.25">
      <c r="A148" s="249"/>
      <c r="B148" s="238" t="s">
        <v>116</v>
      </c>
      <c r="C148" s="238"/>
      <c r="D148" s="239"/>
      <c r="E148" s="36">
        <f>+(537214.832055092+908552.382014647)/1000</f>
        <v>1445.7672140697389</v>
      </c>
      <c r="F148" s="29">
        <f>+E148/E146*100</f>
        <v>38.737709729071916</v>
      </c>
      <c r="G148" s="36">
        <v>1957</v>
      </c>
      <c r="H148" s="29">
        <v>38.4</v>
      </c>
      <c r="I148" s="36">
        <v>1630.2762</v>
      </c>
      <c r="J148" s="29">
        <v>37.5</v>
      </c>
      <c r="K148" s="36">
        <v>2597.3364999999999</v>
      </c>
      <c r="L148" s="29">
        <v>39.9</v>
      </c>
      <c r="M148" s="36">
        <v>2276.8000000000002</v>
      </c>
      <c r="N148" s="29">
        <v>37.1</v>
      </c>
    </row>
    <row r="149" spans="1:14" ht="15" customHeight="1" x14ac:dyDescent="0.25">
      <c r="A149" s="249"/>
      <c r="B149" s="236" t="s">
        <v>117</v>
      </c>
      <c r="C149" s="236"/>
      <c r="D149" s="237"/>
      <c r="E149" s="37">
        <f>1126760.1649199/1000</f>
        <v>1126.7601649199</v>
      </c>
      <c r="F149" s="40">
        <v>30.190273909999998</v>
      </c>
      <c r="G149" s="37">
        <v>1526.5238000000002</v>
      </c>
      <c r="H149" s="40">
        <v>30</v>
      </c>
      <c r="I149" s="37">
        <v>1306.9249</v>
      </c>
      <c r="J149" s="40">
        <v>30.1</v>
      </c>
      <c r="K149" s="37">
        <v>1753.0207</v>
      </c>
      <c r="L149" s="40">
        <v>26.9</v>
      </c>
      <c r="M149" s="37">
        <v>1533.6</v>
      </c>
      <c r="N149" s="40">
        <v>25</v>
      </c>
    </row>
    <row r="150" spans="1:14" x14ac:dyDescent="0.25">
      <c r="A150" s="250"/>
      <c r="B150" s="247" t="s">
        <v>118</v>
      </c>
      <c r="C150" s="247"/>
      <c r="D150" s="248"/>
      <c r="E150" s="73">
        <f>763670.444929837/1000</f>
        <v>763.670444929837</v>
      </c>
      <c r="F150" s="30">
        <v>20.461692410000001</v>
      </c>
      <c r="G150" s="73">
        <v>1020.2305</v>
      </c>
      <c r="H150" s="30">
        <v>20</v>
      </c>
      <c r="I150" s="73">
        <v>886.67269999999996</v>
      </c>
      <c r="J150" s="30">
        <v>20.399999999999999</v>
      </c>
      <c r="K150" s="73">
        <v>963.89019999999994</v>
      </c>
      <c r="L150" s="30">
        <v>14.8</v>
      </c>
      <c r="M150" s="73">
        <v>1019.2</v>
      </c>
      <c r="N150" s="30">
        <v>16.600000000000001</v>
      </c>
    </row>
    <row r="151" spans="1:14" s="10" customFormat="1" ht="23.25" customHeight="1" x14ac:dyDescent="0.25">
      <c r="A151" s="78"/>
      <c r="B151" s="16"/>
      <c r="C151" s="16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x14ac:dyDescent="0.25">
      <c r="A152" s="74" t="s">
        <v>155</v>
      </c>
      <c r="B152" s="75"/>
      <c r="C152" s="75"/>
      <c r="D152" s="75"/>
      <c r="E152" s="59"/>
    </row>
    <row r="153" spans="1:14" x14ac:dyDescent="0.25">
      <c r="A153" s="76" t="s">
        <v>234</v>
      </c>
      <c r="B153" s="77"/>
      <c r="C153" s="77"/>
      <c r="D153" s="77"/>
      <c r="E153" s="49"/>
    </row>
    <row r="154" spans="1:14" x14ac:dyDescent="0.25">
      <c r="A154" s="76" t="s">
        <v>101</v>
      </c>
      <c r="B154" s="77"/>
      <c r="C154" s="77"/>
      <c r="D154" s="77"/>
      <c r="E154" s="49"/>
    </row>
    <row r="155" spans="1:14" x14ac:dyDescent="0.25">
      <c r="A155" s="243" t="s">
        <v>221</v>
      </c>
      <c r="B155" s="244"/>
      <c r="C155" s="244"/>
      <c r="D155" s="244"/>
      <c r="E155" s="245"/>
    </row>
    <row r="158" spans="1:14" ht="15" customHeight="1" x14ac:dyDescent="0.25"/>
    <row r="165" ht="56.25" customHeight="1" x14ac:dyDescent="0.25"/>
    <row r="166" ht="15" customHeight="1" x14ac:dyDescent="0.25"/>
    <row r="174" ht="15" customHeight="1" x14ac:dyDescent="0.25"/>
    <row r="178" ht="15" customHeight="1" x14ac:dyDescent="0.25"/>
    <row r="180" ht="15" customHeight="1" x14ac:dyDescent="0.25"/>
  </sheetData>
  <mergeCells count="93">
    <mergeCell ref="A63:B63"/>
    <mergeCell ref="A64:B64"/>
    <mergeCell ref="A65:B65"/>
    <mergeCell ref="A62:B62"/>
    <mergeCell ref="A20:B20"/>
    <mergeCell ref="A21:B21"/>
    <mergeCell ref="A57:B57"/>
    <mergeCell ref="A23:N23"/>
    <mergeCell ref="AC123:AD123"/>
    <mergeCell ref="M138:N138"/>
    <mergeCell ref="A33:B33"/>
    <mergeCell ref="A34:B34"/>
    <mergeCell ref="A36:B36"/>
    <mergeCell ref="A35:B35"/>
    <mergeCell ref="A37:B37"/>
    <mergeCell ref="A38:B38"/>
    <mergeCell ref="A115:E115"/>
    <mergeCell ref="A117:E117"/>
    <mergeCell ref="A133:E133"/>
    <mergeCell ref="A138:D140"/>
    <mergeCell ref="A67:B67"/>
    <mergeCell ref="A59:B59"/>
    <mergeCell ref="A60:B60"/>
    <mergeCell ref="A61:B61"/>
    <mergeCell ref="M139:N139"/>
    <mergeCell ref="A15:B15"/>
    <mergeCell ref="AE123:AF123"/>
    <mergeCell ref="I122:N122"/>
    <mergeCell ref="I123:J123"/>
    <mergeCell ref="K123:L123"/>
    <mergeCell ref="M123:N123"/>
    <mergeCell ref="O122:T122"/>
    <mergeCell ref="O123:P123"/>
    <mergeCell ref="Q123:R123"/>
    <mergeCell ref="S123:T123"/>
    <mergeCell ref="AA122:AF122"/>
    <mergeCell ref="U122:Z122"/>
    <mergeCell ref="Y123:Z123"/>
    <mergeCell ref="U123:V123"/>
    <mergeCell ref="W123:X123"/>
    <mergeCell ref="AA123:AB123"/>
    <mergeCell ref="A18:B18"/>
    <mergeCell ref="A19:B19"/>
    <mergeCell ref="K139:L139"/>
    <mergeCell ref="K138:L138"/>
    <mergeCell ref="A68:B68"/>
    <mergeCell ref="A78:A79"/>
    <mergeCell ref="B78:E78"/>
    <mergeCell ref="A24:N25"/>
    <mergeCell ref="A26:N26"/>
    <mergeCell ref="A125:B125"/>
    <mergeCell ref="A40:B40"/>
    <mergeCell ref="A41:B41"/>
    <mergeCell ref="A42:B42"/>
    <mergeCell ref="A43:B43"/>
    <mergeCell ref="A44:B44"/>
    <mergeCell ref="A69:B69"/>
    <mergeCell ref="I138:J138"/>
    <mergeCell ref="I139:J139"/>
    <mergeCell ref="E139:F139"/>
    <mergeCell ref="G138:H138"/>
    <mergeCell ref="G139:H139"/>
    <mergeCell ref="A141:A145"/>
    <mergeCell ref="C122:H122"/>
    <mergeCell ref="C123:D123"/>
    <mergeCell ref="E123:F123"/>
    <mergeCell ref="G123:H123"/>
    <mergeCell ref="A122:B124"/>
    <mergeCell ref="E138:F138"/>
    <mergeCell ref="B143:D143"/>
    <mergeCell ref="B144:D144"/>
    <mergeCell ref="B145:D145"/>
    <mergeCell ref="B141:D141"/>
    <mergeCell ref="B142:D142"/>
    <mergeCell ref="A155:E155"/>
    <mergeCell ref="B146:D146"/>
    <mergeCell ref="B147:D147"/>
    <mergeCell ref="B148:D148"/>
    <mergeCell ref="B149:D149"/>
    <mergeCell ref="B150:D150"/>
    <mergeCell ref="A146:A150"/>
    <mergeCell ref="A45:B45"/>
    <mergeCell ref="A46:B46"/>
    <mergeCell ref="A47:B47"/>
    <mergeCell ref="A5:N5"/>
    <mergeCell ref="A6:N7"/>
    <mergeCell ref="A13:B13"/>
    <mergeCell ref="A14:B14"/>
    <mergeCell ref="A32:B32"/>
    <mergeCell ref="A11:D11"/>
    <mergeCell ref="A12:B12"/>
    <mergeCell ref="A16:B16"/>
    <mergeCell ref="A17:B17"/>
  </mergeCells>
  <conditionalFormatting sqref="K162 B162 B165:L183">
    <cfRule type="cellIs" priority="69" stopIfTrue="1" operator="greaterThan">
      <formula>10</formula>
    </cfRule>
    <cfRule type="cellIs" priority="70" stopIfTrue="1" operator="greaterThan">
      <formula>10</formula>
    </cfRule>
    <cfRule type="cellIs" priority="71" stopIfTrue="1" operator="greaterThan">
      <formula>10</formula>
    </cfRule>
    <cfRule type="cellIs" priority="72" stopIfTrue="1" operator="greaterThan">
      <formula>10</formula>
    </cfRule>
  </conditionalFormatting>
  <conditionalFormatting sqref="K163:L164"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</conditionalFormatting>
  <conditionalFormatting sqref="G162">
    <cfRule type="cellIs" priority="37" stopIfTrue="1" operator="greaterThan">
      <formula>10</formula>
    </cfRule>
    <cfRule type="cellIs" priority="38" stopIfTrue="1" operator="greaterThan">
      <formula>10</formula>
    </cfRule>
    <cfRule type="cellIs" priority="39" stopIfTrue="1" operator="greaterThan">
      <formula>10</formula>
    </cfRule>
    <cfRule type="cellIs" priority="40" stopIfTrue="1" operator="greaterThan">
      <formula>10</formula>
    </cfRule>
  </conditionalFormatting>
  <conditionalFormatting sqref="G163:H164">
    <cfRule type="cellIs" priority="33" stopIfTrue="1" operator="greaterThan">
      <formula>10</formula>
    </cfRule>
    <cfRule type="cellIs" priority="34" stopIfTrue="1" operator="greaterThan">
      <formula>10</formula>
    </cfRule>
    <cfRule type="cellIs" priority="35" stopIfTrue="1" operator="greaterThan">
      <formula>10</formula>
    </cfRule>
    <cfRule type="cellIs" priority="36" stopIfTrue="1" operator="greaterThan">
      <formula>10</formula>
    </cfRule>
  </conditionalFormatting>
  <conditionalFormatting sqref="E162">
    <cfRule type="cellIs" priority="29" stopIfTrue="1" operator="greaterThan">
      <formula>10</formula>
    </cfRule>
    <cfRule type="cellIs" priority="30" stopIfTrue="1" operator="greaterThan">
      <formula>10</formula>
    </cfRule>
    <cfRule type="cellIs" priority="31" stopIfTrue="1" operator="greaterThan">
      <formula>10</formula>
    </cfRule>
    <cfRule type="cellIs" priority="32" stopIfTrue="1" operator="greaterThan">
      <formula>10</formula>
    </cfRule>
  </conditionalFormatting>
  <conditionalFormatting sqref="E163:F164">
    <cfRule type="cellIs" priority="25" stopIfTrue="1" operator="greaterThan">
      <formula>10</formula>
    </cfRule>
    <cfRule type="cellIs" priority="26" stopIfTrue="1" operator="greaterThan">
      <formula>10</formula>
    </cfRule>
    <cfRule type="cellIs" priority="27" stopIfTrue="1" operator="greaterThan">
      <formula>10</formula>
    </cfRule>
    <cfRule type="cellIs" priority="28" stopIfTrue="1" operator="greaterThan">
      <formula>10</formula>
    </cfRule>
  </conditionalFormatting>
  <conditionalFormatting sqref="C162">
    <cfRule type="cellIs" priority="21" stopIfTrue="1" operator="greaterThan">
      <formula>10</formula>
    </cfRule>
    <cfRule type="cellIs" priority="22" stopIfTrue="1" operator="greaterThan">
      <formula>10</formula>
    </cfRule>
    <cfRule type="cellIs" priority="23" stopIfTrue="1" operator="greaterThan">
      <formula>10</formula>
    </cfRule>
    <cfRule type="cellIs" priority="24" stopIfTrue="1" operator="greaterThan">
      <formula>10</formula>
    </cfRule>
  </conditionalFormatting>
  <conditionalFormatting sqref="C163:D164">
    <cfRule type="cellIs" priority="17" stopIfTrue="1" operator="greaterThan">
      <formula>10</formula>
    </cfRule>
    <cfRule type="cellIs" priority="18" stopIfTrue="1" operator="greaterThan">
      <formula>10</formula>
    </cfRule>
    <cfRule type="cellIs" priority="19" stopIfTrue="1" operator="greaterThan">
      <formula>10</formula>
    </cfRule>
    <cfRule type="cellIs" priority="20" stopIfTrue="1" operator="greaterThan">
      <formula>10</formula>
    </cfRule>
  </conditionalFormatting>
  <conditionalFormatting sqref="I162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I163:J164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hyperlinks>
    <hyperlink ref="L4" location="Indice!A1" display="I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opLeftCell="A34" zoomScale="90" zoomScaleNormal="90" workbookViewId="0">
      <selection activeCell="S72" sqref="S72:X72"/>
    </sheetView>
  </sheetViews>
  <sheetFormatPr baseColWidth="10" defaultRowHeight="12.75" x14ac:dyDescent="0.2"/>
  <cols>
    <col min="1" max="1" width="11.5703125" style="80" customWidth="1"/>
    <col min="2" max="2" width="6.5703125" style="80" customWidth="1"/>
    <col min="3" max="3" width="10.5703125" style="80" customWidth="1"/>
    <col min="4" max="4" width="8.5703125" style="80" customWidth="1"/>
    <col min="5" max="5" width="10" style="80" customWidth="1"/>
    <col min="6" max="6" width="10.140625" style="80" customWidth="1"/>
    <col min="7" max="7" width="10" style="80" bestFit="1" customWidth="1"/>
    <col min="8" max="8" width="7.42578125" style="80" bestFit="1" customWidth="1"/>
    <col min="9" max="9" width="10" style="80" bestFit="1" customWidth="1"/>
    <col min="10" max="10" width="6.42578125" style="80" bestFit="1" customWidth="1"/>
    <col min="11" max="11" width="10" style="80" bestFit="1" customWidth="1"/>
    <col min="12" max="12" width="6.42578125" style="80" bestFit="1" customWidth="1"/>
    <col min="13" max="13" width="10" style="80" bestFit="1" customWidth="1"/>
    <col min="14" max="14" width="7.42578125" style="80" bestFit="1" customWidth="1"/>
    <col min="15" max="15" width="10" style="80" bestFit="1" customWidth="1"/>
    <col min="16" max="16" width="6.42578125" style="80" bestFit="1" customWidth="1"/>
    <col min="17" max="17" width="10" style="80" bestFit="1" customWidth="1"/>
    <col min="18" max="18" width="6.42578125" style="80" bestFit="1" customWidth="1"/>
    <col min="19" max="19" width="10" style="80" bestFit="1" customWidth="1"/>
    <col min="20" max="20" width="7.42578125" style="80" bestFit="1" customWidth="1"/>
    <col min="21" max="21" width="10" style="80" bestFit="1" customWidth="1"/>
    <col min="22" max="22" width="6.42578125" style="80" bestFit="1" customWidth="1"/>
    <col min="23" max="23" width="10" style="80" bestFit="1" customWidth="1"/>
    <col min="24" max="24" width="6.42578125" style="80" bestFit="1" customWidth="1"/>
    <col min="25" max="25" width="10" style="80" bestFit="1" customWidth="1"/>
    <col min="26" max="26" width="7.42578125" style="80" bestFit="1" customWidth="1"/>
    <col min="27" max="27" width="10" style="80" bestFit="1" customWidth="1"/>
    <col min="28" max="28" width="6.42578125" style="80" bestFit="1" customWidth="1"/>
    <col min="29" max="29" width="10" style="80" bestFit="1" customWidth="1"/>
    <col min="30" max="30" width="6.42578125" style="80" bestFit="1" customWidth="1"/>
    <col min="31" max="31" width="10" style="80" bestFit="1" customWidth="1"/>
    <col min="32" max="32" width="7.42578125" style="80" bestFit="1" customWidth="1"/>
    <col min="33" max="33" width="10" style="80" bestFit="1" customWidth="1"/>
    <col min="34" max="34" width="6.42578125" style="80" bestFit="1" customWidth="1"/>
    <col min="35" max="35" width="10" style="80" bestFit="1" customWidth="1"/>
    <col min="36" max="36" width="6.42578125" style="80" bestFit="1" customWidth="1"/>
    <col min="37" max="62" width="8.7109375" style="80" customWidth="1"/>
    <col min="63" max="16384" width="11.42578125" style="80"/>
  </cols>
  <sheetData>
    <row r="1" spans="1:17" s="84" customFormat="1" ht="15" customHeight="1" x14ac:dyDescent="0.2">
      <c r="A1" s="82"/>
      <c r="B1" s="83"/>
      <c r="C1" s="83"/>
      <c r="D1" s="83"/>
      <c r="E1" s="83"/>
    </row>
    <row r="2" spans="1:17" s="84" customFormat="1" ht="15" customHeight="1" x14ac:dyDescent="0.2">
      <c r="A2" s="82"/>
      <c r="B2" s="83"/>
      <c r="C2" s="83"/>
      <c r="D2" s="83"/>
      <c r="E2" s="83"/>
    </row>
    <row r="3" spans="1:17" s="84" customFormat="1" ht="19.5" customHeight="1" x14ac:dyDescent="0.2">
      <c r="A3" s="82"/>
      <c r="B3" s="83"/>
      <c r="C3" s="83"/>
      <c r="D3" s="83"/>
      <c r="E3" s="83"/>
    </row>
    <row r="4" spans="1:17" s="84" customFormat="1" ht="15" x14ac:dyDescent="0.2">
      <c r="A4" s="82"/>
      <c r="B4" s="83"/>
      <c r="C4" s="83"/>
      <c r="D4" s="83"/>
      <c r="E4" s="83"/>
      <c r="G4" s="85"/>
      <c r="Q4" s="79" t="s">
        <v>374</v>
      </c>
    </row>
    <row r="5" spans="1:17" s="83" customFormat="1" ht="24.75" customHeight="1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</row>
    <row r="6" spans="1:17" s="86" customFormat="1" ht="15" customHeight="1" x14ac:dyDescent="0.2">
      <c r="A6" s="235" t="s">
        <v>378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9" spans="1:17" x14ac:dyDescent="0.2">
      <c r="A9" s="52" t="s">
        <v>190</v>
      </c>
      <c r="B9" s="52"/>
      <c r="C9" s="52"/>
      <c r="D9" s="52"/>
      <c r="E9" s="52"/>
      <c r="F9" s="52"/>
      <c r="G9" s="52"/>
      <c r="H9" s="52"/>
      <c r="I9" s="52"/>
      <c r="J9" s="52"/>
      <c r="K9" s="67"/>
      <c r="L9" s="67"/>
      <c r="M9" s="67"/>
    </row>
    <row r="10" spans="1:17" x14ac:dyDescent="0.2">
      <c r="A10" s="52" t="s">
        <v>222</v>
      </c>
      <c r="B10" s="52"/>
      <c r="C10" s="52"/>
      <c r="D10" s="52"/>
      <c r="E10" s="52"/>
      <c r="F10" s="52"/>
      <c r="G10" s="52"/>
      <c r="H10" s="52"/>
      <c r="I10" s="52"/>
      <c r="J10" s="52"/>
      <c r="K10" s="67"/>
      <c r="L10" s="67"/>
      <c r="M10" s="67"/>
    </row>
    <row r="12" spans="1:17" x14ac:dyDescent="0.2">
      <c r="A12" s="314" t="s">
        <v>366</v>
      </c>
      <c r="B12" s="315"/>
      <c r="C12" s="315"/>
      <c r="D12" s="315"/>
      <c r="E12" s="315"/>
      <c r="F12" s="315"/>
      <c r="G12" s="95">
        <v>2008</v>
      </c>
      <c r="H12" s="95">
        <v>2009</v>
      </c>
      <c r="I12" s="95">
        <v>2010</v>
      </c>
      <c r="J12" s="95">
        <v>2011</v>
      </c>
      <c r="K12" s="95">
        <v>2012</v>
      </c>
      <c r="L12" s="95">
        <v>2013</v>
      </c>
      <c r="M12" s="95">
        <v>2014</v>
      </c>
      <c r="N12" s="95">
        <v>2015</v>
      </c>
      <c r="O12" s="96">
        <v>2016</v>
      </c>
    </row>
    <row r="13" spans="1:17" ht="15" customHeight="1" x14ac:dyDescent="0.2">
      <c r="A13" s="316" t="s">
        <v>95</v>
      </c>
      <c r="B13" s="317"/>
      <c r="C13" s="317"/>
      <c r="D13" s="317"/>
      <c r="E13" s="317"/>
      <c r="F13" s="34" t="s">
        <v>25</v>
      </c>
      <c r="G13" s="43">
        <v>57.8</v>
      </c>
      <c r="H13" s="43">
        <v>39.700000000000003</v>
      </c>
      <c r="I13" s="43">
        <v>14.7</v>
      </c>
      <c r="J13" s="43">
        <v>10</v>
      </c>
      <c r="K13" s="43">
        <v>11.2</v>
      </c>
      <c r="L13" s="43">
        <v>13.100000000000001</v>
      </c>
      <c r="M13" s="43">
        <v>20</v>
      </c>
      <c r="N13" s="43">
        <v>22.6</v>
      </c>
      <c r="O13" s="57">
        <v>23.4</v>
      </c>
    </row>
    <row r="14" spans="1:17" ht="16.5" customHeight="1" x14ac:dyDescent="0.2">
      <c r="A14" s="318"/>
      <c r="B14" s="319"/>
      <c r="C14" s="319"/>
      <c r="D14" s="319"/>
      <c r="E14" s="319"/>
      <c r="F14" s="35" t="s">
        <v>8</v>
      </c>
      <c r="G14" s="12">
        <v>45.2</v>
      </c>
      <c r="H14" s="12">
        <v>30.1</v>
      </c>
      <c r="I14" s="12">
        <v>10.7</v>
      </c>
      <c r="J14" s="12">
        <v>7.3</v>
      </c>
      <c r="K14" s="12">
        <v>7.2</v>
      </c>
      <c r="L14" s="12">
        <v>5.7</v>
      </c>
      <c r="M14" s="12">
        <v>5.7</v>
      </c>
      <c r="N14" s="12">
        <v>4.9000000000000004</v>
      </c>
      <c r="O14" s="29">
        <v>2.5</v>
      </c>
    </row>
    <row r="15" spans="1:17" ht="12.75" customHeight="1" x14ac:dyDescent="0.2">
      <c r="A15" s="318"/>
      <c r="B15" s="319"/>
      <c r="C15" s="319"/>
      <c r="D15" s="319"/>
      <c r="E15" s="319"/>
      <c r="F15" s="16" t="s">
        <v>9</v>
      </c>
      <c r="G15" s="13">
        <v>12.6</v>
      </c>
      <c r="H15" s="13">
        <v>9.6</v>
      </c>
      <c r="I15" s="13">
        <v>4</v>
      </c>
      <c r="J15" s="13">
        <v>2.7</v>
      </c>
      <c r="K15" s="13">
        <v>4</v>
      </c>
      <c r="L15" s="13">
        <v>7.4</v>
      </c>
      <c r="M15" s="13">
        <v>14.3</v>
      </c>
      <c r="N15" s="13">
        <v>17.7</v>
      </c>
      <c r="O15" s="40">
        <v>20.9</v>
      </c>
    </row>
    <row r="16" spans="1:17" ht="30" customHeight="1" x14ac:dyDescent="0.2">
      <c r="A16" s="297" t="s">
        <v>236</v>
      </c>
      <c r="B16" s="238"/>
      <c r="C16" s="238"/>
      <c r="D16" s="238"/>
      <c r="E16" s="238"/>
      <c r="F16" s="238"/>
      <c r="G16" s="12" t="s">
        <v>93</v>
      </c>
      <c r="H16" s="12" t="s">
        <v>93</v>
      </c>
      <c r="I16" s="12">
        <v>41</v>
      </c>
      <c r="J16" s="12">
        <v>41</v>
      </c>
      <c r="K16" s="12">
        <v>38</v>
      </c>
      <c r="L16" s="12">
        <v>39</v>
      </c>
      <c r="M16" s="12">
        <v>37</v>
      </c>
      <c r="N16" s="12">
        <v>39</v>
      </c>
      <c r="O16" s="29">
        <v>42</v>
      </c>
    </row>
    <row r="17" spans="1:15" ht="30" customHeight="1" x14ac:dyDescent="0.2">
      <c r="A17" s="260" t="s">
        <v>245</v>
      </c>
      <c r="B17" s="240"/>
      <c r="C17" s="240"/>
      <c r="D17" s="240"/>
      <c r="E17" s="240"/>
      <c r="F17" s="240"/>
      <c r="G17" s="15" t="s">
        <v>93</v>
      </c>
      <c r="H17" s="15" t="s">
        <v>93</v>
      </c>
      <c r="I17" s="15">
        <v>33</v>
      </c>
      <c r="J17" s="15">
        <v>39</v>
      </c>
      <c r="K17" s="15">
        <v>34</v>
      </c>
      <c r="L17" s="15">
        <v>31</v>
      </c>
      <c r="M17" s="15">
        <v>27</v>
      </c>
      <c r="N17" s="15">
        <v>30</v>
      </c>
      <c r="O17" s="41">
        <v>31</v>
      </c>
    </row>
    <row r="18" spans="1:15" x14ac:dyDescent="0.2">
      <c r="A18" s="16"/>
      <c r="B18" s="16"/>
      <c r="C18" s="16"/>
      <c r="D18" s="16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">
      <c r="A19" s="93" t="s">
        <v>252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</row>
    <row r="20" spans="1:15" x14ac:dyDescent="0.2">
      <c r="A20" s="94" t="s">
        <v>237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</row>
    <row r="21" spans="1:15" x14ac:dyDescent="0.2">
      <c r="A21" s="94" t="s">
        <v>238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</row>
    <row r="22" spans="1:15" x14ac:dyDescent="0.2">
      <c r="A22" s="94" t="s">
        <v>239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1:15" x14ac:dyDescent="0.2">
      <c r="A23" s="94" t="s">
        <v>240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90"/>
    </row>
    <row r="24" spans="1:15" x14ac:dyDescent="0.2">
      <c r="A24" s="94" t="s">
        <v>241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</row>
    <row r="25" spans="1:15" x14ac:dyDescent="0.2">
      <c r="A25" s="94" t="s">
        <v>242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</row>
    <row r="26" spans="1:15" x14ac:dyDescent="0.2">
      <c r="A26" s="94" t="s">
        <v>243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</row>
    <row r="27" spans="1:15" x14ac:dyDescent="0.2">
      <c r="A27" s="94" t="s">
        <v>244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1:15" x14ac:dyDescent="0.2">
      <c r="A28" s="94" t="s">
        <v>251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1:15" x14ac:dyDescent="0.2">
      <c r="A29" s="94" t="s">
        <v>238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</row>
    <row r="30" spans="1:15" x14ac:dyDescent="0.2">
      <c r="A30" s="94" t="s">
        <v>246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90"/>
    </row>
    <row r="31" spans="1:15" x14ac:dyDescent="0.2">
      <c r="A31" s="94" t="s">
        <v>247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x14ac:dyDescent="0.2">
      <c r="A32" s="94" t="s">
        <v>241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</row>
    <row r="33" spans="1:15" x14ac:dyDescent="0.2">
      <c r="A33" s="94" t="s">
        <v>248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</row>
    <row r="34" spans="1:15" x14ac:dyDescent="0.2">
      <c r="A34" s="94" t="s">
        <v>249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1:15" x14ac:dyDescent="0.2">
      <c r="A35" s="94" t="s">
        <v>250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1:15" x14ac:dyDescent="0.2">
      <c r="A36" s="62" t="s">
        <v>221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x14ac:dyDescent="0.2">
      <c r="A37" s="81"/>
    </row>
    <row r="38" spans="1:15" x14ac:dyDescent="0.2">
      <c r="A38" s="52" t="s">
        <v>193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5" x14ac:dyDescent="0.2">
      <c r="A39" s="52" t="s">
        <v>253</v>
      </c>
      <c r="B39" s="52"/>
      <c r="C39" s="52"/>
      <c r="D39" s="52"/>
      <c r="E39" s="52"/>
      <c r="F39" s="52"/>
      <c r="G39" s="52"/>
      <c r="H39" s="52"/>
      <c r="I39" s="52"/>
      <c r="J39" s="52"/>
    </row>
    <row r="41" spans="1:15" x14ac:dyDescent="0.2">
      <c r="A41" s="314" t="s">
        <v>46</v>
      </c>
      <c r="B41" s="315"/>
      <c r="C41" s="315"/>
      <c r="D41" s="320"/>
      <c r="E41" s="95">
        <v>2011</v>
      </c>
      <c r="F41" s="95">
        <v>2012</v>
      </c>
      <c r="G41" s="95">
        <v>2013</v>
      </c>
      <c r="H41" s="95">
        <v>2014</v>
      </c>
      <c r="I41" s="95">
        <v>2015</v>
      </c>
    </row>
    <row r="42" spans="1:15" ht="15" customHeight="1" x14ac:dyDescent="0.2">
      <c r="A42" s="276" t="s">
        <v>26</v>
      </c>
      <c r="B42" s="277"/>
      <c r="C42" s="277"/>
      <c r="D42" s="321"/>
      <c r="E42" s="13" t="s">
        <v>47</v>
      </c>
      <c r="F42" s="13" t="s">
        <v>47</v>
      </c>
      <c r="G42" s="13" t="s">
        <v>47</v>
      </c>
      <c r="H42" s="13" t="s">
        <v>47</v>
      </c>
      <c r="I42" s="13" t="s">
        <v>47</v>
      </c>
    </row>
    <row r="43" spans="1:15" x14ac:dyDescent="0.2">
      <c r="A43" s="297" t="s">
        <v>27</v>
      </c>
      <c r="B43" s="238"/>
      <c r="C43" s="238"/>
      <c r="D43" s="239"/>
      <c r="E43" s="12" t="s">
        <v>47</v>
      </c>
      <c r="F43" s="12" t="s">
        <v>47</v>
      </c>
      <c r="G43" s="12"/>
      <c r="H43" s="12"/>
      <c r="I43" s="12"/>
    </row>
    <row r="44" spans="1:15" x14ac:dyDescent="0.2">
      <c r="A44" s="265" t="s">
        <v>28</v>
      </c>
      <c r="B44" s="236"/>
      <c r="C44" s="236"/>
      <c r="D44" s="237"/>
      <c r="E44" s="13"/>
      <c r="F44" s="13"/>
      <c r="G44" s="13" t="s">
        <v>47</v>
      </c>
      <c r="H44" s="13"/>
      <c r="I44" s="13"/>
    </row>
    <row r="45" spans="1:15" x14ac:dyDescent="0.2">
      <c r="A45" s="297" t="s">
        <v>11</v>
      </c>
      <c r="B45" s="238"/>
      <c r="C45" s="238"/>
      <c r="D45" s="239"/>
      <c r="E45" s="12" t="s">
        <v>47</v>
      </c>
      <c r="F45" s="12" t="s">
        <v>47</v>
      </c>
      <c r="G45" s="12" t="s">
        <v>47</v>
      </c>
      <c r="H45" s="12" t="s">
        <v>47</v>
      </c>
      <c r="I45" s="12" t="s">
        <v>47</v>
      </c>
    </row>
    <row r="46" spans="1:15" x14ac:dyDescent="0.2">
      <c r="A46" s="265" t="s">
        <v>29</v>
      </c>
      <c r="B46" s="236"/>
      <c r="C46" s="236"/>
      <c r="D46" s="237"/>
      <c r="E46" s="13" t="s">
        <v>47</v>
      </c>
      <c r="F46" s="13" t="s">
        <v>47</v>
      </c>
      <c r="G46" s="13" t="s">
        <v>47</v>
      </c>
      <c r="H46" s="13" t="s">
        <v>47</v>
      </c>
      <c r="I46" s="13"/>
    </row>
    <row r="47" spans="1:15" x14ac:dyDescent="0.2">
      <c r="A47" s="297" t="s">
        <v>30</v>
      </c>
      <c r="B47" s="238"/>
      <c r="C47" s="238"/>
      <c r="D47" s="239"/>
      <c r="E47" s="12" t="s">
        <v>47</v>
      </c>
      <c r="F47" s="12" t="s">
        <v>47</v>
      </c>
      <c r="G47" s="12"/>
      <c r="H47" s="12"/>
      <c r="I47" s="12"/>
    </row>
    <row r="48" spans="1:15" x14ac:dyDescent="0.2">
      <c r="A48" s="265" t="s">
        <v>31</v>
      </c>
      <c r="B48" s="236"/>
      <c r="C48" s="236"/>
      <c r="D48" s="237"/>
      <c r="E48" s="13"/>
      <c r="F48" s="13"/>
      <c r="G48" s="13" t="s">
        <v>47</v>
      </c>
      <c r="H48" s="13"/>
      <c r="I48" s="13"/>
    </row>
    <row r="49" spans="1:9" x14ac:dyDescent="0.2">
      <c r="A49" s="297" t="s">
        <v>32</v>
      </c>
      <c r="B49" s="238"/>
      <c r="C49" s="238"/>
      <c r="D49" s="239"/>
      <c r="E49" s="12" t="s">
        <v>47</v>
      </c>
      <c r="F49" s="12" t="s">
        <v>47</v>
      </c>
      <c r="G49" s="12"/>
      <c r="H49" s="12"/>
      <c r="I49" s="12"/>
    </row>
    <row r="50" spans="1:9" x14ac:dyDescent="0.2">
      <c r="A50" s="265" t="s">
        <v>33</v>
      </c>
      <c r="B50" s="236"/>
      <c r="C50" s="236"/>
      <c r="D50" s="237"/>
      <c r="E50" s="13" t="s">
        <v>47</v>
      </c>
      <c r="F50" s="13" t="s">
        <v>47</v>
      </c>
      <c r="G50" s="13" t="s">
        <v>47</v>
      </c>
      <c r="H50" s="13" t="s">
        <v>47</v>
      </c>
      <c r="I50" s="13" t="s">
        <v>47</v>
      </c>
    </row>
    <row r="51" spans="1:9" x14ac:dyDescent="0.2">
      <c r="A51" s="297" t="s">
        <v>191</v>
      </c>
      <c r="B51" s="238"/>
      <c r="C51" s="238"/>
      <c r="D51" s="239"/>
      <c r="E51" s="12" t="s">
        <v>47</v>
      </c>
      <c r="F51" s="12" t="s">
        <v>47</v>
      </c>
      <c r="G51" s="12" t="s">
        <v>47</v>
      </c>
      <c r="H51" s="12"/>
      <c r="I51" s="12"/>
    </row>
    <row r="52" spans="1:9" x14ac:dyDescent="0.2">
      <c r="A52" s="265" t="s">
        <v>34</v>
      </c>
      <c r="B52" s="236"/>
      <c r="C52" s="236"/>
      <c r="D52" s="237"/>
      <c r="E52" s="13"/>
      <c r="F52" s="13"/>
      <c r="G52" s="13" t="s">
        <v>47</v>
      </c>
      <c r="H52" s="13" t="s">
        <v>47</v>
      </c>
      <c r="I52" s="13"/>
    </row>
    <row r="53" spans="1:9" x14ac:dyDescent="0.2">
      <c r="A53" s="297" t="s">
        <v>35</v>
      </c>
      <c r="B53" s="238"/>
      <c r="C53" s="238"/>
      <c r="D53" s="239"/>
      <c r="E53" s="12"/>
      <c r="F53" s="12"/>
      <c r="G53" s="12" t="s">
        <v>47</v>
      </c>
      <c r="H53" s="12"/>
      <c r="I53" s="12"/>
    </row>
    <row r="54" spans="1:9" x14ac:dyDescent="0.2">
      <c r="A54" s="265" t="s">
        <v>36</v>
      </c>
      <c r="B54" s="236"/>
      <c r="C54" s="236"/>
      <c r="D54" s="237"/>
      <c r="E54" s="13"/>
      <c r="F54" s="13"/>
      <c r="G54" s="13" t="s">
        <v>47</v>
      </c>
      <c r="H54" s="13" t="s">
        <v>47</v>
      </c>
      <c r="I54" s="13" t="s">
        <v>47</v>
      </c>
    </row>
    <row r="55" spans="1:9" x14ac:dyDescent="0.2">
      <c r="A55" s="297" t="s">
        <v>37</v>
      </c>
      <c r="B55" s="238"/>
      <c r="C55" s="238"/>
      <c r="D55" s="239"/>
      <c r="E55" s="12"/>
      <c r="F55" s="12"/>
      <c r="G55" s="12" t="s">
        <v>47</v>
      </c>
      <c r="H55" s="12" t="s">
        <v>47</v>
      </c>
      <c r="I55" s="12"/>
    </row>
    <row r="56" spans="1:9" x14ac:dyDescent="0.2">
      <c r="A56" s="265" t="s">
        <v>38</v>
      </c>
      <c r="B56" s="236"/>
      <c r="C56" s="236"/>
      <c r="D56" s="237"/>
      <c r="E56" s="13"/>
      <c r="F56" s="13"/>
      <c r="G56" s="13" t="s">
        <v>47</v>
      </c>
      <c r="H56" s="13" t="s">
        <v>47</v>
      </c>
      <c r="I56" s="13" t="s">
        <v>47</v>
      </c>
    </row>
    <row r="57" spans="1:9" x14ac:dyDescent="0.2">
      <c r="A57" s="297" t="s">
        <v>39</v>
      </c>
      <c r="B57" s="238"/>
      <c r="C57" s="238"/>
      <c r="D57" s="239"/>
      <c r="E57" s="12"/>
      <c r="F57" s="12"/>
      <c r="G57" s="12" t="s">
        <v>47</v>
      </c>
      <c r="H57" s="12" t="s">
        <v>47</v>
      </c>
      <c r="I57" s="12" t="s">
        <v>47</v>
      </c>
    </row>
    <row r="58" spans="1:9" x14ac:dyDescent="0.2">
      <c r="A58" s="265" t="s">
        <v>40</v>
      </c>
      <c r="B58" s="236"/>
      <c r="C58" s="236"/>
      <c r="D58" s="237"/>
      <c r="E58" s="13"/>
      <c r="F58" s="13"/>
      <c r="G58" s="13"/>
      <c r="H58" s="13" t="s">
        <v>47</v>
      </c>
      <c r="I58" s="13" t="s">
        <v>47</v>
      </c>
    </row>
    <row r="59" spans="1:9" x14ac:dyDescent="0.2">
      <c r="A59" s="297" t="s">
        <v>41</v>
      </c>
      <c r="B59" s="238"/>
      <c r="C59" s="238"/>
      <c r="D59" s="239"/>
      <c r="E59" s="12"/>
      <c r="F59" s="12"/>
      <c r="G59" s="12"/>
      <c r="H59" s="12" t="s">
        <v>47</v>
      </c>
      <c r="I59" s="12" t="s">
        <v>47</v>
      </c>
    </row>
    <row r="60" spans="1:9" x14ac:dyDescent="0.2">
      <c r="A60" s="265" t="s">
        <v>42</v>
      </c>
      <c r="B60" s="236"/>
      <c r="C60" s="236"/>
      <c r="D60" s="237"/>
      <c r="E60" s="13"/>
      <c r="F60" s="13"/>
      <c r="G60" s="13"/>
      <c r="H60" s="13" t="s">
        <v>47</v>
      </c>
      <c r="I60" s="13" t="s">
        <v>47</v>
      </c>
    </row>
    <row r="61" spans="1:9" x14ac:dyDescent="0.2">
      <c r="A61" s="297" t="s">
        <v>43</v>
      </c>
      <c r="B61" s="238"/>
      <c r="C61" s="238"/>
      <c r="D61" s="239"/>
      <c r="E61" s="12"/>
      <c r="F61" s="12"/>
      <c r="G61" s="12"/>
      <c r="H61" s="12" t="s">
        <v>47</v>
      </c>
      <c r="I61" s="12"/>
    </row>
    <row r="62" spans="1:9" x14ac:dyDescent="0.2">
      <c r="A62" s="265" t="s">
        <v>44</v>
      </c>
      <c r="B62" s="236"/>
      <c r="C62" s="236"/>
      <c r="D62" s="237"/>
      <c r="E62" s="13"/>
      <c r="F62" s="13"/>
      <c r="G62" s="13"/>
      <c r="H62" s="13"/>
      <c r="I62" s="13" t="s">
        <v>47</v>
      </c>
    </row>
    <row r="63" spans="1:9" x14ac:dyDescent="0.2">
      <c r="A63" s="297" t="s">
        <v>45</v>
      </c>
      <c r="B63" s="238"/>
      <c r="C63" s="238"/>
      <c r="D63" s="239"/>
      <c r="E63" s="12"/>
      <c r="F63" s="12"/>
      <c r="G63" s="12"/>
      <c r="H63" s="12"/>
      <c r="I63" s="12" t="s">
        <v>47</v>
      </c>
    </row>
    <row r="64" spans="1:9" x14ac:dyDescent="0.2">
      <c r="A64" s="260" t="s">
        <v>10</v>
      </c>
      <c r="B64" s="240"/>
      <c r="C64" s="240"/>
      <c r="D64" s="241"/>
      <c r="E64" s="15">
        <v>8</v>
      </c>
      <c r="F64" s="15">
        <v>8</v>
      </c>
      <c r="G64" s="15">
        <v>13</v>
      </c>
      <c r="H64" s="15">
        <v>13</v>
      </c>
      <c r="I64" s="15">
        <v>11</v>
      </c>
    </row>
    <row r="65" spans="1:36" x14ac:dyDescent="0.2">
      <c r="A65" s="16"/>
      <c r="B65" s="16"/>
      <c r="C65" s="16"/>
      <c r="D65" s="16"/>
      <c r="E65" s="17"/>
      <c r="F65" s="17"/>
      <c r="G65" s="17"/>
      <c r="H65" s="17"/>
      <c r="I65" s="17"/>
    </row>
    <row r="66" spans="1:36" x14ac:dyDescent="0.2">
      <c r="A66" s="298" t="s">
        <v>406</v>
      </c>
      <c r="B66" s="299"/>
      <c r="C66" s="299"/>
      <c r="D66" s="299"/>
      <c r="E66" s="299"/>
      <c r="F66" s="299"/>
      <c r="G66" s="299"/>
      <c r="H66" s="299"/>
      <c r="I66" s="300"/>
    </row>
    <row r="67" spans="1:36" x14ac:dyDescent="0.2">
      <c r="A67" s="62" t="s">
        <v>221</v>
      </c>
      <c r="B67" s="91"/>
      <c r="C67" s="91"/>
      <c r="D67" s="91"/>
      <c r="E67" s="91"/>
      <c r="F67" s="91"/>
      <c r="G67" s="91"/>
      <c r="H67" s="91"/>
      <c r="I67" s="92"/>
    </row>
    <row r="68" spans="1:36" x14ac:dyDescent="0.2">
      <c r="A68" s="81"/>
    </row>
    <row r="69" spans="1:36" x14ac:dyDescent="0.2">
      <c r="A69" s="52" t="s">
        <v>194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36" x14ac:dyDescent="0.2">
      <c r="A70" s="52" t="s">
        <v>222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36" ht="15" customHeight="1" x14ac:dyDescent="0.2"/>
    <row r="72" spans="1:36" ht="15" customHeight="1" x14ac:dyDescent="0.2">
      <c r="A72" s="305" t="s">
        <v>100</v>
      </c>
      <c r="B72" s="306"/>
      <c r="C72" s="306"/>
      <c r="D72" s="306"/>
      <c r="E72" s="306"/>
      <c r="F72" s="307"/>
      <c r="G72" s="322">
        <v>2008</v>
      </c>
      <c r="H72" s="323"/>
      <c r="I72" s="323"/>
      <c r="J72" s="323"/>
      <c r="K72" s="323"/>
      <c r="L72" s="324"/>
      <c r="M72" s="322">
        <v>2010</v>
      </c>
      <c r="N72" s="323"/>
      <c r="O72" s="323"/>
      <c r="P72" s="323"/>
      <c r="Q72" s="323"/>
      <c r="R72" s="324"/>
      <c r="S72" s="322">
        <v>2012</v>
      </c>
      <c r="T72" s="323"/>
      <c r="U72" s="323"/>
      <c r="V72" s="323"/>
      <c r="W72" s="323"/>
      <c r="X72" s="324"/>
      <c r="Y72" s="322">
        <v>2014</v>
      </c>
      <c r="Z72" s="323"/>
      <c r="AA72" s="323"/>
      <c r="AB72" s="323"/>
      <c r="AC72" s="323"/>
      <c r="AD72" s="324"/>
      <c r="AE72" s="322">
        <v>2016</v>
      </c>
      <c r="AF72" s="323"/>
      <c r="AG72" s="323"/>
      <c r="AH72" s="323"/>
      <c r="AI72" s="323"/>
      <c r="AJ72" s="324"/>
    </row>
    <row r="73" spans="1:36" ht="15" customHeight="1" x14ac:dyDescent="0.2">
      <c r="A73" s="308"/>
      <c r="B73" s="309"/>
      <c r="C73" s="309"/>
      <c r="D73" s="309"/>
      <c r="E73" s="309"/>
      <c r="F73" s="310"/>
      <c r="G73" s="302" t="s">
        <v>10</v>
      </c>
      <c r="H73" s="303"/>
      <c r="I73" s="303" t="s">
        <v>102</v>
      </c>
      <c r="J73" s="303"/>
      <c r="K73" s="303" t="s">
        <v>103</v>
      </c>
      <c r="L73" s="304"/>
      <c r="M73" s="302" t="s">
        <v>10</v>
      </c>
      <c r="N73" s="303"/>
      <c r="O73" s="303" t="s">
        <v>96</v>
      </c>
      <c r="P73" s="303"/>
      <c r="Q73" s="303" t="s">
        <v>97</v>
      </c>
      <c r="R73" s="304"/>
      <c r="S73" s="302" t="s">
        <v>10</v>
      </c>
      <c r="T73" s="303"/>
      <c r="U73" s="303" t="s">
        <v>96</v>
      </c>
      <c r="V73" s="303"/>
      <c r="W73" s="303" t="s">
        <v>97</v>
      </c>
      <c r="X73" s="304"/>
      <c r="Y73" s="302" t="s">
        <v>10</v>
      </c>
      <c r="Z73" s="303"/>
      <c r="AA73" s="303" t="s">
        <v>96</v>
      </c>
      <c r="AB73" s="303"/>
      <c r="AC73" s="303" t="s">
        <v>97</v>
      </c>
      <c r="AD73" s="304"/>
      <c r="AE73" s="302" t="s">
        <v>10</v>
      </c>
      <c r="AF73" s="303"/>
      <c r="AG73" s="303" t="s">
        <v>96</v>
      </c>
      <c r="AH73" s="303"/>
      <c r="AI73" s="303" t="s">
        <v>97</v>
      </c>
      <c r="AJ73" s="304"/>
    </row>
    <row r="74" spans="1:36" x14ac:dyDescent="0.2">
      <c r="A74" s="311"/>
      <c r="B74" s="312"/>
      <c r="C74" s="312"/>
      <c r="D74" s="312"/>
      <c r="E74" s="312"/>
      <c r="F74" s="313"/>
      <c r="G74" s="206" t="s">
        <v>57</v>
      </c>
      <c r="H74" s="207" t="s">
        <v>58</v>
      </c>
      <c r="I74" s="207" t="s">
        <v>57</v>
      </c>
      <c r="J74" s="207" t="s">
        <v>58</v>
      </c>
      <c r="K74" s="207" t="s">
        <v>57</v>
      </c>
      <c r="L74" s="208" t="s">
        <v>58</v>
      </c>
      <c r="M74" s="206" t="s">
        <v>57</v>
      </c>
      <c r="N74" s="207" t="s">
        <v>58</v>
      </c>
      <c r="O74" s="207" t="s">
        <v>57</v>
      </c>
      <c r="P74" s="207" t="s">
        <v>58</v>
      </c>
      <c r="Q74" s="207" t="s">
        <v>57</v>
      </c>
      <c r="R74" s="208" t="s">
        <v>58</v>
      </c>
      <c r="S74" s="206" t="s">
        <v>57</v>
      </c>
      <c r="T74" s="207" t="s">
        <v>58</v>
      </c>
      <c r="U74" s="207" t="s">
        <v>57</v>
      </c>
      <c r="V74" s="207" t="s">
        <v>58</v>
      </c>
      <c r="W74" s="207" t="s">
        <v>57</v>
      </c>
      <c r="X74" s="208" t="s">
        <v>58</v>
      </c>
      <c r="Y74" s="206" t="s">
        <v>57</v>
      </c>
      <c r="Z74" s="207" t="s">
        <v>58</v>
      </c>
      <c r="AA74" s="207" t="s">
        <v>57</v>
      </c>
      <c r="AB74" s="207" t="s">
        <v>58</v>
      </c>
      <c r="AC74" s="207" t="s">
        <v>57</v>
      </c>
      <c r="AD74" s="208" t="s">
        <v>58</v>
      </c>
      <c r="AE74" s="206" t="s">
        <v>57</v>
      </c>
      <c r="AF74" s="207" t="s">
        <v>58</v>
      </c>
      <c r="AG74" s="207" t="s">
        <v>57</v>
      </c>
      <c r="AH74" s="207" t="s">
        <v>58</v>
      </c>
      <c r="AI74" s="207" t="s">
        <v>57</v>
      </c>
      <c r="AJ74" s="208" t="s">
        <v>58</v>
      </c>
    </row>
    <row r="75" spans="1:36" ht="15" customHeight="1" x14ac:dyDescent="0.2">
      <c r="A75" s="301" t="s">
        <v>98</v>
      </c>
      <c r="B75" s="301"/>
      <c r="C75" s="301"/>
      <c r="D75" s="301"/>
      <c r="E75" s="301"/>
      <c r="F75" s="148" t="s">
        <v>10</v>
      </c>
      <c r="G75" s="146">
        <v>26350.368704767501</v>
      </c>
      <c r="H75" s="146">
        <v>100</v>
      </c>
      <c r="I75" s="146">
        <v>11914.640144237601</v>
      </c>
      <c r="J75" s="146">
        <v>45.216217950000001</v>
      </c>
      <c r="K75" s="146">
        <v>14435.7285605299</v>
      </c>
      <c r="L75" s="148">
        <v>54.783782049999999</v>
      </c>
      <c r="M75" s="146">
        <v>27201.141530054643</v>
      </c>
      <c r="N75" s="146">
        <v>100.00000000000001</v>
      </c>
      <c r="O75" s="146">
        <v>12908.191522491399</v>
      </c>
      <c r="P75" s="146">
        <v>47.454594904515645</v>
      </c>
      <c r="Q75" s="146">
        <v>14293.045977011499</v>
      </c>
      <c r="R75" s="148">
        <v>52.545757909531332</v>
      </c>
      <c r="S75" s="146">
        <v>28129.637699999999</v>
      </c>
      <c r="T75" s="146">
        <v>100</v>
      </c>
      <c r="U75" s="146">
        <v>13340.362300000001</v>
      </c>
      <c r="V75" s="146">
        <v>47.424579165482825</v>
      </c>
      <c r="W75" s="146">
        <v>14789.275300000001</v>
      </c>
      <c r="X75" s="148">
        <v>52.575420479020252</v>
      </c>
      <c r="Y75" s="146">
        <v>29044.596000000001</v>
      </c>
      <c r="Z75" s="146">
        <v>100</v>
      </c>
      <c r="AA75" s="146">
        <v>13804.2309</v>
      </c>
      <c r="AB75" s="146">
        <v>47.527708424658414</v>
      </c>
      <c r="AC75" s="146">
        <v>15240.365099999999</v>
      </c>
      <c r="AD75" s="148">
        <v>52.472291575341579</v>
      </c>
      <c r="AE75" s="146">
        <v>29937.9</v>
      </c>
      <c r="AF75" s="146">
        <v>100</v>
      </c>
      <c r="AG75" s="146">
        <v>14263.2</v>
      </c>
      <c r="AH75" s="146">
        <v>47.642620223863396</v>
      </c>
      <c r="AI75" s="146">
        <v>15674.8</v>
      </c>
      <c r="AJ75" s="148">
        <v>52.357713800901195</v>
      </c>
    </row>
    <row r="76" spans="1:36" ht="15" customHeight="1" x14ac:dyDescent="0.2">
      <c r="A76" s="249" t="s">
        <v>99</v>
      </c>
      <c r="B76" s="295"/>
      <c r="C76" s="295"/>
      <c r="D76" s="295"/>
      <c r="E76" s="295"/>
      <c r="F76" s="29" t="s">
        <v>60</v>
      </c>
      <c r="G76" s="36">
        <v>13633.044582417901</v>
      </c>
      <c r="H76" s="27">
        <v>51.737585669999994</v>
      </c>
      <c r="I76" s="27">
        <v>6464.8382584398905</v>
      </c>
      <c r="J76" s="27">
        <v>24.53414725</v>
      </c>
      <c r="K76" s="27">
        <v>7168.206323978</v>
      </c>
      <c r="L76" s="29">
        <v>27.203438419999998</v>
      </c>
      <c r="M76" s="36">
        <v>14933.4267</v>
      </c>
      <c r="N76" s="27">
        <v>54.900000000000006</v>
      </c>
      <c r="O76" s="27">
        <v>7466.7147000000004</v>
      </c>
      <c r="P76" s="27">
        <v>27.450004963027009</v>
      </c>
      <c r="Q76" s="27">
        <v>7466.7120000000004</v>
      </c>
      <c r="R76" s="29">
        <v>27.449995036972997</v>
      </c>
      <c r="S76" s="36">
        <v>12781.697099999999</v>
      </c>
      <c r="T76" s="27">
        <v>45.4</v>
      </c>
      <c r="U76" s="27">
        <v>6544.9355999999998</v>
      </c>
      <c r="V76" s="27">
        <v>23.267045490600115</v>
      </c>
      <c r="W76" s="27">
        <v>6236.7614999999996</v>
      </c>
      <c r="X76" s="29">
        <v>22.171496008994097</v>
      </c>
      <c r="Y76" s="36">
        <v>16953.634699999999</v>
      </c>
      <c r="Z76" s="27">
        <v>58.4</v>
      </c>
      <c r="AA76" s="27">
        <v>8464.7870999999996</v>
      </c>
      <c r="AB76" s="27">
        <v>29.144103433216973</v>
      </c>
      <c r="AC76" s="27">
        <v>8488.8475999999991</v>
      </c>
      <c r="AD76" s="29">
        <v>29.226943284044989</v>
      </c>
      <c r="AE76" s="36">
        <v>15559.6</v>
      </c>
      <c r="AF76" s="27">
        <v>52</v>
      </c>
      <c r="AG76" s="27">
        <v>7891.2</v>
      </c>
      <c r="AH76" s="27">
        <v>26.358562223803272</v>
      </c>
      <c r="AI76" s="27">
        <v>7668.4</v>
      </c>
      <c r="AJ76" s="29">
        <v>25.614355048283276</v>
      </c>
    </row>
    <row r="77" spans="1:36" x14ac:dyDescent="0.2">
      <c r="A77" s="250"/>
      <c r="B77" s="296"/>
      <c r="C77" s="296"/>
      <c r="D77" s="296"/>
      <c r="E77" s="296"/>
      <c r="F77" s="41" t="s">
        <v>61</v>
      </c>
      <c r="G77" s="38">
        <v>12676.517613136901</v>
      </c>
      <c r="H77" s="39">
        <v>48.107553089999996</v>
      </c>
      <c r="I77" s="39">
        <v>5430.5402431156699</v>
      </c>
      <c r="J77" s="39">
        <v>20.608972510000001</v>
      </c>
      <c r="K77" s="39">
        <v>7245.9773700212099</v>
      </c>
      <c r="L77" s="41">
        <v>27.498580569999998</v>
      </c>
      <c r="M77" s="38">
        <v>12267.714830054645</v>
      </c>
      <c r="N77" s="39">
        <v>45.1</v>
      </c>
      <c r="O77" s="39">
        <v>5441.4768224913496</v>
      </c>
      <c r="P77" s="39">
        <v>20.004589941488454</v>
      </c>
      <c r="Q77" s="39">
        <v>6826.3339770114899</v>
      </c>
      <c r="R77" s="41">
        <v>25.095762872558304</v>
      </c>
      <c r="S77" s="38">
        <v>15347.940500000001</v>
      </c>
      <c r="T77" s="39">
        <v>54.6</v>
      </c>
      <c r="U77" s="39">
        <v>6795.4267</v>
      </c>
      <c r="V77" s="39">
        <v>24.157533674882703</v>
      </c>
      <c r="W77" s="39">
        <v>8552.5138000000006</v>
      </c>
      <c r="X77" s="41">
        <v>30.403924470026151</v>
      </c>
      <c r="Y77" s="38">
        <v>12090.961300000001</v>
      </c>
      <c r="Z77" s="39">
        <v>41.6</v>
      </c>
      <c r="AA77" s="39">
        <v>5339.4438</v>
      </c>
      <c r="AB77" s="39">
        <v>18.383604991441434</v>
      </c>
      <c r="AC77" s="39">
        <v>6751.5174999999999</v>
      </c>
      <c r="AD77" s="41">
        <v>23.245348291296597</v>
      </c>
      <c r="AE77" s="38">
        <v>14378.3</v>
      </c>
      <c r="AF77" s="39">
        <v>48</v>
      </c>
      <c r="AG77" s="39">
        <v>6371.9</v>
      </c>
      <c r="AH77" s="39">
        <v>21.283723975295526</v>
      </c>
      <c r="AI77" s="39">
        <v>8006.4</v>
      </c>
      <c r="AJ77" s="41">
        <v>26.743358752617919</v>
      </c>
    </row>
    <row r="78" spans="1:3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x14ac:dyDescent="0.2">
      <c r="A79" s="114" t="s">
        <v>254</v>
      </c>
      <c r="B79" s="87"/>
      <c r="C79" s="87"/>
      <c r="D79" s="87"/>
      <c r="E79" s="87"/>
      <c r="F79" s="87"/>
      <c r="G79" s="87"/>
      <c r="H79" s="87"/>
      <c r="I79" s="88"/>
    </row>
    <row r="80" spans="1:36" x14ac:dyDescent="0.2">
      <c r="A80" s="116" t="s">
        <v>234</v>
      </c>
      <c r="B80" s="89"/>
      <c r="C80" s="89"/>
      <c r="D80" s="89"/>
      <c r="E80" s="89"/>
      <c r="F80" s="89"/>
      <c r="G80" s="89"/>
      <c r="H80" s="89"/>
      <c r="I80" s="90"/>
    </row>
    <row r="81" spans="1:9" x14ac:dyDescent="0.2">
      <c r="A81" s="116" t="s">
        <v>104</v>
      </c>
      <c r="B81" s="89"/>
      <c r="C81" s="89"/>
      <c r="D81" s="89"/>
      <c r="E81" s="89"/>
      <c r="F81" s="89"/>
      <c r="G81" s="89"/>
      <c r="H81" s="89"/>
      <c r="I81" s="90"/>
    </row>
    <row r="82" spans="1:9" x14ac:dyDescent="0.2">
      <c r="A82" s="116" t="s">
        <v>192</v>
      </c>
      <c r="B82" s="89"/>
      <c r="C82" s="89"/>
      <c r="D82" s="89"/>
      <c r="E82" s="89"/>
      <c r="F82" s="89"/>
      <c r="G82" s="89"/>
      <c r="H82" s="89"/>
      <c r="I82" s="90"/>
    </row>
    <row r="83" spans="1:9" x14ac:dyDescent="0.2">
      <c r="A83" s="62" t="s">
        <v>221</v>
      </c>
      <c r="B83" s="91"/>
      <c r="C83" s="91"/>
      <c r="D83" s="91"/>
      <c r="E83" s="91"/>
      <c r="F83" s="91"/>
      <c r="G83" s="91"/>
      <c r="H83" s="91"/>
      <c r="I83" s="92"/>
    </row>
    <row r="85" spans="1:9" ht="15" customHeight="1" x14ac:dyDescent="0.2"/>
    <row r="90" spans="1:9" ht="15" customHeight="1" x14ac:dyDescent="0.2"/>
    <row r="96" spans="1:9" ht="15" customHeight="1" x14ac:dyDescent="0.2"/>
  </sheetData>
  <mergeCells count="54">
    <mergeCell ref="W73:X73"/>
    <mergeCell ref="M73:N73"/>
    <mergeCell ref="O73:P73"/>
    <mergeCell ref="Q73:R73"/>
    <mergeCell ref="S73:T73"/>
    <mergeCell ref="U73:V73"/>
    <mergeCell ref="AG73:AH73"/>
    <mergeCell ref="AI73:AJ73"/>
    <mergeCell ref="AC73:AD73"/>
    <mergeCell ref="AE73:AF73"/>
    <mergeCell ref="Y73:Z73"/>
    <mergeCell ref="AA73:AB73"/>
    <mergeCell ref="AE72:AJ72"/>
    <mergeCell ref="Y72:AD72"/>
    <mergeCell ref="S72:X72"/>
    <mergeCell ref="G72:L72"/>
    <mergeCell ref="M72:R72"/>
    <mergeCell ref="G73:H73"/>
    <mergeCell ref="I73:J73"/>
    <mergeCell ref="K73:L73"/>
    <mergeCell ref="A72:F74"/>
    <mergeCell ref="A12:F12"/>
    <mergeCell ref="A13:E15"/>
    <mergeCell ref="A41:D41"/>
    <mergeCell ref="A42:D42"/>
    <mergeCell ref="A43:D43"/>
    <mergeCell ref="A16:F16"/>
    <mergeCell ref="A17:F17"/>
    <mergeCell ref="A44:D44"/>
    <mergeCell ref="A45:D45"/>
    <mergeCell ref="A46:D46"/>
    <mergeCell ref="A55:D55"/>
    <mergeCell ref="A56:D56"/>
    <mergeCell ref="A47:D47"/>
    <mergeCell ref="A48:D48"/>
    <mergeCell ref="A49:D49"/>
    <mergeCell ref="A50:D50"/>
    <mergeCell ref="A51:D51"/>
    <mergeCell ref="A5:Q5"/>
    <mergeCell ref="A6:Q7"/>
    <mergeCell ref="A76:E77"/>
    <mergeCell ref="A59:D59"/>
    <mergeCell ref="A60:D60"/>
    <mergeCell ref="A61:D61"/>
    <mergeCell ref="A62:D62"/>
    <mergeCell ref="A63:D63"/>
    <mergeCell ref="A57:D57"/>
    <mergeCell ref="A58:D58"/>
    <mergeCell ref="A66:I66"/>
    <mergeCell ref="A64:D64"/>
    <mergeCell ref="A75:E75"/>
    <mergeCell ref="A52:D52"/>
    <mergeCell ref="A53:D53"/>
    <mergeCell ref="A54:D54"/>
  </mergeCells>
  <conditionalFormatting sqref="V88:W95">
    <cfRule type="cellIs" priority="61" stopIfTrue="1" operator="greaterThan">
      <formula>10</formula>
    </cfRule>
    <cfRule type="cellIs" priority="62" stopIfTrue="1" operator="greaterThan">
      <formula>10</formula>
    </cfRule>
    <cfRule type="cellIs" priority="63" stopIfTrue="1" operator="greaterThan">
      <formula>10</formula>
    </cfRule>
    <cfRule type="cellIs" priority="64" stopIfTrue="1" operator="greaterThan">
      <formula>10</formula>
    </cfRule>
  </conditionalFormatting>
  <conditionalFormatting sqref="V102:W107">
    <cfRule type="cellIs" priority="5" stopIfTrue="1" operator="greaterThan">
      <formula>10</formula>
    </cfRule>
    <cfRule type="cellIs" priority="6" stopIfTrue="1" operator="greaterThan">
      <formula>10</formula>
    </cfRule>
    <cfRule type="cellIs" priority="7" stopIfTrue="1" operator="greaterThan">
      <formula>10</formula>
    </cfRule>
    <cfRule type="cellIs" priority="8" stopIfTrue="1" operator="greaterThan">
      <formula>10</formula>
    </cfRule>
  </conditionalFormatting>
  <conditionalFormatting sqref="V96:W101">
    <cfRule type="cellIs" priority="1" stopIfTrue="1" operator="greaterThan">
      <formula>10</formula>
    </cfRule>
    <cfRule type="cellIs" priority="2" stopIfTrue="1" operator="greaterThan">
      <formula>10</formula>
    </cfRule>
    <cfRule type="cellIs" priority="3" stopIfTrue="1" operator="greaterThan">
      <formula>10</formula>
    </cfRule>
    <cfRule type="cellIs" priority="4" stopIfTrue="1" operator="greaterThan">
      <formula>10</formula>
    </cfRule>
  </conditionalFormatting>
  <hyperlinks>
    <hyperlink ref="Q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10" workbookViewId="0">
      <selection activeCell="A33" sqref="A33"/>
    </sheetView>
  </sheetViews>
  <sheetFormatPr baseColWidth="10" defaultRowHeight="12.75" x14ac:dyDescent="0.2"/>
  <cols>
    <col min="1" max="1" width="17.42578125" style="119" customWidth="1"/>
    <col min="2" max="2" width="16.28515625" style="119" bestFit="1" customWidth="1"/>
    <col min="3" max="3" width="15.5703125" style="119" customWidth="1"/>
    <col min="4" max="4" width="14" style="119" bestFit="1" customWidth="1"/>
    <col min="5" max="5" width="9.42578125" style="119" bestFit="1" customWidth="1"/>
    <col min="6" max="6" width="10" style="119" bestFit="1" customWidth="1"/>
    <col min="7" max="15" width="13.5703125" style="119" bestFit="1" customWidth="1"/>
    <col min="16" max="16384" width="11.42578125" style="119"/>
  </cols>
  <sheetData>
    <row r="1" spans="1:15" s="84" customFormat="1" ht="15" customHeight="1" x14ac:dyDescent="0.2">
      <c r="A1" s="82"/>
      <c r="B1" s="83"/>
      <c r="C1" s="83"/>
      <c r="D1" s="83"/>
      <c r="E1" s="83"/>
    </row>
    <row r="2" spans="1:15" s="84" customFormat="1" ht="15" x14ac:dyDescent="0.2">
      <c r="A2" s="82"/>
      <c r="B2" s="83"/>
      <c r="C2" s="83"/>
      <c r="D2" s="83"/>
      <c r="E2" s="83"/>
    </row>
    <row r="3" spans="1:15" s="84" customFormat="1" ht="15" x14ac:dyDescent="0.2">
      <c r="A3" s="82"/>
      <c r="B3" s="83"/>
      <c r="C3" s="83"/>
      <c r="D3" s="83"/>
      <c r="E3" s="83"/>
    </row>
    <row r="4" spans="1:15" s="84" customFormat="1" ht="15" x14ac:dyDescent="0.2">
      <c r="A4" s="82"/>
      <c r="B4" s="83"/>
      <c r="C4" s="83"/>
      <c r="D4" s="83"/>
      <c r="E4" s="83"/>
      <c r="G4" s="85"/>
      <c r="O4" s="79" t="s">
        <v>374</v>
      </c>
    </row>
    <row r="5" spans="1:15" s="83" customFormat="1" ht="24.75" customHeight="1" x14ac:dyDescent="0.2">
      <c r="A5" s="340" t="s">
        <v>212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s="86" customFormat="1" ht="15" customHeight="1" x14ac:dyDescent="0.2">
      <c r="A6" s="341" t="s">
        <v>297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343"/>
    </row>
    <row r="8" spans="1:15" s="86" customFormat="1" ht="1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x14ac:dyDescent="0.2">
      <c r="A9" s="67" t="s">
        <v>367</v>
      </c>
      <c r="B9" s="67"/>
      <c r="C9" s="67"/>
      <c r="D9" s="67"/>
      <c r="E9" s="67"/>
      <c r="F9" s="67"/>
      <c r="G9" s="67"/>
      <c r="H9" s="67"/>
      <c r="I9" s="67"/>
    </row>
    <row r="10" spans="1:15" x14ac:dyDescent="0.2">
      <c r="A10" s="67" t="s">
        <v>222</v>
      </c>
      <c r="B10" s="67"/>
      <c r="C10" s="67"/>
      <c r="D10" s="67"/>
      <c r="E10" s="67"/>
      <c r="F10" s="67"/>
      <c r="G10" s="67"/>
      <c r="H10" s="67"/>
      <c r="I10" s="67"/>
    </row>
    <row r="12" spans="1:15" x14ac:dyDescent="0.2">
      <c r="A12" s="327" t="s">
        <v>48</v>
      </c>
      <c r="B12" s="328"/>
      <c r="C12" s="328"/>
      <c r="D12" s="328"/>
      <c r="E12" s="328"/>
      <c r="F12" s="328"/>
      <c r="G12" s="209">
        <v>2008</v>
      </c>
      <c r="H12" s="209">
        <v>2009</v>
      </c>
      <c r="I12" s="209">
        <v>2010</v>
      </c>
      <c r="J12" s="209">
        <v>2011</v>
      </c>
      <c r="K12" s="209">
        <v>2012</v>
      </c>
      <c r="L12" s="209">
        <v>2013</v>
      </c>
      <c r="M12" s="209">
        <v>2014</v>
      </c>
      <c r="N12" s="209">
        <v>2015</v>
      </c>
      <c r="O12" s="209">
        <v>2016</v>
      </c>
    </row>
    <row r="13" spans="1:15" x14ac:dyDescent="0.2">
      <c r="A13" s="316" t="s">
        <v>50</v>
      </c>
      <c r="B13" s="317"/>
      <c r="C13" s="317"/>
      <c r="D13" s="277" t="s">
        <v>14</v>
      </c>
      <c r="E13" s="277"/>
      <c r="F13" s="277"/>
      <c r="G13" s="14">
        <v>12566</v>
      </c>
      <c r="H13" s="14">
        <v>12175</v>
      </c>
      <c r="I13" s="14">
        <v>13185</v>
      </c>
      <c r="J13" s="14">
        <v>14450</v>
      </c>
      <c r="K13" s="14">
        <v>14395</v>
      </c>
      <c r="L13" s="14">
        <v>16168</v>
      </c>
      <c r="M13" s="14">
        <v>16030</v>
      </c>
      <c r="N13" s="14">
        <v>17723</v>
      </c>
      <c r="O13" s="14">
        <v>17939</v>
      </c>
    </row>
    <row r="14" spans="1:15" x14ac:dyDescent="0.2">
      <c r="A14" s="318"/>
      <c r="B14" s="319"/>
      <c r="C14" s="319"/>
      <c r="D14" s="238" t="s">
        <v>15</v>
      </c>
      <c r="E14" s="238"/>
      <c r="F14" s="238"/>
      <c r="G14" s="12">
        <v>11857</v>
      </c>
      <c r="H14" s="12">
        <v>11052</v>
      </c>
      <c r="I14" s="12">
        <v>11639</v>
      </c>
      <c r="J14" s="12">
        <v>12546</v>
      </c>
      <c r="K14" s="12">
        <v>12482</v>
      </c>
      <c r="L14" s="12">
        <v>12235</v>
      </c>
      <c r="M14" s="12">
        <v>12319</v>
      </c>
      <c r="N14" s="12">
        <v>13483</v>
      </c>
      <c r="O14" s="12">
        <v>13579</v>
      </c>
    </row>
    <row r="15" spans="1:15" x14ac:dyDescent="0.2">
      <c r="A15" s="318"/>
      <c r="B15" s="319"/>
      <c r="C15" s="319"/>
      <c r="D15" s="236" t="s">
        <v>21</v>
      </c>
      <c r="E15" s="236"/>
      <c r="F15" s="236"/>
      <c r="G15" s="13">
        <v>11487</v>
      </c>
      <c r="H15" s="13">
        <v>11279</v>
      </c>
      <c r="I15" s="13">
        <v>12227</v>
      </c>
      <c r="J15" s="13">
        <v>13259</v>
      </c>
      <c r="K15" s="13">
        <v>13094</v>
      </c>
      <c r="L15" s="13">
        <v>14565</v>
      </c>
      <c r="M15" s="13">
        <v>14569</v>
      </c>
      <c r="N15" s="13">
        <v>16135</v>
      </c>
      <c r="O15" s="13">
        <v>16198</v>
      </c>
    </row>
    <row r="16" spans="1:15" x14ac:dyDescent="0.2">
      <c r="A16" s="318"/>
      <c r="B16" s="319"/>
      <c r="C16" s="319"/>
      <c r="D16" s="238" t="s">
        <v>22</v>
      </c>
      <c r="E16" s="238"/>
      <c r="F16" s="238"/>
      <c r="G16" s="12">
        <v>1079.2936817783443</v>
      </c>
      <c r="H16" s="12">
        <v>896.44433497536943</v>
      </c>
      <c r="I16" s="12">
        <v>958.36944507532746</v>
      </c>
      <c r="J16" s="12">
        <v>1191</v>
      </c>
      <c r="K16" s="12">
        <v>1301.3020325251246</v>
      </c>
      <c r="L16" s="12">
        <v>1603</v>
      </c>
      <c r="M16" s="12">
        <v>1461</v>
      </c>
      <c r="N16" s="12">
        <v>1588</v>
      </c>
      <c r="O16" s="12">
        <v>1741</v>
      </c>
    </row>
    <row r="17" spans="1:15" x14ac:dyDescent="0.2">
      <c r="A17" s="98"/>
      <c r="B17" s="99"/>
      <c r="C17" s="99"/>
      <c r="D17" s="99"/>
      <c r="E17" s="99"/>
      <c r="F17" s="99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 customHeight="1" x14ac:dyDescent="0.2">
      <c r="A18" s="297" t="s">
        <v>23</v>
      </c>
      <c r="B18" s="238"/>
      <c r="C18" s="238"/>
      <c r="D18" s="238"/>
      <c r="E18" s="238"/>
      <c r="F18" s="239"/>
      <c r="G18" s="12">
        <v>32603131</v>
      </c>
      <c r="H18" s="12">
        <v>30336833</v>
      </c>
      <c r="I18" s="12">
        <v>28010402</v>
      </c>
      <c r="J18" s="12">
        <v>27858904</v>
      </c>
      <c r="K18" s="12">
        <v>29850182</v>
      </c>
      <c r="L18" s="12">
        <v>23463158</v>
      </c>
      <c r="M18" s="12">
        <v>23836729</v>
      </c>
      <c r="N18" s="12">
        <v>24364794</v>
      </c>
      <c r="O18" s="12">
        <v>27259123</v>
      </c>
    </row>
    <row r="19" spans="1:15" ht="12.75" customHeight="1" x14ac:dyDescent="0.2">
      <c r="A19" s="260" t="s">
        <v>24</v>
      </c>
      <c r="B19" s="240"/>
      <c r="C19" s="240"/>
      <c r="D19" s="240"/>
      <c r="E19" s="240"/>
      <c r="F19" s="241"/>
      <c r="G19" s="15">
        <v>2261</v>
      </c>
      <c r="H19" s="15">
        <v>2289</v>
      </c>
      <c r="I19" s="15">
        <v>2473</v>
      </c>
      <c r="J19" s="15">
        <v>2707</v>
      </c>
      <c r="K19" s="15">
        <v>2594</v>
      </c>
      <c r="L19" s="15">
        <v>2717</v>
      </c>
      <c r="M19" s="15">
        <v>2749</v>
      </c>
      <c r="N19" s="15">
        <v>2967</v>
      </c>
      <c r="O19" s="15">
        <v>2946</v>
      </c>
    </row>
    <row r="20" spans="1:15" x14ac:dyDescent="0.2">
      <c r="A20" s="22"/>
      <c r="B20" s="22"/>
      <c r="C20" s="22"/>
      <c r="D20" s="22"/>
      <c r="E20" s="22"/>
      <c r="F20" s="22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">
      <c r="A21" s="298" t="s">
        <v>255</v>
      </c>
      <c r="B21" s="299"/>
      <c r="C21" s="299"/>
      <c r="D21" s="299"/>
      <c r="E21" s="299"/>
      <c r="F21" s="299"/>
      <c r="G21" s="299"/>
      <c r="H21" s="299"/>
      <c r="I21" s="300"/>
    </row>
    <row r="22" spans="1:15" x14ac:dyDescent="0.2">
      <c r="A22" s="62" t="s">
        <v>221</v>
      </c>
      <c r="B22" s="121"/>
      <c r="C22" s="121"/>
      <c r="D22" s="121"/>
      <c r="E22" s="121"/>
      <c r="F22" s="121"/>
      <c r="G22" s="121"/>
      <c r="H22" s="121"/>
      <c r="I22" s="122"/>
    </row>
    <row r="24" spans="1:15" x14ac:dyDescent="0.2">
      <c r="A24" s="67" t="s">
        <v>352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5" x14ac:dyDescent="0.2">
      <c r="A25" s="228">
        <v>2017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7" spans="1:15" x14ac:dyDescent="0.2">
      <c r="A27" s="331" t="s">
        <v>56</v>
      </c>
      <c r="B27" s="329" t="s">
        <v>59</v>
      </c>
      <c r="C27" s="330"/>
      <c r="D27" s="329" t="s">
        <v>62</v>
      </c>
      <c r="E27" s="330"/>
      <c r="F27" s="329" t="s">
        <v>63</v>
      </c>
      <c r="G27" s="330"/>
      <c r="H27" s="329" t="s">
        <v>64</v>
      </c>
      <c r="I27" s="330"/>
    </row>
    <row r="28" spans="1:15" x14ac:dyDescent="0.2">
      <c r="A28" s="332"/>
      <c r="B28" s="210" t="s">
        <v>57</v>
      </c>
      <c r="C28" s="211" t="s">
        <v>58</v>
      </c>
      <c r="D28" s="210" t="s">
        <v>57</v>
      </c>
      <c r="E28" s="211" t="s">
        <v>58</v>
      </c>
      <c r="F28" s="210" t="s">
        <v>57</v>
      </c>
      <c r="G28" s="211" t="s">
        <v>58</v>
      </c>
      <c r="H28" s="210" t="s">
        <v>57</v>
      </c>
      <c r="I28" s="211" t="s">
        <v>58</v>
      </c>
    </row>
    <row r="29" spans="1:15" x14ac:dyDescent="0.2">
      <c r="A29" s="33" t="s">
        <v>60</v>
      </c>
      <c r="B29" s="37">
        <v>6391.5119299999997</v>
      </c>
      <c r="C29" s="40">
        <v>52.612036500000002</v>
      </c>
      <c r="D29" s="37">
        <v>5340.4140900000002</v>
      </c>
      <c r="E29" s="40">
        <v>43.959874300000003</v>
      </c>
      <c r="F29" s="37">
        <v>2322.5762</v>
      </c>
      <c r="G29" s="40">
        <v>19.1183972</v>
      </c>
      <c r="H29" s="37">
        <v>471.64416999999997</v>
      </c>
      <c r="I29" s="40">
        <v>3.88236157</v>
      </c>
    </row>
    <row r="30" spans="1:15" x14ac:dyDescent="0.2">
      <c r="A30" s="32" t="s">
        <v>61</v>
      </c>
      <c r="B30" s="36">
        <v>5756.8715099999999</v>
      </c>
      <c r="C30" s="29">
        <v>47.387963499999998</v>
      </c>
      <c r="D30" s="36">
        <v>6807.9693399999996</v>
      </c>
      <c r="E30" s="29">
        <v>56.040125699999997</v>
      </c>
      <c r="F30" s="36">
        <v>9825.8072400000001</v>
      </c>
      <c r="G30" s="29">
        <v>80.881602799999996</v>
      </c>
      <c r="H30" s="36">
        <v>11676.739299999999</v>
      </c>
      <c r="I30" s="29">
        <v>96.117638400000004</v>
      </c>
    </row>
    <row r="31" spans="1:15" x14ac:dyDescent="0.2">
      <c r="A31" s="151" t="s">
        <v>53</v>
      </c>
      <c r="B31" s="149">
        <f t="shared" ref="B31:I31" si="0">+B29+B30</f>
        <v>12148.38344</v>
      </c>
      <c r="C31" s="150">
        <f t="shared" si="0"/>
        <v>100</v>
      </c>
      <c r="D31" s="149">
        <f t="shared" si="0"/>
        <v>12148.38343</v>
      </c>
      <c r="E31" s="150">
        <f t="shared" si="0"/>
        <v>100</v>
      </c>
      <c r="F31" s="149">
        <f t="shared" si="0"/>
        <v>12148.38344</v>
      </c>
      <c r="G31" s="150">
        <f t="shared" si="0"/>
        <v>100</v>
      </c>
      <c r="H31" s="149">
        <f t="shared" si="0"/>
        <v>12148.383469999999</v>
      </c>
      <c r="I31" s="150">
        <f t="shared" si="0"/>
        <v>99.999999970000005</v>
      </c>
    </row>
    <row r="32" spans="1:15" x14ac:dyDescent="0.2">
      <c r="A32" s="17"/>
      <c r="B32" s="17"/>
      <c r="C32" s="17"/>
      <c r="D32" s="17"/>
      <c r="E32" s="17"/>
      <c r="F32" s="17"/>
      <c r="G32" s="17"/>
      <c r="H32" s="17"/>
      <c r="I32" s="17"/>
    </row>
    <row r="33" spans="1:12" x14ac:dyDescent="0.2">
      <c r="A33" s="114" t="s">
        <v>256</v>
      </c>
      <c r="B33" s="123"/>
      <c r="C33" s="123"/>
      <c r="D33" s="123"/>
      <c r="E33" s="123"/>
      <c r="F33" s="123"/>
      <c r="G33" s="123"/>
      <c r="H33" s="123"/>
      <c r="I33" s="124"/>
    </row>
    <row r="34" spans="1:12" x14ac:dyDescent="0.2">
      <c r="A34" s="116" t="s">
        <v>234</v>
      </c>
      <c r="B34" s="125"/>
      <c r="C34" s="125"/>
      <c r="D34" s="125"/>
      <c r="E34" s="125"/>
      <c r="F34" s="125"/>
      <c r="G34" s="125"/>
      <c r="H34" s="125"/>
      <c r="I34" s="126"/>
    </row>
    <row r="35" spans="1:12" x14ac:dyDescent="0.2">
      <c r="A35" s="116" t="s">
        <v>257</v>
      </c>
      <c r="B35" s="125"/>
      <c r="C35" s="125"/>
      <c r="D35" s="125"/>
      <c r="E35" s="125"/>
      <c r="F35" s="125"/>
      <c r="G35" s="125"/>
      <c r="H35" s="125"/>
      <c r="I35" s="126"/>
    </row>
    <row r="36" spans="1:12" x14ac:dyDescent="0.2">
      <c r="A36" s="62" t="s">
        <v>221</v>
      </c>
      <c r="B36" s="121"/>
      <c r="C36" s="121"/>
      <c r="D36" s="121"/>
      <c r="E36" s="121"/>
      <c r="F36" s="121"/>
      <c r="G36" s="121"/>
      <c r="H36" s="121"/>
      <c r="I36" s="122"/>
    </row>
    <row r="38" spans="1:12" x14ac:dyDescent="0.2">
      <c r="A38" s="67" t="s">
        <v>195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x14ac:dyDescent="0.2">
      <c r="A39" s="223">
        <v>2018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</row>
    <row r="41" spans="1:12" x14ac:dyDescent="0.2">
      <c r="A41" s="331" t="s">
        <v>148</v>
      </c>
      <c r="B41" s="329" t="s">
        <v>69</v>
      </c>
      <c r="C41" s="330"/>
      <c r="D41" s="327" t="s">
        <v>70</v>
      </c>
      <c r="E41" s="328"/>
      <c r="F41" s="328"/>
      <c r="G41" s="328"/>
      <c r="H41" s="325" t="s">
        <v>53</v>
      </c>
    </row>
    <row r="42" spans="1:12" x14ac:dyDescent="0.2">
      <c r="A42" s="332"/>
      <c r="B42" s="336"/>
      <c r="C42" s="337"/>
      <c r="D42" s="212" t="s">
        <v>65</v>
      </c>
      <c r="E42" s="212" t="s">
        <v>66</v>
      </c>
      <c r="F42" s="212" t="s">
        <v>67</v>
      </c>
      <c r="G42" s="212" t="s">
        <v>68</v>
      </c>
      <c r="H42" s="326"/>
    </row>
    <row r="43" spans="1:12" x14ac:dyDescent="0.2">
      <c r="A43" s="334" t="s">
        <v>258</v>
      </c>
      <c r="B43" s="129" t="s">
        <v>289</v>
      </c>
      <c r="C43" s="40"/>
      <c r="D43" s="17"/>
      <c r="E43" s="17">
        <v>2</v>
      </c>
      <c r="F43" s="17"/>
      <c r="G43" s="17"/>
      <c r="H43" s="13">
        <v>2</v>
      </c>
    </row>
    <row r="44" spans="1:12" x14ac:dyDescent="0.2">
      <c r="A44" s="335"/>
      <c r="B44" s="130" t="s">
        <v>290</v>
      </c>
      <c r="C44" s="29"/>
      <c r="D44" s="27"/>
      <c r="E44" s="27">
        <v>1</v>
      </c>
      <c r="F44" s="27"/>
      <c r="G44" s="27"/>
      <c r="H44" s="12">
        <v>1</v>
      </c>
    </row>
    <row r="45" spans="1:12" x14ac:dyDescent="0.2">
      <c r="A45" s="333" t="s">
        <v>260</v>
      </c>
      <c r="B45" s="129" t="s">
        <v>289</v>
      </c>
      <c r="C45" s="40"/>
      <c r="D45" s="17"/>
      <c r="E45" s="17">
        <v>17</v>
      </c>
      <c r="F45" s="17"/>
      <c r="G45" s="17"/>
      <c r="H45" s="13">
        <v>17</v>
      </c>
    </row>
    <row r="46" spans="1:12" x14ac:dyDescent="0.2">
      <c r="A46" s="333"/>
      <c r="B46" s="130" t="s">
        <v>290</v>
      </c>
      <c r="C46" s="29"/>
      <c r="D46" s="27"/>
      <c r="E46" s="27">
        <v>2</v>
      </c>
      <c r="F46" s="27"/>
      <c r="G46" s="27"/>
      <c r="H46" s="12">
        <v>2</v>
      </c>
    </row>
    <row r="47" spans="1:12" x14ac:dyDescent="0.2">
      <c r="A47" s="33" t="s">
        <v>261</v>
      </c>
      <c r="B47" s="129" t="s">
        <v>291</v>
      </c>
      <c r="C47" s="40"/>
      <c r="D47" s="17"/>
      <c r="E47" s="17">
        <v>1</v>
      </c>
      <c r="F47" s="17"/>
      <c r="G47" s="17"/>
      <c r="H47" s="13">
        <v>1</v>
      </c>
    </row>
    <row r="48" spans="1:12" x14ac:dyDescent="0.2">
      <c r="A48" s="333" t="s">
        <v>262</v>
      </c>
      <c r="B48" s="130" t="s">
        <v>291</v>
      </c>
      <c r="C48" s="29"/>
      <c r="D48" s="27"/>
      <c r="E48" s="27">
        <v>1</v>
      </c>
      <c r="F48" s="27"/>
      <c r="G48" s="27"/>
      <c r="H48" s="12">
        <v>1</v>
      </c>
    </row>
    <row r="49" spans="1:8" x14ac:dyDescent="0.2">
      <c r="A49" s="333"/>
      <c r="B49" s="129" t="s">
        <v>289</v>
      </c>
      <c r="C49" s="40"/>
      <c r="D49" s="17"/>
      <c r="E49" s="17">
        <v>4</v>
      </c>
      <c r="F49" s="17"/>
      <c r="G49" s="17"/>
      <c r="H49" s="13">
        <v>4</v>
      </c>
    </row>
    <row r="50" spans="1:8" x14ac:dyDescent="0.2">
      <c r="A50" s="333"/>
      <c r="B50" s="130" t="s">
        <v>290</v>
      </c>
      <c r="C50" s="29"/>
      <c r="D50" s="27"/>
      <c r="E50" s="27">
        <v>2</v>
      </c>
      <c r="F50" s="27"/>
      <c r="G50" s="27"/>
      <c r="H50" s="12">
        <v>2</v>
      </c>
    </row>
    <row r="51" spans="1:8" x14ac:dyDescent="0.2">
      <c r="A51" s="338" t="s">
        <v>263</v>
      </c>
      <c r="B51" s="129" t="s">
        <v>289</v>
      </c>
      <c r="C51" s="40"/>
      <c r="D51" s="17"/>
      <c r="E51" s="17">
        <v>14</v>
      </c>
      <c r="F51" s="17"/>
      <c r="G51" s="17"/>
      <c r="H51" s="13">
        <v>14</v>
      </c>
    </row>
    <row r="52" spans="1:8" x14ac:dyDescent="0.2">
      <c r="A52" s="338"/>
      <c r="B52" s="130" t="s">
        <v>292</v>
      </c>
      <c r="C52" s="29"/>
      <c r="D52" s="27"/>
      <c r="E52" s="27">
        <v>2</v>
      </c>
      <c r="F52" s="27"/>
      <c r="G52" s="27"/>
      <c r="H52" s="12">
        <v>2</v>
      </c>
    </row>
    <row r="53" spans="1:8" x14ac:dyDescent="0.2">
      <c r="A53" s="338"/>
      <c r="B53" s="129" t="s">
        <v>290</v>
      </c>
      <c r="C53" s="40"/>
      <c r="D53" s="17"/>
      <c r="E53" s="17">
        <v>3</v>
      </c>
      <c r="F53" s="17"/>
      <c r="G53" s="17"/>
      <c r="H53" s="13">
        <v>3</v>
      </c>
    </row>
    <row r="54" spans="1:8" x14ac:dyDescent="0.2">
      <c r="A54" s="333" t="s">
        <v>264</v>
      </c>
      <c r="B54" s="130" t="s">
        <v>291</v>
      </c>
      <c r="C54" s="29"/>
      <c r="D54" s="27"/>
      <c r="E54" s="27">
        <v>1</v>
      </c>
      <c r="F54" s="27"/>
      <c r="G54" s="27"/>
      <c r="H54" s="12">
        <v>1</v>
      </c>
    </row>
    <row r="55" spans="1:8" x14ac:dyDescent="0.2">
      <c r="A55" s="333"/>
      <c r="B55" s="129" t="s">
        <v>289</v>
      </c>
      <c r="C55" s="40"/>
      <c r="D55" s="17"/>
      <c r="E55" s="17">
        <v>3</v>
      </c>
      <c r="F55" s="17"/>
      <c r="G55" s="17"/>
      <c r="H55" s="13">
        <v>3</v>
      </c>
    </row>
    <row r="56" spans="1:8" x14ac:dyDescent="0.2">
      <c r="A56" s="338" t="s">
        <v>265</v>
      </c>
      <c r="B56" s="130" t="s">
        <v>291</v>
      </c>
      <c r="C56" s="29"/>
      <c r="D56" s="27"/>
      <c r="E56" s="27">
        <v>1</v>
      </c>
      <c r="F56" s="27"/>
      <c r="G56" s="27"/>
      <c r="H56" s="12">
        <v>1</v>
      </c>
    </row>
    <row r="57" spans="1:8" x14ac:dyDescent="0.2">
      <c r="A57" s="338" t="s">
        <v>259</v>
      </c>
      <c r="B57" s="129" t="s">
        <v>289</v>
      </c>
      <c r="C57" s="40"/>
      <c r="D57" s="17"/>
      <c r="E57" s="17">
        <v>160</v>
      </c>
      <c r="F57" s="17">
        <v>1</v>
      </c>
      <c r="G57" s="17">
        <v>5</v>
      </c>
      <c r="H57" s="13">
        <v>166</v>
      </c>
    </row>
    <row r="58" spans="1:8" x14ac:dyDescent="0.2">
      <c r="A58" s="338" t="s">
        <v>259</v>
      </c>
      <c r="B58" s="130" t="s">
        <v>290</v>
      </c>
      <c r="C58" s="29"/>
      <c r="D58" s="27"/>
      <c r="E58" s="27">
        <v>13</v>
      </c>
      <c r="F58" s="27"/>
      <c r="G58" s="27">
        <v>1</v>
      </c>
      <c r="H58" s="12">
        <v>14</v>
      </c>
    </row>
    <row r="59" spans="1:8" x14ac:dyDescent="0.2">
      <c r="A59" s="127" t="s">
        <v>379</v>
      </c>
      <c r="B59" s="129" t="s">
        <v>289</v>
      </c>
      <c r="C59" s="40"/>
      <c r="D59" s="17"/>
      <c r="E59" s="17">
        <v>19</v>
      </c>
      <c r="F59" s="17"/>
      <c r="G59" s="17"/>
      <c r="H59" s="13">
        <v>19</v>
      </c>
    </row>
    <row r="60" spans="1:8" x14ac:dyDescent="0.2">
      <c r="A60" s="338" t="s">
        <v>266</v>
      </c>
      <c r="B60" s="130" t="s">
        <v>291</v>
      </c>
      <c r="C60" s="29"/>
      <c r="D60" s="27"/>
      <c r="E60" s="27">
        <v>1</v>
      </c>
      <c r="F60" s="27"/>
      <c r="G60" s="27"/>
      <c r="H60" s="12">
        <v>1</v>
      </c>
    </row>
    <row r="61" spans="1:8" x14ac:dyDescent="0.2">
      <c r="A61" s="338" t="s">
        <v>259</v>
      </c>
      <c r="B61" s="129" t="s">
        <v>289</v>
      </c>
      <c r="C61" s="40"/>
      <c r="D61" s="17"/>
      <c r="E61" s="17">
        <v>121</v>
      </c>
      <c r="F61" s="17"/>
      <c r="G61" s="17"/>
      <c r="H61" s="13">
        <v>121</v>
      </c>
    </row>
    <row r="62" spans="1:8" x14ac:dyDescent="0.2">
      <c r="A62" s="338" t="s">
        <v>259</v>
      </c>
      <c r="B62" s="130" t="s">
        <v>290</v>
      </c>
      <c r="C62" s="29"/>
      <c r="D62" s="27"/>
      <c r="E62" s="27">
        <v>3</v>
      </c>
      <c r="F62" s="27"/>
      <c r="G62" s="27"/>
      <c r="H62" s="12">
        <v>3</v>
      </c>
    </row>
    <row r="63" spans="1:8" x14ac:dyDescent="0.2">
      <c r="A63" s="333" t="s">
        <v>267</v>
      </c>
      <c r="B63" s="129" t="s">
        <v>289</v>
      </c>
      <c r="C63" s="40"/>
      <c r="D63" s="17"/>
      <c r="E63" s="17">
        <v>35</v>
      </c>
      <c r="F63" s="17"/>
      <c r="G63" s="17"/>
      <c r="H63" s="13">
        <v>35</v>
      </c>
    </row>
    <row r="64" spans="1:8" x14ac:dyDescent="0.2">
      <c r="A64" s="333" t="s">
        <v>259</v>
      </c>
      <c r="B64" s="130" t="s">
        <v>290</v>
      </c>
      <c r="C64" s="29"/>
      <c r="D64" s="27"/>
      <c r="E64" s="27">
        <v>5</v>
      </c>
      <c r="F64" s="27"/>
      <c r="G64" s="27"/>
      <c r="H64" s="12">
        <v>5</v>
      </c>
    </row>
    <row r="65" spans="1:8" x14ac:dyDescent="0.2">
      <c r="A65" s="335" t="s">
        <v>268</v>
      </c>
      <c r="B65" s="129" t="s">
        <v>289</v>
      </c>
      <c r="C65" s="40"/>
      <c r="D65" s="17"/>
      <c r="E65" s="17">
        <v>134</v>
      </c>
      <c r="F65" s="17"/>
      <c r="G65" s="17"/>
      <c r="H65" s="13">
        <v>134</v>
      </c>
    </row>
    <row r="66" spans="1:8" x14ac:dyDescent="0.2">
      <c r="A66" s="335" t="s">
        <v>259</v>
      </c>
      <c r="B66" s="130" t="s">
        <v>290</v>
      </c>
      <c r="C66" s="29"/>
      <c r="D66" s="27"/>
      <c r="E66" s="27">
        <v>19</v>
      </c>
      <c r="F66" s="27"/>
      <c r="G66" s="27"/>
      <c r="H66" s="12">
        <v>19</v>
      </c>
    </row>
    <row r="67" spans="1:8" x14ac:dyDescent="0.2">
      <c r="A67" s="333" t="s">
        <v>269</v>
      </c>
      <c r="B67" s="129" t="s">
        <v>291</v>
      </c>
      <c r="C67" s="40"/>
      <c r="D67" s="17"/>
      <c r="E67" s="17">
        <v>1</v>
      </c>
      <c r="F67" s="17"/>
      <c r="G67" s="17"/>
      <c r="H67" s="13">
        <v>1</v>
      </c>
    </row>
    <row r="68" spans="1:8" x14ac:dyDescent="0.2">
      <c r="A68" s="333" t="s">
        <v>259</v>
      </c>
      <c r="B68" s="130" t="s">
        <v>289</v>
      </c>
      <c r="C68" s="29"/>
      <c r="D68" s="27"/>
      <c r="E68" s="27">
        <v>37</v>
      </c>
      <c r="F68" s="27"/>
      <c r="G68" s="27"/>
      <c r="H68" s="12">
        <v>37</v>
      </c>
    </row>
    <row r="69" spans="1:8" x14ac:dyDescent="0.2">
      <c r="A69" s="333" t="s">
        <v>259</v>
      </c>
      <c r="B69" s="129" t="s">
        <v>292</v>
      </c>
      <c r="C69" s="40"/>
      <c r="D69" s="17"/>
      <c r="E69" s="17">
        <v>3</v>
      </c>
      <c r="F69" s="17"/>
      <c r="G69" s="17"/>
      <c r="H69" s="13">
        <v>3</v>
      </c>
    </row>
    <row r="70" spans="1:8" x14ac:dyDescent="0.2">
      <c r="A70" s="338" t="s">
        <v>270</v>
      </c>
      <c r="B70" s="130" t="s">
        <v>291</v>
      </c>
      <c r="C70" s="29"/>
      <c r="D70" s="27"/>
      <c r="E70" s="27">
        <v>1</v>
      </c>
      <c r="F70" s="27"/>
      <c r="G70" s="27"/>
      <c r="H70" s="12">
        <v>1</v>
      </c>
    </row>
    <row r="71" spans="1:8" x14ac:dyDescent="0.2">
      <c r="A71" s="338" t="s">
        <v>259</v>
      </c>
      <c r="B71" s="129" t="s">
        <v>289</v>
      </c>
      <c r="C71" s="40"/>
      <c r="D71" s="17"/>
      <c r="E71" s="17">
        <v>45</v>
      </c>
      <c r="F71" s="17"/>
      <c r="G71" s="17"/>
      <c r="H71" s="13">
        <v>45</v>
      </c>
    </row>
    <row r="72" spans="1:8" x14ac:dyDescent="0.2">
      <c r="A72" s="338" t="s">
        <v>259</v>
      </c>
      <c r="B72" s="130" t="s">
        <v>290</v>
      </c>
      <c r="C72" s="29"/>
      <c r="D72" s="27"/>
      <c r="E72" s="27">
        <v>7</v>
      </c>
      <c r="F72" s="27"/>
      <c r="G72" s="27"/>
      <c r="H72" s="12">
        <v>7</v>
      </c>
    </row>
    <row r="73" spans="1:8" x14ac:dyDescent="0.2">
      <c r="A73" s="333" t="s">
        <v>271</v>
      </c>
      <c r="B73" s="129" t="s">
        <v>289</v>
      </c>
      <c r="C73" s="40"/>
      <c r="D73" s="17"/>
      <c r="E73" s="17">
        <v>12</v>
      </c>
      <c r="F73" s="17"/>
      <c r="G73" s="17"/>
      <c r="H73" s="13">
        <v>12</v>
      </c>
    </row>
    <row r="74" spans="1:8" x14ac:dyDescent="0.2">
      <c r="A74" s="333" t="s">
        <v>259</v>
      </c>
      <c r="B74" s="130" t="s">
        <v>290</v>
      </c>
      <c r="C74" s="29"/>
      <c r="D74" s="27"/>
      <c r="E74" s="27">
        <v>1</v>
      </c>
      <c r="F74" s="27"/>
      <c r="G74" s="27"/>
      <c r="H74" s="12">
        <v>1</v>
      </c>
    </row>
    <row r="75" spans="1:8" x14ac:dyDescent="0.2">
      <c r="A75" s="33" t="s">
        <v>272</v>
      </c>
      <c r="B75" s="129" t="s">
        <v>289</v>
      </c>
      <c r="C75" s="40"/>
      <c r="D75" s="17">
        <v>3</v>
      </c>
      <c r="E75" s="17">
        <v>15</v>
      </c>
      <c r="F75" s="17"/>
      <c r="G75" s="17"/>
      <c r="H75" s="13">
        <v>18</v>
      </c>
    </row>
    <row r="76" spans="1:8" x14ac:dyDescent="0.2">
      <c r="A76" s="339" t="s">
        <v>273</v>
      </c>
      <c r="B76" s="130" t="s">
        <v>289</v>
      </c>
      <c r="C76" s="29"/>
      <c r="D76" s="27"/>
      <c r="E76" s="27">
        <v>90</v>
      </c>
      <c r="F76" s="27"/>
      <c r="G76" s="27">
        <v>1</v>
      </c>
      <c r="H76" s="12">
        <v>91</v>
      </c>
    </row>
    <row r="77" spans="1:8" x14ac:dyDescent="0.2">
      <c r="A77" s="339"/>
      <c r="B77" s="129" t="s">
        <v>290</v>
      </c>
      <c r="C77" s="40"/>
      <c r="D77" s="17"/>
      <c r="E77" s="17">
        <v>2</v>
      </c>
      <c r="F77" s="17"/>
      <c r="G77" s="17"/>
      <c r="H77" s="13">
        <v>2</v>
      </c>
    </row>
    <row r="78" spans="1:8" x14ac:dyDescent="0.2">
      <c r="A78" s="335" t="s">
        <v>274</v>
      </c>
      <c r="B78" s="130" t="s">
        <v>289</v>
      </c>
      <c r="C78" s="29"/>
      <c r="D78" s="27"/>
      <c r="E78" s="27">
        <v>60</v>
      </c>
      <c r="F78" s="27"/>
      <c r="G78" s="27">
        <v>1</v>
      </c>
      <c r="H78" s="12">
        <v>61</v>
      </c>
    </row>
    <row r="79" spans="1:8" x14ac:dyDescent="0.2">
      <c r="A79" s="335" t="s">
        <v>259</v>
      </c>
      <c r="B79" s="129" t="s">
        <v>290</v>
      </c>
      <c r="C79" s="40"/>
      <c r="D79" s="17"/>
      <c r="E79" s="17">
        <v>8</v>
      </c>
      <c r="F79" s="17"/>
      <c r="G79" s="17"/>
      <c r="H79" s="13">
        <v>8</v>
      </c>
    </row>
    <row r="80" spans="1:8" x14ac:dyDescent="0.2">
      <c r="A80" s="333" t="s">
        <v>294</v>
      </c>
      <c r="B80" s="130" t="s">
        <v>291</v>
      </c>
      <c r="C80" s="29"/>
      <c r="D80" s="27"/>
      <c r="E80" s="27">
        <v>1</v>
      </c>
      <c r="F80" s="27"/>
      <c r="G80" s="27"/>
      <c r="H80" s="12">
        <v>1</v>
      </c>
    </row>
    <row r="81" spans="1:8" x14ac:dyDescent="0.2">
      <c r="A81" s="333" t="s">
        <v>259</v>
      </c>
      <c r="B81" s="129" t="s">
        <v>289</v>
      </c>
      <c r="C81" s="40"/>
      <c r="D81" s="17"/>
      <c r="E81" s="17">
        <v>2</v>
      </c>
      <c r="F81" s="17"/>
      <c r="G81" s="17"/>
      <c r="H81" s="13">
        <v>2</v>
      </c>
    </row>
    <row r="82" spans="1:8" x14ac:dyDescent="0.2">
      <c r="A82" s="338" t="s">
        <v>275</v>
      </c>
      <c r="B82" s="130" t="s">
        <v>291</v>
      </c>
      <c r="C82" s="29"/>
      <c r="D82" s="27"/>
      <c r="E82" s="27">
        <v>1</v>
      </c>
      <c r="F82" s="27"/>
      <c r="G82" s="27"/>
      <c r="H82" s="12">
        <v>1</v>
      </c>
    </row>
    <row r="83" spans="1:8" x14ac:dyDescent="0.2">
      <c r="A83" s="338" t="s">
        <v>259</v>
      </c>
      <c r="B83" s="129" t="s">
        <v>289</v>
      </c>
      <c r="C83" s="40"/>
      <c r="D83" s="17">
        <v>2</v>
      </c>
      <c r="E83" s="17">
        <v>25</v>
      </c>
      <c r="F83" s="17"/>
      <c r="G83" s="17">
        <v>2</v>
      </c>
      <c r="H83" s="13">
        <v>29</v>
      </c>
    </row>
    <row r="84" spans="1:8" x14ac:dyDescent="0.2">
      <c r="A84" s="338" t="s">
        <v>259</v>
      </c>
      <c r="B84" s="130" t="s">
        <v>290</v>
      </c>
      <c r="C84" s="29"/>
      <c r="D84" s="27"/>
      <c r="E84" s="27">
        <v>3</v>
      </c>
      <c r="F84" s="27"/>
      <c r="G84" s="27"/>
      <c r="H84" s="12">
        <v>3</v>
      </c>
    </row>
    <row r="85" spans="1:8" x14ac:dyDescent="0.2">
      <c r="A85" s="333" t="s">
        <v>316</v>
      </c>
      <c r="B85" s="129" t="s">
        <v>293</v>
      </c>
      <c r="C85" s="40"/>
      <c r="D85" s="17">
        <v>1</v>
      </c>
      <c r="E85" s="17"/>
      <c r="F85" s="17"/>
      <c r="G85" s="17"/>
      <c r="H85" s="13">
        <v>1</v>
      </c>
    </row>
    <row r="86" spans="1:8" x14ac:dyDescent="0.2">
      <c r="A86" s="333" t="s">
        <v>259</v>
      </c>
      <c r="B86" s="130" t="s">
        <v>289</v>
      </c>
      <c r="C86" s="29"/>
      <c r="D86" s="27">
        <v>7</v>
      </c>
      <c r="E86" s="27">
        <v>54</v>
      </c>
      <c r="F86" s="27"/>
      <c r="G86" s="27">
        <v>1</v>
      </c>
      <c r="H86" s="12">
        <v>62</v>
      </c>
    </row>
    <row r="87" spans="1:8" x14ac:dyDescent="0.2">
      <c r="A87" s="333" t="s">
        <v>259</v>
      </c>
      <c r="B87" s="129" t="s">
        <v>290</v>
      </c>
      <c r="C87" s="40"/>
      <c r="D87" s="17">
        <v>3</v>
      </c>
      <c r="E87" s="17">
        <v>2</v>
      </c>
      <c r="F87" s="17"/>
      <c r="G87" s="17"/>
      <c r="H87" s="13">
        <v>5</v>
      </c>
    </row>
    <row r="88" spans="1:8" x14ac:dyDescent="0.2">
      <c r="A88" s="335" t="s">
        <v>276</v>
      </c>
      <c r="B88" s="130" t="s">
        <v>291</v>
      </c>
      <c r="C88" s="29"/>
      <c r="D88" s="27"/>
      <c r="E88" s="27">
        <v>1</v>
      </c>
      <c r="F88" s="27"/>
      <c r="G88" s="27"/>
      <c r="H88" s="12">
        <v>1</v>
      </c>
    </row>
    <row r="89" spans="1:8" x14ac:dyDescent="0.2">
      <c r="A89" s="335"/>
      <c r="B89" s="129" t="s">
        <v>289</v>
      </c>
      <c r="C89" s="40"/>
      <c r="D89" s="17"/>
      <c r="E89" s="17">
        <v>24</v>
      </c>
      <c r="F89" s="17"/>
      <c r="G89" s="17"/>
      <c r="H89" s="13">
        <v>24</v>
      </c>
    </row>
    <row r="90" spans="1:8" x14ac:dyDescent="0.2">
      <c r="A90" s="335"/>
      <c r="B90" s="130" t="s">
        <v>292</v>
      </c>
      <c r="C90" s="29"/>
      <c r="D90" s="27"/>
      <c r="E90" s="27">
        <v>2</v>
      </c>
      <c r="F90" s="27"/>
      <c r="G90" s="27"/>
      <c r="H90" s="12">
        <v>2</v>
      </c>
    </row>
    <row r="91" spans="1:8" x14ac:dyDescent="0.2">
      <c r="A91" s="335"/>
      <c r="B91" s="129" t="s">
        <v>290</v>
      </c>
      <c r="C91" s="40"/>
      <c r="D91" s="17"/>
      <c r="E91" s="17">
        <v>4</v>
      </c>
      <c r="F91" s="17"/>
      <c r="G91" s="17"/>
      <c r="H91" s="13">
        <v>4</v>
      </c>
    </row>
    <row r="92" spans="1:8" x14ac:dyDescent="0.2">
      <c r="A92" s="333" t="s">
        <v>277</v>
      </c>
      <c r="B92" s="130" t="s">
        <v>293</v>
      </c>
      <c r="C92" s="29"/>
      <c r="D92" s="27">
        <v>1</v>
      </c>
      <c r="E92" s="27"/>
      <c r="F92" s="27"/>
      <c r="G92" s="27"/>
      <c r="H92" s="12">
        <v>1</v>
      </c>
    </row>
    <row r="93" spans="1:8" x14ac:dyDescent="0.2">
      <c r="A93" s="333" t="s">
        <v>259</v>
      </c>
      <c r="B93" s="129" t="s">
        <v>291</v>
      </c>
      <c r="C93" s="40"/>
      <c r="D93" s="17"/>
      <c r="E93" s="17">
        <v>2</v>
      </c>
      <c r="F93" s="17"/>
      <c r="G93" s="17"/>
      <c r="H93" s="13">
        <v>2</v>
      </c>
    </row>
    <row r="94" spans="1:8" x14ac:dyDescent="0.2">
      <c r="A94" s="333" t="s">
        <v>259</v>
      </c>
      <c r="B94" s="130" t="s">
        <v>289</v>
      </c>
      <c r="C94" s="29"/>
      <c r="D94" s="27"/>
      <c r="E94" s="27">
        <v>29</v>
      </c>
      <c r="F94" s="27"/>
      <c r="G94" s="27"/>
      <c r="H94" s="12">
        <v>29</v>
      </c>
    </row>
    <row r="95" spans="1:8" x14ac:dyDescent="0.2">
      <c r="A95" s="333" t="s">
        <v>259</v>
      </c>
      <c r="B95" s="129" t="s">
        <v>290</v>
      </c>
      <c r="C95" s="40"/>
      <c r="D95" s="17">
        <v>1</v>
      </c>
      <c r="E95" s="17">
        <v>3</v>
      </c>
      <c r="F95" s="17"/>
      <c r="G95" s="17"/>
      <c r="H95" s="13">
        <v>4</v>
      </c>
    </row>
    <row r="96" spans="1:8" x14ac:dyDescent="0.2">
      <c r="A96" s="335" t="s">
        <v>278</v>
      </c>
      <c r="B96" s="130" t="s">
        <v>291</v>
      </c>
      <c r="C96" s="29"/>
      <c r="D96" s="27"/>
      <c r="E96" s="27">
        <v>1</v>
      </c>
      <c r="F96" s="27"/>
      <c r="G96" s="27"/>
      <c r="H96" s="12">
        <v>1</v>
      </c>
    </row>
    <row r="97" spans="1:8" x14ac:dyDescent="0.2">
      <c r="A97" s="335"/>
      <c r="B97" s="129" t="s">
        <v>289</v>
      </c>
      <c r="C97" s="40"/>
      <c r="D97" s="17"/>
      <c r="E97" s="17">
        <v>16</v>
      </c>
      <c r="F97" s="17"/>
      <c r="G97" s="17"/>
      <c r="H97" s="13">
        <v>16</v>
      </c>
    </row>
    <row r="98" spans="1:8" x14ac:dyDescent="0.2">
      <c r="A98" s="335"/>
      <c r="B98" s="130" t="s">
        <v>292</v>
      </c>
      <c r="C98" s="29"/>
      <c r="D98" s="27"/>
      <c r="E98" s="27">
        <v>2</v>
      </c>
      <c r="F98" s="27"/>
      <c r="G98" s="27"/>
      <c r="H98" s="12">
        <v>2</v>
      </c>
    </row>
    <row r="99" spans="1:8" x14ac:dyDescent="0.2">
      <c r="A99" s="335"/>
      <c r="B99" s="129" t="s">
        <v>290</v>
      </c>
      <c r="C99" s="40"/>
      <c r="D99" s="17"/>
      <c r="E99" s="17">
        <v>5</v>
      </c>
      <c r="F99" s="17"/>
      <c r="G99" s="17"/>
      <c r="H99" s="13">
        <v>5</v>
      </c>
    </row>
    <row r="100" spans="1:8" x14ac:dyDescent="0.2">
      <c r="A100" s="333" t="s">
        <v>279</v>
      </c>
      <c r="B100" s="130" t="s">
        <v>289</v>
      </c>
      <c r="C100" s="29"/>
      <c r="D100" s="27">
        <v>1</v>
      </c>
      <c r="E100" s="27">
        <v>28</v>
      </c>
      <c r="F100" s="27"/>
      <c r="G100" s="27"/>
      <c r="H100" s="12">
        <v>29</v>
      </c>
    </row>
    <row r="101" spans="1:8" x14ac:dyDescent="0.2">
      <c r="A101" s="333" t="s">
        <v>259</v>
      </c>
      <c r="B101" s="129" t="s">
        <v>290</v>
      </c>
      <c r="C101" s="40"/>
      <c r="D101" s="17"/>
      <c r="E101" s="17">
        <v>5</v>
      </c>
      <c r="F101" s="17"/>
      <c r="G101" s="17"/>
      <c r="H101" s="13">
        <v>5</v>
      </c>
    </row>
    <row r="102" spans="1:8" x14ac:dyDescent="0.2">
      <c r="A102" s="335" t="s">
        <v>280</v>
      </c>
      <c r="B102" s="130" t="s">
        <v>291</v>
      </c>
      <c r="C102" s="29"/>
      <c r="D102" s="27"/>
      <c r="E102" s="27">
        <v>1</v>
      </c>
      <c r="F102" s="27"/>
      <c r="G102" s="27"/>
      <c r="H102" s="12">
        <v>1</v>
      </c>
    </row>
    <row r="103" spans="1:8" x14ac:dyDescent="0.2">
      <c r="A103" s="335" t="s">
        <v>259</v>
      </c>
      <c r="B103" s="129" t="s">
        <v>289</v>
      </c>
      <c r="C103" s="40"/>
      <c r="D103" s="17"/>
      <c r="E103" s="17">
        <v>29</v>
      </c>
      <c r="F103" s="17"/>
      <c r="G103" s="17"/>
      <c r="H103" s="13">
        <v>29</v>
      </c>
    </row>
    <row r="104" spans="1:8" x14ac:dyDescent="0.2">
      <c r="A104" s="333" t="s">
        <v>281</v>
      </c>
      <c r="B104" s="130" t="s">
        <v>289</v>
      </c>
      <c r="C104" s="29"/>
      <c r="D104" s="27"/>
      <c r="E104" s="27">
        <v>7</v>
      </c>
      <c r="F104" s="27"/>
      <c r="G104" s="27"/>
      <c r="H104" s="12">
        <v>7</v>
      </c>
    </row>
    <row r="105" spans="1:8" x14ac:dyDescent="0.2">
      <c r="A105" s="333" t="s">
        <v>259</v>
      </c>
      <c r="B105" s="129" t="s">
        <v>290</v>
      </c>
      <c r="C105" s="40"/>
      <c r="D105" s="17"/>
      <c r="E105" s="17">
        <v>1</v>
      </c>
      <c r="F105" s="17"/>
      <c r="G105" s="17"/>
      <c r="H105" s="13">
        <v>1</v>
      </c>
    </row>
    <row r="106" spans="1:8" x14ac:dyDescent="0.2">
      <c r="A106" s="335" t="s">
        <v>282</v>
      </c>
      <c r="B106" s="130" t="s">
        <v>291</v>
      </c>
      <c r="C106" s="29"/>
      <c r="D106" s="27"/>
      <c r="E106" s="27">
        <v>1</v>
      </c>
      <c r="F106" s="27"/>
      <c r="G106" s="27"/>
      <c r="H106" s="12">
        <v>1</v>
      </c>
    </row>
    <row r="107" spans="1:8" x14ac:dyDescent="0.2">
      <c r="A107" s="335"/>
      <c r="B107" s="129" t="s">
        <v>289</v>
      </c>
      <c r="C107" s="40"/>
      <c r="D107" s="17"/>
      <c r="E107" s="17">
        <v>19</v>
      </c>
      <c r="F107" s="17"/>
      <c r="G107" s="17"/>
      <c r="H107" s="13">
        <v>19</v>
      </c>
    </row>
    <row r="108" spans="1:8" x14ac:dyDescent="0.2">
      <c r="A108" s="335"/>
      <c r="B108" s="130" t="s">
        <v>290</v>
      </c>
      <c r="C108" s="29"/>
      <c r="D108" s="27"/>
      <c r="E108" s="27">
        <v>2</v>
      </c>
      <c r="F108" s="27"/>
      <c r="G108" s="27"/>
      <c r="H108" s="12">
        <v>2</v>
      </c>
    </row>
    <row r="109" spans="1:8" x14ac:dyDescent="0.2">
      <c r="A109" s="333" t="s">
        <v>283</v>
      </c>
      <c r="B109" s="129" t="s">
        <v>291</v>
      </c>
      <c r="C109" s="40"/>
      <c r="D109" s="17"/>
      <c r="E109" s="17">
        <v>1</v>
      </c>
      <c r="F109" s="17"/>
      <c r="G109" s="17"/>
      <c r="H109" s="13">
        <v>1</v>
      </c>
    </row>
    <row r="110" spans="1:8" x14ac:dyDescent="0.2">
      <c r="A110" s="333" t="s">
        <v>259</v>
      </c>
      <c r="B110" s="130" t="s">
        <v>289</v>
      </c>
      <c r="C110" s="29"/>
      <c r="D110" s="27">
        <v>1</v>
      </c>
      <c r="E110" s="27">
        <v>30</v>
      </c>
      <c r="F110" s="27"/>
      <c r="G110" s="27"/>
      <c r="H110" s="12">
        <v>31</v>
      </c>
    </row>
    <row r="111" spans="1:8" x14ac:dyDescent="0.2">
      <c r="A111" s="333" t="s">
        <v>259</v>
      </c>
      <c r="B111" s="129" t="s">
        <v>290</v>
      </c>
      <c r="C111" s="40"/>
      <c r="D111" s="17"/>
      <c r="E111" s="17">
        <v>4</v>
      </c>
      <c r="F111" s="17"/>
      <c r="G111" s="17"/>
      <c r="H111" s="13">
        <v>4</v>
      </c>
    </row>
    <row r="112" spans="1:8" x14ac:dyDescent="0.2">
      <c r="A112" s="335" t="s">
        <v>284</v>
      </c>
      <c r="B112" s="130" t="s">
        <v>291</v>
      </c>
      <c r="C112" s="29"/>
      <c r="D112" s="27"/>
      <c r="E112" s="27">
        <v>1</v>
      </c>
      <c r="F112" s="27"/>
      <c r="G112" s="27"/>
      <c r="H112" s="12">
        <v>1</v>
      </c>
    </row>
    <row r="113" spans="1:8" x14ac:dyDescent="0.2">
      <c r="A113" s="335" t="s">
        <v>259</v>
      </c>
      <c r="B113" s="129" t="s">
        <v>289</v>
      </c>
      <c r="C113" s="40"/>
      <c r="D113" s="17"/>
      <c r="E113" s="17">
        <v>3</v>
      </c>
      <c r="F113" s="17"/>
      <c r="G113" s="17"/>
      <c r="H113" s="13">
        <v>3</v>
      </c>
    </row>
    <row r="114" spans="1:8" x14ac:dyDescent="0.2">
      <c r="A114" s="335" t="s">
        <v>259</v>
      </c>
      <c r="B114" s="130" t="s">
        <v>290</v>
      </c>
      <c r="C114" s="29"/>
      <c r="D114" s="27"/>
      <c r="E114" s="27">
        <v>1</v>
      </c>
      <c r="F114" s="27"/>
      <c r="G114" s="27"/>
      <c r="H114" s="12">
        <v>1</v>
      </c>
    </row>
    <row r="115" spans="1:8" x14ac:dyDescent="0.2">
      <c r="A115" s="333" t="s">
        <v>285</v>
      </c>
      <c r="B115" s="129" t="s">
        <v>293</v>
      </c>
      <c r="C115" s="40"/>
      <c r="D115" s="17">
        <v>1</v>
      </c>
      <c r="E115" s="17"/>
      <c r="F115" s="17"/>
      <c r="G115" s="17"/>
      <c r="H115" s="13">
        <v>1</v>
      </c>
    </row>
    <row r="116" spans="1:8" x14ac:dyDescent="0.2">
      <c r="A116" s="333"/>
      <c r="B116" s="130" t="s">
        <v>291</v>
      </c>
      <c r="C116" s="29"/>
      <c r="D116" s="27"/>
      <c r="E116" s="27">
        <v>1</v>
      </c>
      <c r="F116" s="27"/>
      <c r="G116" s="27"/>
      <c r="H116" s="12">
        <v>1</v>
      </c>
    </row>
    <row r="117" spans="1:8" x14ac:dyDescent="0.2">
      <c r="A117" s="333"/>
      <c r="B117" s="129" t="s">
        <v>289</v>
      </c>
      <c r="C117" s="40"/>
      <c r="D117" s="17"/>
      <c r="E117" s="17">
        <v>45</v>
      </c>
      <c r="F117" s="17"/>
      <c r="G117" s="17"/>
      <c r="H117" s="13">
        <v>45</v>
      </c>
    </row>
    <row r="118" spans="1:8" x14ac:dyDescent="0.2">
      <c r="A118" s="333"/>
      <c r="B118" s="130" t="s">
        <v>292</v>
      </c>
      <c r="C118" s="29"/>
      <c r="D118" s="27"/>
      <c r="E118" s="27">
        <v>6</v>
      </c>
      <c r="F118" s="27"/>
      <c r="G118" s="27"/>
      <c r="H118" s="12">
        <v>6</v>
      </c>
    </row>
    <row r="119" spans="1:8" x14ac:dyDescent="0.2">
      <c r="A119" s="333"/>
      <c r="B119" s="129" t="s">
        <v>290</v>
      </c>
      <c r="C119" s="40"/>
      <c r="D119" s="17"/>
      <c r="E119" s="17">
        <v>7</v>
      </c>
      <c r="F119" s="17"/>
      <c r="G119" s="17">
        <v>1</v>
      </c>
      <c r="H119" s="13">
        <v>8</v>
      </c>
    </row>
    <row r="120" spans="1:8" x14ac:dyDescent="0.2">
      <c r="A120" s="335" t="s">
        <v>286</v>
      </c>
      <c r="B120" s="130" t="s">
        <v>291</v>
      </c>
      <c r="C120" s="29"/>
      <c r="D120" s="27"/>
      <c r="E120" s="27">
        <v>1</v>
      </c>
      <c r="F120" s="27"/>
      <c r="G120" s="27"/>
      <c r="H120" s="12">
        <v>1</v>
      </c>
    </row>
    <row r="121" spans="1:8" x14ac:dyDescent="0.2">
      <c r="A121" s="335" t="s">
        <v>259</v>
      </c>
      <c r="B121" s="129" t="s">
        <v>289</v>
      </c>
      <c r="C121" s="40"/>
      <c r="D121" s="17"/>
      <c r="E121" s="17">
        <v>29</v>
      </c>
      <c r="F121" s="17"/>
      <c r="G121" s="17"/>
      <c r="H121" s="13">
        <v>29</v>
      </c>
    </row>
    <row r="122" spans="1:8" x14ac:dyDescent="0.2">
      <c r="A122" s="335" t="s">
        <v>259</v>
      </c>
      <c r="B122" s="130" t="s">
        <v>292</v>
      </c>
      <c r="C122" s="29"/>
      <c r="D122" s="27"/>
      <c r="E122" s="27">
        <v>2</v>
      </c>
      <c r="F122" s="27"/>
      <c r="G122" s="27"/>
      <c r="H122" s="12">
        <v>2</v>
      </c>
    </row>
    <row r="123" spans="1:8" x14ac:dyDescent="0.2">
      <c r="A123" s="335" t="s">
        <v>259</v>
      </c>
      <c r="B123" s="129" t="s">
        <v>290</v>
      </c>
      <c r="C123" s="40"/>
      <c r="D123" s="17"/>
      <c r="E123" s="17">
        <v>4</v>
      </c>
      <c r="F123" s="17"/>
      <c r="G123" s="17"/>
      <c r="H123" s="13">
        <v>4</v>
      </c>
    </row>
    <row r="124" spans="1:8" x14ac:dyDescent="0.2">
      <c r="A124" s="333" t="s">
        <v>287</v>
      </c>
      <c r="B124" s="130" t="s">
        <v>289</v>
      </c>
      <c r="C124" s="29"/>
      <c r="D124" s="27"/>
      <c r="E124" s="27">
        <v>66</v>
      </c>
      <c r="F124" s="27"/>
      <c r="G124" s="27"/>
      <c r="H124" s="12">
        <v>66</v>
      </c>
    </row>
    <row r="125" spans="1:8" x14ac:dyDescent="0.2">
      <c r="A125" s="333" t="s">
        <v>259</v>
      </c>
      <c r="B125" s="129" t="s">
        <v>292</v>
      </c>
      <c r="C125" s="40"/>
      <c r="D125" s="17"/>
      <c r="E125" s="17">
        <v>9</v>
      </c>
      <c r="F125" s="17"/>
      <c r="G125" s="17"/>
      <c r="H125" s="13">
        <v>9</v>
      </c>
    </row>
    <row r="126" spans="1:8" x14ac:dyDescent="0.2">
      <c r="A126" s="333" t="s">
        <v>259</v>
      </c>
      <c r="B126" s="130" t="s">
        <v>290</v>
      </c>
      <c r="C126" s="29"/>
      <c r="D126" s="27"/>
      <c r="E126" s="27">
        <v>6</v>
      </c>
      <c r="F126" s="27"/>
      <c r="G126" s="27"/>
      <c r="H126" s="12">
        <v>6</v>
      </c>
    </row>
    <row r="127" spans="1:8" x14ac:dyDescent="0.2">
      <c r="A127" s="335" t="s">
        <v>288</v>
      </c>
      <c r="B127" s="129" t="s">
        <v>293</v>
      </c>
      <c r="C127" s="40"/>
      <c r="D127" s="17">
        <v>2</v>
      </c>
      <c r="E127" s="17"/>
      <c r="F127" s="17"/>
      <c r="G127" s="17"/>
      <c r="H127" s="13">
        <v>2</v>
      </c>
    </row>
    <row r="128" spans="1:8" x14ac:dyDescent="0.2">
      <c r="A128" s="335"/>
      <c r="B128" s="130" t="s">
        <v>291</v>
      </c>
      <c r="C128" s="29"/>
      <c r="D128" s="27"/>
      <c r="E128" s="27">
        <v>1</v>
      </c>
      <c r="F128" s="27"/>
      <c r="G128" s="27"/>
      <c r="H128" s="12">
        <v>1</v>
      </c>
    </row>
    <row r="129" spans="1:8" x14ac:dyDescent="0.2">
      <c r="A129" s="335"/>
      <c r="B129" s="129" t="s">
        <v>289</v>
      </c>
      <c r="C129" s="40"/>
      <c r="D129" s="17"/>
      <c r="E129" s="17">
        <v>92</v>
      </c>
      <c r="F129" s="17"/>
      <c r="G129" s="17"/>
      <c r="H129" s="13">
        <v>92</v>
      </c>
    </row>
    <row r="130" spans="1:8" x14ac:dyDescent="0.2">
      <c r="A130" s="335"/>
      <c r="B130" s="130" t="s">
        <v>290</v>
      </c>
      <c r="C130" s="29"/>
      <c r="D130" s="27"/>
      <c r="E130" s="27">
        <v>27</v>
      </c>
      <c r="F130" s="27"/>
      <c r="G130" s="27"/>
      <c r="H130" s="12">
        <v>27</v>
      </c>
    </row>
    <row r="131" spans="1:8" x14ac:dyDescent="0.2">
      <c r="A131" s="128"/>
      <c r="B131" s="78"/>
      <c r="C131" s="131"/>
      <c r="D131" s="44"/>
      <c r="E131" s="44"/>
      <c r="F131" s="44"/>
      <c r="G131" s="44"/>
      <c r="H131" s="128"/>
    </row>
    <row r="132" spans="1:8" x14ac:dyDescent="0.2">
      <c r="A132" s="344" t="s">
        <v>53</v>
      </c>
      <c r="B132" s="345"/>
      <c r="C132" s="346"/>
      <c r="D132" s="153">
        <v>23</v>
      </c>
      <c r="E132" s="155">
        <v>1452</v>
      </c>
      <c r="F132" s="155">
        <v>1</v>
      </c>
      <c r="G132" s="155">
        <v>12</v>
      </c>
      <c r="H132" s="154">
        <v>1488</v>
      </c>
    </row>
    <row r="133" spans="1:8" x14ac:dyDescent="0.2">
      <c r="A133" s="22"/>
      <c r="B133" s="22"/>
      <c r="C133" s="22"/>
      <c r="D133" s="17"/>
      <c r="E133" s="17"/>
      <c r="F133" s="17"/>
      <c r="G133" s="17"/>
      <c r="H133" s="17"/>
    </row>
    <row r="134" spans="1:8" x14ac:dyDescent="0.2">
      <c r="A134" s="114" t="s">
        <v>295</v>
      </c>
      <c r="B134" s="123"/>
      <c r="C134" s="123"/>
      <c r="D134" s="123"/>
      <c r="E134" s="123"/>
      <c r="F134" s="123"/>
      <c r="G134" s="123"/>
      <c r="H134" s="124"/>
    </row>
    <row r="135" spans="1:8" x14ac:dyDescent="0.2">
      <c r="A135" s="116" t="s">
        <v>296</v>
      </c>
      <c r="B135" s="125"/>
      <c r="C135" s="125"/>
      <c r="D135" s="125"/>
      <c r="E135" s="125"/>
      <c r="F135" s="125"/>
      <c r="G135" s="125"/>
      <c r="H135" s="126"/>
    </row>
    <row r="136" spans="1:8" x14ac:dyDescent="0.2">
      <c r="A136" s="62" t="s">
        <v>221</v>
      </c>
      <c r="B136" s="121"/>
      <c r="C136" s="121"/>
      <c r="D136" s="121"/>
      <c r="E136" s="121"/>
      <c r="F136" s="121"/>
      <c r="G136" s="121"/>
      <c r="H136" s="122"/>
    </row>
  </sheetData>
  <mergeCells count="51">
    <mergeCell ref="A5:O5"/>
    <mergeCell ref="A6:O7"/>
    <mergeCell ref="A21:I21"/>
    <mergeCell ref="A132:C132"/>
    <mergeCell ref="A127:A130"/>
    <mergeCell ref="A115:A119"/>
    <mergeCell ref="A120:A123"/>
    <mergeCell ref="A124:A126"/>
    <mergeCell ref="A112:A114"/>
    <mergeCell ref="A109:A111"/>
    <mergeCell ref="A106:A108"/>
    <mergeCell ref="A96:A99"/>
    <mergeCell ref="A104:A105"/>
    <mergeCell ref="A102:A103"/>
    <mergeCell ref="A100:A101"/>
    <mergeCell ref="A92:A95"/>
    <mergeCell ref="A88:A91"/>
    <mergeCell ref="A85:A87"/>
    <mergeCell ref="A82:A84"/>
    <mergeCell ref="A80:A81"/>
    <mergeCell ref="A78:A79"/>
    <mergeCell ref="A76:A77"/>
    <mergeCell ref="A73:A74"/>
    <mergeCell ref="A70:A72"/>
    <mergeCell ref="A67:A69"/>
    <mergeCell ref="A65:A66"/>
    <mergeCell ref="A63:A64"/>
    <mergeCell ref="A56:A58"/>
    <mergeCell ref="A60:A62"/>
    <mergeCell ref="A54:A55"/>
    <mergeCell ref="A51:A53"/>
    <mergeCell ref="A48:A50"/>
    <mergeCell ref="A43:A44"/>
    <mergeCell ref="A45:A46"/>
    <mergeCell ref="D41:G41"/>
    <mergeCell ref="A41:A42"/>
    <mergeCell ref="B41:C42"/>
    <mergeCell ref="H41:H42"/>
    <mergeCell ref="A12:F12"/>
    <mergeCell ref="D15:F15"/>
    <mergeCell ref="D14:F14"/>
    <mergeCell ref="D13:F13"/>
    <mergeCell ref="A13:C16"/>
    <mergeCell ref="A18:F18"/>
    <mergeCell ref="A19:F19"/>
    <mergeCell ref="B27:C27"/>
    <mergeCell ref="D27:E27"/>
    <mergeCell ref="F27:G27"/>
    <mergeCell ref="H27:I27"/>
    <mergeCell ref="A27:A28"/>
    <mergeCell ref="D16:F16"/>
  </mergeCells>
  <hyperlinks>
    <hyperlink ref="O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3" workbookViewId="0">
      <selection activeCell="A9" sqref="A9"/>
    </sheetView>
  </sheetViews>
  <sheetFormatPr baseColWidth="10" defaultRowHeight="12.75" x14ac:dyDescent="0.2"/>
  <cols>
    <col min="1" max="1" width="23.7109375" style="117" customWidth="1"/>
    <col min="2" max="2" width="49.5703125" style="117" customWidth="1"/>
    <col min="3" max="3" width="10.42578125" style="117" bestFit="1" customWidth="1"/>
    <col min="4" max="4" width="9.85546875" style="117" bestFit="1" customWidth="1"/>
    <col min="5" max="5" width="9" style="117" bestFit="1" customWidth="1"/>
    <col min="6" max="6" width="10.42578125" style="117" bestFit="1" customWidth="1"/>
    <col min="7" max="7" width="9.85546875" style="117" bestFit="1" customWidth="1"/>
    <col min="8" max="8" width="9" style="117" bestFit="1" customWidth="1"/>
    <col min="9" max="9" width="10.42578125" style="117" bestFit="1" customWidth="1"/>
    <col min="10" max="10" width="9.85546875" style="117" bestFit="1" customWidth="1"/>
    <col min="11" max="11" width="9" style="117" bestFit="1" customWidth="1"/>
    <col min="12" max="12" width="10.42578125" style="117" bestFit="1" customWidth="1"/>
    <col min="13" max="13" width="9.85546875" style="117" bestFit="1" customWidth="1"/>
    <col min="14" max="14" width="9" style="117" bestFit="1" customWidth="1"/>
    <col min="15" max="15" width="10.42578125" style="117" bestFit="1" customWidth="1"/>
    <col min="16" max="16" width="9.85546875" style="117" bestFit="1" customWidth="1"/>
    <col min="17" max="17" width="9" style="117" bestFit="1" customWidth="1"/>
    <col min="18" max="18" width="10.42578125" style="117" bestFit="1" customWidth="1"/>
    <col min="19" max="19" width="9.85546875" style="117" bestFit="1" customWidth="1"/>
    <col min="20" max="20" width="9" style="117" bestFit="1" customWidth="1"/>
    <col min="21" max="21" width="10.42578125" style="117" bestFit="1" customWidth="1"/>
    <col min="22" max="22" width="9.85546875" style="117" bestFit="1" customWidth="1"/>
    <col min="23" max="23" width="9" style="117" bestFit="1" customWidth="1"/>
    <col min="24" max="24" width="10.42578125" style="117" bestFit="1" customWidth="1"/>
    <col min="25" max="25" width="9.85546875" style="117" bestFit="1" customWidth="1"/>
    <col min="26" max="26" width="10" style="117" bestFit="1" customWidth="1"/>
    <col min="27" max="27" width="10.42578125" style="117" bestFit="1" customWidth="1"/>
    <col min="28" max="28" width="9.85546875" style="117" bestFit="1" customWidth="1"/>
    <col min="29" max="29" width="10" style="117" bestFit="1" customWidth="1"/>
    <col min="30" max="30" width="10.42578125" style="117" bestFit="1" customWidth="1"/>
    <col min="31" max="31" width="9.85546875" style="117" bestFit="1" customWidth="1"/>
    <col min="32" max="32" width="10" style="117" bestFit="1" customWidth="1"/>
    <col min="33" max="33" width="10.42578125" style="117" bestFit="1" customWidth="1"/>
    <col min="34" max="34" width="9.85546875" style="117" bestFit="1" customWidth="1"/>
    <col min="35" max="35" width="10" style="117" bestFit="1" customWidth="1"/>
    <col min="36" max="36" width="10.42578125" style="117" bestFit="1" customWidth="1"/>
    <col min="37" max="37" width="9.85546875" style="117" bestFit="1" customWidth="1"/>
    <col min="38" max="38" width="10" style="117" bestFit="1" customWidth="1"/>
    <col min="39" max="16384" width="11.42578125" style="117"/>
  </cols>
  <sheetData>
    <row r="1" spans="1:38" ht="15" customHeight="1" x14ac:dyDescent="0.2"/>
    <row r="4" spans="1:38" ht="18" customHeight="1" x14ac:dyDescent="0.2">
      <c r="O4" s="79" t="s">
        <v>374</v>
      </c>
    </row>
    <row r="5" spans="1:38" s="83" customFormat="1" ht="24.75" customHeight="1" x14ac:dyDescent="0.2">
      <c r="A5" s="340" t="s">
        <v>212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38" s="86" customFormat="1" ht="15" customHeight="1" x14ac:dyDescent="0.2">
      <c r="A6" s="341" t="s">
        <v>300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2"/>
    </row>
    <row r="7" spans="1:38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343"/>
    </row>
    <row r="9" spans="1:38" ht="15" customHeight="1" x14ac:dyDescent="0.2">
      <c r="A9" s="67" t="s">
        <v>408</v>
      </c>
      <c r="B9" s="67"/>
      <c r="C9" s="67"/>
      <c r="D9" s="67"/>
      <c r="E9" s="67"/>
      <c r="F9" s="67"/>
      <c r="G9" s="67"/>
      <c r="H9" s="67"/>
    </row>
    <row r="10" spans="1:38" ht="15" customHeight="1" x14ac:dyDescent="0.2">
      <c r="A10" s="67" t="s">
        <v>210</v>
      </c>
      <c r="B10" s="67"/>
      <c r="C10" s="67"/>
      <c r="D10" s="67"/>
      <c r="E10" s="67"/>
      <c r="F10" s="67"/>
      <c r="G10" s="67"/>
      <c r="H10" s="67"/>
    </row>
    <row r="11" spans="1:38" ht="15" customHeight="1" x14ac:dyDescent="0.2"/>
    <row r="12" spans="1:38" ht="15" customHeight="1" x14ac:dyDescent="0.2">
      <c r="A12" s="352" t="s">
        <v>380</v>
      </c>
      <c r="B12" s="350" t="s">
        <v>91</v>
      </c>
      <c r="C12" s="329" t="s">
        <v>71</v>
      </c>
      <c r="D12" s="347"/>
      <c r="E12" s="330"/>
      <c r="F12" s="329" t="s">
        <v>72</v>
      </c>
      <c r="G12" s="347"/>
      <c r="H12" s="330"/>
      <c r="I12" s="329" t="s">
        <v>73</v>
      </c>
      <c r="J12" s="347"/>
      <c r="K12" s="330"/>
      <c r="L12" s="329" t="s">
        <v>74</v>
      </c>
      <c r="M12" s="347"/>
      <c r="N12" s="330"/>
      <c r="O12" s="329" t="s">
        <v>75</v>
      </c>
      <c r="P12" s="347"/>
      <c r="Q12" s="330"/>
      <c r="R12" s="329" t="s">
        <v>76</v>
      </c>
      <c r="S12" s="347"/>
      <c r="T12" s="330"/>
      <c r="U12" s="329" t="s">
        <v>77</v>
      </c>
      <c r="V12" s="347"/>
      <c r="W12" s="330"/>
      <c r="X12" s="329" t="s">
        <v>78</v>
      </c>
      <c r="Y12" s="347"/>
      <c r="Z12" s="330"/>
      <c r="AA12" s="329" t="s">
        <v>79</v>
      </c>
      <c r="AB12" s="347"/>
      <c r="AC12" s="330"/>
      <c r="AD12" s="329" t="s">
        <v>80</v>
      </c>
      <c r="AE12" s="347"/>
      <c r="AF12" s="330"/>
      <c r="AG12" s="329" t="s">
        <v>81</v>
      </c>
      <c r="AH12" s="347"/>
      <c r="AI12" s="330"/>
      <c r="AJ12" s="329" t="s">
        <v>82</v>
      </c>
      <c r="AK12" s="347"/>
      <c r="AL12" s="330"/>
    </row>
    <row r="13" spans="1:38" ht="15" customHeight="1" x14ac:dyDescent="0.2">
      <c r="A13" s="353"/>
      <c r="B13" s="351"/>
      <c r="C13" s="213" t="s">
        <v>83</v>
      </c>
      <c r="D13" s="214" t="s">
        <v>84</v>
      </c>
      <c r="E13" s="215" t="s">
        <v>53</v>
      </c>
      <c r="F13" s="213" t="s">
        <v>83</v>
      </c>
      <c r="G13" s="214" t="s">
        <v>84</v>
      </c>
      <c r="H13" s="215" t="s">
        <v>53</v>
      </c>
      <c r="I13" s="213" t="s">
        <v>83</v>
      </c>
      <c r="J13" s="214" t="s">
        <v>84</v>
      </c>
      <c r="K13" s="215" t="s">
        <v>53</v>
      </c>
      <c r="L13" s="213" t="s">
        <v>83</v>
      </c>
      <c r="M13" s="214" t="s">
        <v>84</v>
      </c>
      <c r="N13" s="215" t="s">
        <v>53</v>
      </c>
      <c r="O13" s="213" t="s">
        <v>83</v>
      </c>
      <c r="P13" s="214" t="s">
        <v>84</v>
      </c>
      <c r="Q13" s="215" t="s">
        <v>53</v>
      </c>
      <c r="R13" s="213" t="s">
        <v>83</v>
      </c>
      <c r="S13" s="214" t="s">
        <v>84</v>
      </c>
      <c r="T13" s="215" t="s">
        <v>53</v>
      </c>
      <c r="U13" s="213" t="s">
        <v>83</v>
      </c>
      <c r="V13" s="214" t="s">
        <v>84</v>
      </c>
      <c r="W13" s="215" t="s">
        <v>53</v>
      </c>
      <c r="X13" s="213" t="s">
        <v>83</v>
      </c>
      <c r="Y13" s="214" t="s">
        <v>84</v>
      </c>
      <c r="Z13" s="215" t="s">
        <v>53</v>
      </c>
      <c r="AA13" s="213" t="s">
        <v>83</v>
      </c>
      <c r="AB13" s="214" t="s">
        <v>84</v>
      </c>
      <c r="AC13" s="215" t="s">
        <v>53</v>
      </c>
      <c r="AD13" s="213" t="s">
        <v>83</v>
      </c>
      <c r="AE13" s="214" t="s">
        <v>84</v>
      </c>
      <c r="AF13" s="215" t="s">
        <v>53</v>
      </c>
      <c r="AG13" s="213" t="s">
        <v>83</v>
      </c>
      <c r="AH13" s="214" t="s">
        <v>84</v>
      </c>
      <c r="AI13" s="215" t="s">
        <v>53</v>
      </c>
      <c r="AJ13" s="213" t="s">
        <v>83</v>
      </c>
      <c r="AK13" s="214" t="s">
        <v>84</v>
      </c>
      <c r="AL13" s="215" t="s">
        <v>53</v>
      </c>
    </row>
    <row r="14" spans="1:38" x14ac:dyDescent="0.2">
      <c r="A14" s="251" t="s">
        <v>85</v>
      </c>
      <c r="B14" s="33" t="s">
        <v>381</v>
      </c>
      <c r="C14" s="37">
        <v>126</v>
      </c>
      <c r="D14" s="17">
        <v>102</v>
      </c>
      <c r="E14" s="40">
        <v>228</v>
      </c>
      <c r="F14" s="37">
        <v>105</v>
      </c>
      <c r="G14" s="17">
        <v>89</v>
      </c>
      <c r="H14" s="40">
        <v>194</v>
      </c>
      <c r="I14" s="37">
        <v>162</v>
      </c>
      <c r="J14" s="17">
        <v>155</v>
      </c>
      <c r="K14" s="40">
        <v>317</v>
      </c>
      <c r="L14" s="37">
        <v>153</v>
      </c>
      <c r="M14" s="17">
        <v>136</v>
      </c>
      <c r="N14" s="40">
        <v>289</v>
      </c>
      <c r="O14" s="37">
        <v>242</v>
      </c>
      <c r="P14" s="17">
        <v>235</v>
      </c>
      <c r="Q14" s="40">
        <v>477</v>
      </c>
      <c r="R14" s="37">
        <v>158</v>
      </c>
      <c r="S14" s="17">
        <v>147</v>
      </c>
      <c r="T14" s="40">
        <v>305</v>
      </c>
      <c r="U14" s="37">
        <v>187</v>
      </c>
      <c r="V14" s="17">
        <v>177</v>
      </c>
      <c r="W14" s="40">
        <v>364</v>
      </c>
      <c r="X14" s="37">
        <v>204</v>
      </c>
      <c r="Y14" s="17">
        <v>163</v>
      </c>
      <c r="Z14" s="40">
        <v>367</v>
      </c>
      <c r="AA14" s="37">
        <v>174</v>
      </c>
      <c r="AB14" s="17">
        <v>189</v>
      </c>
      <c r="AC14" s="40">
        <v>363</v>
      </c>
      <c r="AD14" s="37">
        <v>178</v>
      </c>
      <c r="AE14" s="17">
        <v>174</v>
      </c>
      <c r="AF14" s="40">
        <v>352</v>
      </c>
      <c r="AG14" s="37">
        <v>247</v>
      </c>
      <c r="AH14" s="17">
        <v>214</v>
      </c>
      <c r="AI14" s="40">
        <v>461</v>
      </c>
      <c r="AJ14" s="37">
        <v>240</v>
      </c>
      <c r="AK14" s="17">
        <v>212</v>
      </c>
      <c r="AL14" s="40">
        <v>452</v>
      </c>
    </row>
    <row r="15" spans="1:38" x14ac:dyDescent="0.2">
      <c r="A15" s="251"/>
      <c r="B15" s="32" t="s">
        <v>86</v>
      </c>
      <c r="C15" s="36">
        <v>16</v>
      </c>
      <c r="D15" s="27">
        <v>30</v>
      </c>
      <c r="E15" s="29">
        <v>46</v>
      </c>
      <c r="F15" s="36">
        <v>23</v>
      </c>
      <c r="G15" s="27">
        <v>24</v>
      </c>
      <c r="H15" s="29">
        <v>47</v>
      </c>
      <c r="I15" s="36">
        <v>26</v>
      </c>
      <c r="J15" s="27">
        <v>67</v>
      </c>
      <c r="K15" s="29">
        <v>93</v>
      </c>
      <c r="L15" s="36">
        <v>47</v>
      </c>
      <c r="M15" s="27">
        <v>46</v>
      </c>
      <c r="N15" s="29">
        <v>93</v>
      </c>
      <c r="O15" s="36">
        <v>34</v>
      </c>
      <c r="P15" s="27">
        <v>48</v>
      </c>
      <c r="Q15" s="29">
        <v>82</v>
      </c>
      <c r="R15" s="36">
        <v>16</v>
      </c>
      <c r="S15" s="27">
        <v>38</v>
      </c>
      <c r="T15" s="29">
        <v>54</v>
      </c>
      <c r="U15" s="36">
        <v>39</v>
      </c>
      <c r="V15" s="27">
        <v>40</v>
      </c>
      <c r="W15" s="29">
        <v>79</v>
      </c>
      <c r="X15" s="36">
        <v>70</v>
      </c>
      <c r="Y15" s="27">
        <v>58</v>
      </c>
      <c r="Z15" s="29">
        <v>128</v>
      </c>
      <c r="AA15" s="36">
        <v>38</v>
      </c>
      <c r="AB15" s="27">
        <v>62</v>
      </c>
      <c r="AC15" s="29">
        <v>100</v>
      </c>
      <c r="AD15" s="36">
        <v>52</v>
      </c>
      <c r="AE15" s="27">
        <v>60</v>
      </c>
      <c r="AF15" s="29">
        <v>112</v>
      </c>
      <c r="AG15" s="36">
        <v>62</v>
      </c>
      <c r="AH15" s="27">
        <v>51</v>
      </c>
      <c r="AI15" s="29">
        <v>113</v>
      </c>
      <c r="AJ15" s="36">
        <v>38</v>
      </c>
      <c r="AK15" s="27">
        <v>37</v>
      </c>
      <c r="AL15" s="29">
        <v>75</v>
      </c>
    </row>
    <row r="16" spans="1:38" x14ac:dyDescent="0.2">
      <c r="A16" s="251"/>
      <c r="B16" s="33" t="s">
        <v>87</v>
      </c>
      <c r="C16" s="37">
        <v>304</v>
      </c>
      <c r="D16" s="17">
        <v>231</v>
      </c>
      <c r="E16" s="40">
        <v>535</v>
      </c>
      <c r="F16" s="37">
        <v>319</v>
      </c>
      <c r="G16" s="17">
        <v>171</v>
      </c>
      <c r="H16" s="40">
        <v>490</v>
      </c>
      <c r="I16" s="37">
        <v>257</v>
      </c>
      <c r="J16" s="17">
        <v>167</v>
      </c>
      <c r="K16" s="40">
        <v>424</v>
      </c>
      <c r="L16" s="37">
        <v>322</v>
      </c>
      <c r="M16" s="17">
        <v>254</v>
      </c>
      <c r="N16" s="40">
        <v>576</v>
      </c>
      <c r="O16" s="37">
        <v>320</v>
      </c>
      <c r="P16" s="17">
        <v>221</v>
      </c>
      <c r="Q16" s="40">
        <v>541</v>
      </c>
      <c r="R16" s="37">
        <v>381</v>
      </c>
      <c r="S16" s="17">
        <v>340</v>
      </c>
      <c r="T16" s="40">
        <v>721</v>
      </c>
      <c r="U16" s="37">
        <v>478</v>
      </c>
      <c r="V16" s="17">
        <v>307</v>
      </c>
      <c r="W16" s="40">
        <v>785</v>
      </c>
      <c r="X16" s="37">
        <v>601</v>
      </c>
      <c r="Y16" s="17">
        <v>408</v>
      </c>
      <c r="Z16" s="40">
        <v>1009</v>
      </c>
      <c r="AA16" s="37">
        <v>1001</v>
      </c>
      <c r="AB16" s="17">
        <v>611</v>
      </c>
      <c r="AC16" s="40">
        <v>1612</v>
      </c>
      <c r="AD16" s="37">
        <v>1212</v>
      </c>
      <c r="AE16" s="17">
        <v>785</v>
      </c>
      <c r="AF16" s="40">
        <v>1997</v>
      </c>
      <c r="AG16" s="37">
        <v>1426</v>
      </c>
      <c r="AH16" s="17">
        <v>993</v>
      </c>
      <c r="AI16" s="40">
        <v>2419</v>
      </c>
      <c r="AJ16" s="37">
        <v>1638</v>
      </c>
      <c r="AK16" s="17">
        <v>1132</v>
      </c>
      <c r="AL16" s="40">
        <v>2770</v>
      </c>
    </row>
    <row r="17" spans="1:38" x14ac:dyDescent="0.2">
      <c r="A17" s="251"/>
      <c r="B17" s="32" t="s">
        <v>382</v>
      </c>
      <c r="C17" s="36">
        <v>35</v>
      </c>
      <c r="D17" s="27">
        <v>18</v>
      </c>
      <c r="E17" s="29">
        <v>53</v>
      </c>
      <c r="F17" s="36">
        <v>61</v>
      </c>
      <c r="G17" s="27">
        <v>32</v>
      </c>
      <c r="H17" s="29">
        <v>93</v>
      </c>
      <c r="I17" s="36">
        <v>69</v>
      </c>
      <c r="J17" s="27">
        <v>35</v>
      </c>
      <c r="K17" s="29">
        <v>104</v>
      </c>
      <c r="L17" s="36">
        <v>84</v>
      </c>
      <c r="M17" s="27">
        <v>38</v>
      </c>
      <c r="N17" s="29">
        <v>122</v>
      </c>
      <c r="O17" s="36">
        <v>135</v>
      </c>
      <c r="P17" s="27">
        <v>76</v>
      </c>
      <c r="Q17" s="29">
        <v>211</v>
      </c>
      <c r="R17" s="36">
        <v>131</v>
      </c>
      <c r="S17" s="27">
        <v>50</v>
      </c>
      <c r="T17" s="29">
        <v>181</v>
      </c>
      <c r="U17" s="36">
        <v>134</v>
      </c>
      <c r="V17" s="27">
        <v>65</v>
      </c>
      <c r="W17" s="29">
        <v>199</v>
      </c>
      <c r="X17" s="36">
        <v>154</v>
      </c>
      <c r="Y17" s="27">
        <v>54</v>
      </c>
      <c r="Z17" s="29">
        <v>208</v>
      </c>
      <c r="AA17" s="36">
        <v>255</v>
      </c>
      <c r="AB17" s="27">
        <v>86</v>
      </c>
      <c r="AC17" s="29">
        <v>341</v>
      </c>
      <c r="AD17" s="36">
        <v>294</v>
      </c>
      <c r="AE17" s="27">
        <v>101</v>
      </c>
      <c r="AF17" s="29">
        <v>395</v>
      </c>
      <c r="AG17" s="36">
        <v>211</v>
      </c>
      <c r="AH17" s="27">
        <v>69</v>
      </c>
      <c r="AI17" s="29">
        <v>280</v>
      </c>
      <c r="AJ17" s="36">
        <v>270</v>
      </c>
      <c r="AK17" s="27">
        <v>109</v>
      </c>
      <c r="AL17" s="29">
        <v>379</v>
      </c>
    </row>
    <row r="18" spans="1:38" x14ac:dyDescent="0.2">
      <c r="A18" s="251"/>
      <c r="B18" s="33" t="s">
        <v>88</v>
      </c>
      <c r="C18" s="37">
        <v>0</v>
      </c>
      <c r="D18" s="17">
        <v>1</v>
      </c>
      <c r="E18" s="40">
        <v>1</v>
      </c>
      <c r="F18" s="37">
        <v>0</v>
      </c>
      <c r="G18" s="17">
        <v>0</v>
      </c>
      <c r="H18" s="40">
        <v>0</v>
      </c>
      <c r="I18" s="37">
        <v>0</v>
      </c>
      <c r="J18" s="17">
        <v>0</v>
      </c>
      <c r="K18" s="40">
        <v>0</v>
      </c>
      <c r="L18" s="37">
        <v>1</v>
      </c>
      <c r="M18" s="17">
        <v>0</v>
      </c>
      <c r="N18" s="40">
        <v>1</v>
      </c>
      <c r="O18" s="37">
        <v>0</v>
      </c>
      <c r="P18" s="17">
        <v>0</v>
      </c>
      <c r="Q18" s="40">
        <v>0</v>
      </c>
      <c r="R18" s="37">
        <v>13</v>
      </c>
      <c r="S18" s="17">
        <v>20</v>
      </c>
      <c r="T18" s="40">
        <v>33</v>
      </c>
      <c r="U18" s="37">
        <v>128</v>
      </c>
      <c r="V18" s="17">
        <v>327</v>
      </c>
      <c r="W18" s="40">
        <v>455</v>
      </c>
      <c r="X18" s="37">
        <v>83</v>
      </c>
      <c r="Y18" s="17">
        <v>233</v>
      </c>
      <c r="Z18" s="40">
        <v>316</v>
      </c>
      <c r="AA18" s="37">
        <v>168</v>
      </c>
      <c r="AB18" s="17">
        <v>267</v>
      </c>
      <c r="AC18" s="40">
        <v>435</v>
      </c>
      <c r="AD18" s="37">
        <v>142</v>
      </c>
      <c r="AE18" s="17">
        <v>284</v>
      </c>
      <c r="AF18" s="40">
        <v>426</v>
      </c>
      <c r="AG18" s="37">
        <v>175</v>
      </c>
      <c r="AH18" s="17">
        <v>364</v>
      </c>
      <c r="AI18" s="40">
        <v>539</v>
      </c>
      <c r="AJ18" s="37">
        <v>189</v>
      </c>
      <c r="AK18" s="17">
        <v>447</v>
      </c>
      <c r="AL18" s="40">
        <v>636</v>
      </c>
    </row>
    <row r="19" spans="1:38" x14ac:dyDescent="0.2">
      <c r="A19" s="251"/>
      <c r="B19" s="32" t="s">
        <v>89</v>
      </c>
      <c r="C19" s="36">
        <v>0</v>
      </c>
      <c r="D19" s="27">
        <v>0</v>
      </c>
      <c r="E19" s="29">
        <v>0</v>
      </c>
      <c r="F19" s="36">
        <v>0</v>
      </c>
      <c r="G19" s="27">
        <v>0</v>
      </c>
      <c r="H19" s="29">
        <v>0</v>
      </c>
      <c r="I19" s="36">
        <v>0</v>
      </c>
      <c r="J19" s="27">
        <v>0</v>
      </c>
      <c r="K19" s="29">
        <v>0</v>
      </c>
      <c r="L19" s="36">
        <v>0</v>
      </c>
      <c r="M19" s="27">
        <v>0</v>
      </c>
      <c r="N19" s="29">
        <v>0</v>
      </c>
      <c r="O19" s="36">
        <v>0</v>
      </c>
      <c r="P19" s="27">
        <v>0</v>
      </c>
      <c r="Q19" s="29">
        <v>0</v>
      </c>
      <c r="R19" s="36">
        <v>0</v>
      </c>
      <c r="S19" s="27">
        <v>0</v>
      </c>
      <c r="T19" s="29">
        <v>0</v>
      </c>
      <c r="U19" s="36">
        <v>104</v>
      </c>
      <c r="V19" s="27">
        <v>299</v>
      </c>
      <c r="W19" s="29">
        <v>403</v>
      </c>
      <c r="X19" s="36">
        <v>206</v>
      </c>
      <c r="Y19" s="27">
        <v>321</v>
      </c>
      <c r="Z19" s="29">
        <v>527</v>
      </c>
      <c r="AA19" s="36">
        <v>67</v>
      </c>
      <c r="AB19" s="27">
        <v>144</v>
      </c>
      <c r="AC19" s="29">
        <v>211</v>
      </c>
      <c r="AD19" s="36">
        <v>48</v>
      </c>
      <c r="AE19" s="27">
        <v>53</v>
      </c>
      <c r="AF19" s="29">
        <v>101</v>
      </c>
      <c r="AG19" s="36">
        <v>46</v>
      </c>
      <c r="AH19" s="27">
        <v>22</v>
      </c>
      <c r="AI19" s="29">
        <v>68</v>
      </c>
      <c r="AJ19" s="36">
        <v>70</v>
      </c>
      <c r="AK19" s="27">
        <v>56</v>
      </c>
      <c r="AL19" s="29">
        <v>126</v>
      </c>
    </row>
    <row r="20" spans="1:38" x14ac:dyDescent="0.2">
      <c r="A20" s="249" t="s">
        <v>68</v>
      </c>
      <c r="B20" s="33" t="s">
        <v>381</v>
      </c>
      <c r="C20" s="37">
        <v>237</v>
      </c>
      <c r="D20" s="17">
        <v>242</v>
      </c>
      <c r="E20" s="40">
        <v>479</v>
      </c>
      <c r="F20" s="37">
        <v>226</v>
      </c>
      <c r="G20" s="17">
        <v>270</v>
      </c>
      <c r="H20" s="40">
        <v>496</v>
      </c>
      <c r="I20" s="37">
        <v>226</v>
      </c>
      <c r="J20" s="17">
        <v>243</v>
      </c>
      <c r="K20" s="40">
        <v>469</v>
      </c>
      <c r="L20" s="37">
        <v>284</v>
      </c>
      <c r="M20" s="17">
        <v>285</v>
      </c>
      <c r="N20" s="40">
        <v>569</v>
      </c>
      <c r="O20" s="37">
        <v>370</v>
      </c>
      <c r="P20" s="17">
        <v>266</v>
      </c>
      <c r="Q20" s="40">
        <v>636</v>
      </c>
      <c r="R20" s="37">
        <v>290</v>
      </c>
      <c r="S20" s="17">
        <v>307</v>
      </c>
      <c r="T20" s="40">
        <v>597</v>
      </c>
      <c r="U20" s="37">
        <v>329</v>
      </c>
      <c r="V20" s="17">
        <v>339</v>
      </c>
      <c r="W20" s="40">
        <v>668</v>
      </c>
      <c r="X20" s="37">
        <v>349</v>
      </c>
      <c r="Y20" s="17">
        <v>438</v>
      </c>
      <c r="Z20" s="40">
        <v>787</v>
      </c>
      <c r="AA20" s="37">
        <v>360</v>
      </c>
      <c r="AB20" s="17">
        <v>423</v>
      </c>
      <c r="AC20" s="40">
        <v>783</v>
      </c>
      <c r="AD20" s="37">
        <v>360</v>
      </c>
      <c r="AE20" s="17">
        <v>412</v>
      </c>
      <c r="AF20" s="40">
        <v>772</v>
      </c>
      <c r="AG20" s="37">
        <v>439</v>
      </c>
      <c r="AH20" s="17">
        <v>478</v>
      </c>
      <c r="AI20" s="40">
        <v>917</v>
      </c>
      <c r="AJ20" s="37">
        <v>444</v>
      </c>
      <c r="AK20" s="17">
        <v>494</v>
      </c>
      <c r="AL20" s="40">
        <v>938</v>
      </c>
    </row>
    <row r="21" spans="1:38" x14ac:dyDescent="0.2">
      <c r="A21" s="249"/>
      <c r="B21" s="32" t="s">
        <v>86</v>
      </c>
      <c r="C21" s="36">
        <v>5</v>
      </c>
      <c r="D21" s="27">
        <v>18</v>
      </c>
      <c r="E21" s="29">
        <v>23</v>
      </c>
      <c r="F21" s="36">
        <v>1</v>
      </c>
      <c r="G21" s="27">
        <v>6</v>
      </c>
      <c r="H21" s="29">
        <v>7</v>
      </c>
      <c r="I21" s="36">
        <v>1</v>
      </c>
      <c r="J21" s="27">
        <v>5</v>
      </c>
      <c r="K21" s="29">
        <v>6</v>
      </c>
      <c r="L21" s="36">
        <v>0</v>
      </c>
      <c r="M21" s="27">
        <v>11</v>
      </c>
      <c r="N21" s="29">
        <v>11</v>
      </c>
      <c r="O21" s="36">
        <v>10</v>
      </c>
      <c r="P21" s="27">
        <v>18</v>
      </c>
      <c r="Q21" s="29">
        <v>28</v>
      </c>
      <c r="R21" s="36">
        <v>8</v>
      </c>
      <c r="S21" s="27">
        <v>11</v>
      </c>
      <c r="T21" s="29">
        <v>19</v>
      </c>
      <c r="U21" s="36">
        <v>4</v>
      </c>
      <c r="V21" s="27">
        <v>8</v>
      </c>
      <c r="W21" s="29">
        <v>12</v>
      </c>
      <c r="X21" s="36">
        <v>19</v>
      </c>
      <c r="Y21" s="27">
        <v>17</v>
      </c>
      <c r="Z21" s="29">
        <v>36</v>
      </c>
      <c r="AA21" s="36">
        <v>12</v>
      </c>
      <c r="AB21" s="27">
        <v>30</v>
      </c>
      <c r="AC21" s="29">
        <v>42</v>
      </c>
      <c r="AD21" s="36">
        <v>20</v>
      </c>
      <c r="AE21" s="27">
        <v>27</v>
      </c>
      <c r="AF21" s="29">
        <v>47</v>
      </c>
      <c r="AG21" s="36">
        <v>45</v>
      </c>
      <c r="AH21" s="27">
        <v>41</v>
      </c>
      <c r="AI21" s="29">
        <v>86</v>
      </c>
      <c r="AJ21" s="36">
        <v>22</v>
      </c>
      <c r="AK21" s="27">
        <v>47</v>
      </c>
      <c r="AL21" s="29">
        <v>69</v>
      </c>
    </row>
    <row r="22" spans="1:38" x14ac:dyDescent="0.2">
      <c r="A22" s="249"/>
      <c r="B22" s="33" t="s">
        <v>87</v>
      </c>
      <c r="C22" s="37">
        <v>850</v>
      </c>
      <c r="D22" s="17">
        <v>1051</v>
      </c>
      <c r="E22" s="40">
        <v>1901</v>
      </c>
      <c r="F22" s="37">
        <v>870</v>
      </c>
      <c r="G22" s="17">
        <v>1096</v>
      </c>
      <c r="H22" s="40">
        <v>1966</v>
      </c>
      <c r="I22" s="37">
        <v>1259</v>
      </c>
      <c r="J22" s="17">
        <v>1583</v>
      </c>
      <c r="K22" s="40">
        <v>2842</v>
      </c>
      <c r="L22" s="37">
        <v>1353</v>
      </c>
      <c r="M22" s="17">
        <v>1888</v>
      </c>
      <c r="N22" s="40">
        <v>3241</v>
      </c>
      <c r="O22" s="37">
        <v>1511</v>
      </c>
      <c r="P22" s="17">
        <v>1871</v>
      </c>
      <c r="Q22" s="40">
        <v>3382</v>
      </c>
      <c r="R22" s="37">
        <v>1226</v>
      </c>
      <c r="S22" s="17">
        <v>1692</v>
      </c>
      <c r="T22" s="40">
        <v>2918</v>
      </c>
      <c r="U22" s="37">
        <v>1712</v>
      </c>
      <c r="V22" s="17">
        <v>2173</v>
      </c>
      <c r="W22" s="40">
        <v>3885</v>
      </c>
      <c r="X22" s="37">
        <v>2008</v>
      </c>
      <c r="Y22" s="17">
        <v>2653</v>
      </c>
      <c r="Z22" s="40">
        <v>4661</v>
      </c>
      <c r="AA22" s="37">
        <v>2015</v>
      </c>
      <c r="AB22" s="17">
        <v>2579</v>
      </c>
      <c r="AC22" s="40">
        <v>4594</v>
      </c>
      <c r="AD22" s="37">
        <v>2005</v>
      </c>
      <c r="AE22" s="17">
        <v>2669</v>
      </c>
      <c r="AF22" s="40">
        <v>4674</v>
      </c>
      <c r="AG22" s="37">
        <v>2401</v>
      </c>
      <c r="AH22" s="17">
        <v>2941</v>
      </c>
      <c r="AI22" s="40">
        <v>5342</v>
      </c>
      <c r="AJ22" s="37">
        <v>2244</v>
      </c>
      <c r="AK22" s="17">
        <v>2734</v>
      </c>
      <c r="AL22" s="40">
        <v>4978</v>
      </c>
    </row>
    <row r="23" spans="1:38" x14ac:dyDescent="0.2">
      <c r="A23" s="249"/>
      <c r="B23" s="32" t="s">
        <v>382</v>
      </c>
      <c r="C23" s="36">
        <v>61</v>
      </c>
      <c r="D23" s="27">
        <v>41</v>
      </c>
      <c r="E23" s="29">
        <v>102</v>
      </c>
      <c r="F23" s="36">
        <v>61</v>
      </c>
      <c r="G23" s="27">
        <v>24</v>
      </c>
      <c r="H23" s="29">
        <v>85</v>
      </c>
      <c r="I23" s="36">
        <v>88</v>
      </c>
      <c r="J23" s="27">
        <v>55</v>
      </c>
      <c r="K23" s="29">
        <v>143</v>
      </c>
      <c r="L23" s="36">
        <v>84</v>
      </c>
      <c r="M23" s="27">
        <v>24</v>
      </c>
      <c r="N23" s="29">
        <v>108</v>
      </c>
      <c r="O23" s="36">
        <v>118</v>
      </c>
      <c r="P23" s="27">
        <v>40</v>
      </c>
      <c r="Q23" s="29">
        <v>158</v>
      </c>
      <c r="R23" s="36">
        <v>107</v>
      </c>
      <c r="S23" s="27">
        <v>62</v>
      </c>
      <c r="T23" s="29">
        <v>169</v>
      </c>
      <c r="U23" s="36">
        <v>145</v>
      </c>
      <c r="V23" s="27">
        <v>44</v>
      </c>
      <c r="W23" s="29">
        <v>189</v>
      </c>
      <c r="X23" s="36">
        <v>148</v>
      </c>
      <c r="Y23" s="27">
        <v>72</v>
      </c>
      <c r="Z23" s="29">
        <v>220</v>
      </c>
      <c r="AA23" s="36">
        <v>168</v>
      </c>
      <c r="AB23" s="27">
        <v>81</v>
      </c>
      <c r="AC23" s="29">
        <v>249</v>
      </c>
      <c r="AD23" s="36">
        <v>194</v>
      </c>
      <c r="AE23" s="27">
        <v>96</v>
      </c>
      <c r="AF23" s="29">
        <v>290</v>
      </c>
      <c r="AG23" s="36">
        <v>224</v>
      </c>
      <c r="AH23" s="27">
        <v>98</v>
      </c>
      <c r="AI23" s="29">
        <v>322</v>
      </c>
      <c r="AJ23" s="36">
        <v>209</v>
      </c>
      <c r="AK23" s="27">
        <v>86</v>
      </c>
      <c r="AL23" s="29">
        <v>295</v>
      </c>
    </row>
    <row r="24" spans="1:38" x14ac:dyDescent="0.2">
      <c r="A24" s="249"/>
      <c r="B24" s="33" t="s">
        <v>88</v>
      </c>
      <c r="C24" s="37">
        <v>6</v>
      </c>
      <c r="D24" s="17">
        <v>23</v>
      </c>
      <c r="E24" s="40">
        <v>29</v>
      </c>
      <c r="F24" s="37">
        <v>8</v>
      </c>
      <c r="G24" s="17">
        <v>60</v>
      </c>
      <c r="H24" s="40">
        <v>68</v>
      </c>
      <c r="I24" s="37">
        <v>14</v>
      </c>
      <c r="J24" s="17">
        <v>59</v>
      </c>
      <c r="K24" s="40">
        <v>73</v>
      </c>
      <c r="L24" s="37">
        <v>9</v>
      </c>
      <c r="M24" s="17">
        <v>41</v>
      </c>
      <c r="N24" s="40">
        <v>50</v>
      </c>
      <c r="O24" s="37">
        <v>14</v>
      </c>
      <c r="P24" s="17">
        <v>56</v>
      </c>
      <c r="Q24" s="40">
        <v>70</v>
      </c>
      <c r="R24" s="37">
        <v>15</v>
      </c>
      <c r="S24" s="17">
        <v>50</v>
      </c>
      <c r="T24" s="40">
        <v>65</v>
      </c>
      <c r="U24" s="37">
        <v>8</v>
      </c>
      <c r="V24" s="17">
        <v>84</v>
      </c>
      <c r="W24" s="40">
        <v>92</v>
      </c>
      <c r="X24" s="37">
        <v>30</v>
      </c>
      <c r="Y24" s="17">
        <v>64</v>
      </c>
      <c r="Z24" s="40">
        <v>94</v>
      </c>
      <c r="AA24" s="37">
        <v>40</v>
      </c>
      <c r="AB24" s="17">
        <v>55</v>
      </c>
      <c r="AC24" s="40">
        <v>95</v>
      </c>
      <c r="AD24" s="37">
        <v>63</v>
      </c>
      <c r="AE24" s="17">
        <v>61</v>
      </c>
      <c r="AF24" s="40">
        <v>124</v>
      </c>
      <c r="AG24" s="37">
        <v>89</v>
      </c>
      <c r="AH24" s="17">
        <v>100</v>
      </c>
      <c r="AI24" s="40">
        <v>189</v>
      </c>
      <c r="AJ24" s="37">
        <v>89</v>
      </c>
      <c r="AK24" s="17">
        <v>101</v>
      </c>
      <c r="AL24" s="40">
        <v>190</v>
      </c>
    </row>
    <row r="25" spans="1:38" x14ac:dyDescent="0.2">
      <c r="A25" s="249"/>
      <c r="B25" s="32" t="s">
        <v>90</v>
      </c>
      <c r="C25" s="36">
        <v>611</v>
      </c>
      <c r="D25" s="27">
        <v>765</v>
      </c>
      <c r="E25" s="29">
        <v>1376</v>
      </c>
      <c r="F25" s="36">
        <v>699</v>
      </c>
      <c r="G25" s="27">
        <v>817</v>
      </c>
      <c r="H25" s="29">
        <v>1516</v>
      </c>
      <c r="I25" s="36">
        <v>939</v>
      </c>
      <c r="J25" s="27">
        <v>1207</v>
      </c>
      <c r="K25" s="29">
        <v>2146</v>
      </c>
      <c r="L25" s="36">
        <v>912</v>
      </c>
      <c r="M25" s="27">
        <v>1028</v>
      </c>
      <c r="N25" s="29">
        <v>1940</v>
      </c>
      <c r="O25" s="36">
        <v>992</v>
      </c>
      <c r="P25" s="27">
        <v>1164</v>
      </c>
      <c r="Q25" s="29">
        <v>2156</v>
      </c>
      <c r="R25" s="36">
        <v>843</v>
      </c>
      <c r="S25" s="27">
        <v>923</v>
      </c>
      <c r="T25" s="29">
        <v>1766</v>
      </c>
      <c r="U25" s="36">
        <v>1033</v>
      </c>
      <c r="V25" s="27">
        <v>1174</v>
      </c>
      <c r="W25" s="29">
        <v>2207</v>
      </c>
      <c r="X25" s="36">
        <v>1313</v>
      </c>
      <c r="Y25" s="27">
        <v>1281</v>
      </c>
      <c r="Z25" s="29">
        <v>2594</v>
      </c>
      <c r="AA25" s="36">
        <v>1061</v>
      </c>
      <c r="AB25" s="27">
        <v>1169</v>
      </c>
      <c r="AC25" s="29">
        <v>2230</v>
      </c>
      <c r="AD25" s="36">
        <v>945</v>
      </c>
      <c r="AE25" s="27">
        <v>1059</v>
      </c>
      <c r="AF25" s="29">
        <v>2004</v>
      </c>
      <c r="AG25" s="36">
        <v>974</v>
      </c>
      <c r="AH25" s="27">
        <v>1222</v>
      </c>
      <c r="AI25" s="29">
        <v>2196</v>
      </c>
      <c r="AJ25" s="36">
        <v>785</v>
      </c>
      <c r="AK25" s="27">
        <v>1030</v>
      </c>
      <c r="AL25" s="29">
        <v>1815</v>
      </c>
    </row>
    <row r="26" spans="1:38" x14ac:dyDescent="0.2">
      <c r="A26" s="249"/>
      <c r="B26" s="33" t="s">
        <v>89</v>
      </c>
      <c r="C26" s="37">
        <v>0</v>
      </c>
      <c r="D26" s="17">
        <v>0</v>
      </c>
      <c r="E26" s="40">
        <v>0</v>
      </c>
      <c r="F26" s="37">
        <v>0</v>
      </c>
      <c r="G26" s="17">
        <v>0</v>
      </c>
      <c r="H26" s="40">
        <v>0</v>
      </c>
      <c r="I26" s="37">
        <v>0</v>
      </c>
      <c r="J26" s="17">
        <v>0</v>
      </c>
      <c r="K26" s="40">
        <v>0</v>
      </c>
      <c r="L26" s="37">
        <v>0</v>
      </c>
      <c r="M26" s="17">
        <v>0</v>
      </c>
      <c r="N26" s="40">
        <v>0</v>
      </c>
      <c r="O26" s="37">
        <v>0</v>
      </c>
      <c r="P26" s="17">
        <v>0</v>
      </c>
      <c r="Q26" s="40">
        <v>0</v>
      </c>
      <c r="R26" s="37">
        <v>0</v>
      </c>
      <c r="S26" s="17">
        <v>0</v>
      </c>
      <c r="T26" s="40">
        <v>0</v>
      </c>
      <c r="U26" s="37">
        <v>0</v>
      </c>
      <c r="V26" s="17">
        <v>0</v>
      </c>
      <c r="W26" s="40">
        <v>0</v>
      </c>
      <c r="X26" s="37">
        <v>0</v>
      </c>
      <c r="Y26" s="17">
        <v>0</v>
      </c>
      <c r="Z26" s="40">
        <v>0</v>
      </c>
      <c r="AA26" s="37">
        <v>0</v>
      </c>
      <c r="AB26" s="17">
        <v>0</v>
      </c>
      <c r="AC26" s="40">
        <v>0</v>
      </c>
      <c r="AD26" s="37">
        <v>2</v>
      </c>
      <c r="AE26" s="17">
        <v>6</v>
      </c>
      <c r="AF26" s="40">
        <v>8</v>
      </c>
      <c r="AG26" s="37">
        <v>14</v>
      </c>
      <c r="AH26" s="17">
        <v>65</v>
      </c>
      <c r="AI26" s="40">
        <v>79</v>
      </c>
      <c r="AJ26" s="37">
        <v>10</v>
      </c>
      <c r="AK26" s="17">
        <v>47</v>
      </c>
      <c r="AL26" s="40">
        <v>57</v>
      </c>
    </row>
    <row r="27" spans="1:38" x14ac:dyDescent="0.2">
      <c r="A27" s="348" t="s">
        <v>10</v>
      </c>
      <c r="B27" s="349"/>
      <c r="C27" s="132">
        <v>2251</v>
      </c>
      <c r="D27" s="133">
        <v>2522</v>
      </c>
      <c r="E27" s="134">
        <v>4773</v>
      </c>
      <c r="F27" s="132">
        <v>2373</v>
      </c>
      <c r="G27" s="133">
        <v>2589</v>
      </c>
      <c r="H27" s="134">
        <v>4962</v>
      </c>
      <c r="I27" s="132">
        <v>3041</v>
      </c>
      <c r="J27" s="133">
        <v>3576</v>
      </c>
      <c r="K27" s="134">
        <v>6617</v>
      </c>
      <c r="L27" s="132">
        <v>3249</v>
      </c>
      <c r="M27" s="133">
        <v>3751</v>
      </c>
      <c r="N27" s="134">
        <v>7000</v>
      </c>
      <c r="O27" s="132">
        <v>3746</v>
      </c>
      <c r="P27" s="133">
        <v>3995</v>
      </c>
      <c r="Q27" s="134">
        <v>7741</v>
      </c>
      <c r="R27" s="132">
        <v>3188</v>
      </c>
      <c r="S27" s="133">
        <v>3640</v>
      </c>
      <c r="T27" s="134">
        <v>6828</v>
      </c>
      <c r="U27" s="132">
        <v>4301</v>
      </c>
      <c r="V27" s="133">
        <v>5037</v>
      </c>
      <c r="W27" s="134">
        <v>9338</v>
      </c>
      <c r="X27" s="132">
        <v>5185</v>
      </c>
      <c r="Y27" s="133">
        <v>5762</v>
      </c>
      <c r="Z27" s="134">
        <v>10947</v>
      </c>
      <c r="AA27" s="132">
        <v>5359</v>
      </c>
      <c r="AB27" s="133">
        <v>5696</v>
      </c>
      <c r="AC27" s="134">
        <v>11055</v>
      </c>
      <c r="AD27" s="132">
        <v>5515</v>
      </c>
      <c r="AE27" s="133">
        <v>5787</v>
      </c>
      <c r="AF27" s="134">
        <v>11302</v>
      </c>
      <c r="AG27" s="132">
        <v>6353</v>
      </c>
      <c r="AH27" s="133">
        <v>6658</v>
      </c>
      <c r="AI27" s="134">
        <v>13011</v>
      </c>
      <c r="AJ27" s="132">
        <v>6248</v>
      </c>
      <c r="AK27" s="133">
        <v>6532</v>
      </c>
      <c r="AL27" s="134">
        <v>12780</v>
      </c>
    </row>
    <row r="28" spans="1:38" x14ac:dyDescent="0.2">
      <c r="A28" s="22"/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</row>
    <row r="29" spans="1:38" x14ac:dyDescent="0.2">
      <c r="A29" s="114" t="s">
        <v>298</v>
      </c>
      <c r="B29" s="135"/>
    </row>
    <row r="30" spans="1:38" x14ac:dyDescent="0.2">
      <c r="A30" s="62" t="s">
        <v>221</v>
      </c>
      <c r="B30" s="136"/>
    </row>
    <row r="31" spans="1:38" x14ac:dyDescent="0.2">
      <c r="A31" s="63"/>
      <c r="B31" s="137"/>
    </row>
    <row r="32" spans="1:38" ht="12.75" customHeight="1" x14ac:dyDescent="0.2">
      <c r="A32" s="67" t="s">
        <v>299</v>
      </c>
      <c r="B32" s="67"/>
      <c r="C32" s="67"/>
      <c r="D32" s="67"/>
      <c r="E32" s="67"/>
      <c r="F32" s="67"/>
      <c r="G32" s="67"/>
    </row>
    <row r="33" spans="1:38" ht="12.75" customHeight="1" x14ac:dyDescent="0.2">
      <c r="A33" s="67" t="s">
        <v>210</v>
      </c>
      <c r="B33" s="67"/>
      <c r="C33" s="67"/>
      <c r="D33" s="67"/>
      <c r="E33" s="67"/>
      <c r="F33" s="67"/>
      <c r="G33" s="67"/>
    </row>
    <row r="34" spans="1:38" ht="12.75" customHeight="1" x14ac:dyDescent="0.2"/>
    <row r="35" spans="1:38" ht="12.75" customHeight="1" x14ac:dyDescent="0.2">
      <c r="A35" s="352" t="s">
        <v>380</v>
      </c>
      <c r="B35" s="350" t="s">
        <v>91</v>
      </c>
      <c r="C35" s="329" t="s">
        <v>71</v>
      </c>
      <c r="D35" s="347"/>
      <c r="E35" s="330"/>
      <c r="F35" s="329" t="s">
        <v>72</v>
      </c>
      <c r="G35" s="347"/>
      <c r="H35" s="330"/>
      <c r="I35" s="329" t="s">
        <v>73</v>
      </c>
      <c r="J35" s="347"/>
      <c r="K35" s="330"/>
      <c r="L35" s="329" t="s">
        <v>74</v>
      </c>
      <c r="M35" s="347"/>
      <c r="N35" s="330"/>
      <c r="O35" s="329" t="s">
        <v>75</v>
      </c>
      <c r="P35" s="347"/>
      <c r="Q35" s="330"/>
      <c r="R35" s="329" t="s">
        <v>76</v>
      </c>
      <c r="S35" s="347"/>
      <c r="T35" s="330"/>
      <c r="U35" s="329" t="s">
        <v>77</v>
      </c>
      <c r="V35" s="347"/>
      <c r="W35" s="330"/>
      <c r="X35" s="329" t="s">
        <v>78</v>
      </c>
      <c r="Y35" s="347"/>
      <c r="Z35" s="330"/>
      <c r="AA35" s="329" t="s">
        <v>79</v>
      </c>
      <c r="AB35" s="347"/>
      <c r="AC35" s="330"/>
      <c r="AD35" s="329" t="s">
        <v>80</v>
      </c>
      <c r="AE35" s="347"/>
      <c r="AF35" s="330"/>
      <c r="AG35" s="329" t="s">
        <v>81</v>
      </c>
      <c r="AH35" s="347"/>
      <c r="AI35" s="330"/>
      <c r="AJ35" s="329" t="s">
        <v>82</v>
      </c>
      <c r="AK35" s="347"/>
      <c r="AL35" s="330"/>
    </row>
    <row r="36" spans="1:38" x14ac:dyDescent="0.2">
      <c r="A36" s="353"/>
      <c r="B36" s="351"/>
      <c r="C36" s="213" t="s">
        <v>83</v>
      </c>
      <c r="D36" s="214" t="s">
        <v>84</v>
      </c>
      <c r="E36" s="215" t="s">
        <v>53</v>
      </c>
      <c r="F36" s="213" t="s">
        <v>83</v>
      </c>
      <c r="G36" s="214" t="s">
        <v>84</v>
      </c>
      <c r="H36" s="215" t="s">
        <v>53</v>
      </c>
      <c r="I36" s="213" t="s">
        <v>83</v>
      </c>
      <c r="J36" s="214" t="s">
        <v>84</v>
      </c>
      <c r="K36" s="215" t="s">
        <v>53</v>
      </c>
      <c r="L36" s="213" t="s">
        <v>83</v>
      </c>
      <c r="M36" s="214" t="s">
        <v>84</v>
      </c>
      <c r="N36" s="215" t="s">
        <v>53</v>
      </c>
      <c r="O36" s="213" t="s">
        <v>83</v>
      </c>
      <c r="P36" s="214" t="s">
        <v>84</v>
      </c>
      <c r="Q36" s="215" t="s">
        <v>53</v>
      </c>
      <c r="R36" s="213" t="s">
        <v>83</v>
      </c>
      <c r="S36" s="214" t="s">
        <v>84</v>
      </c>
      <c r="T36" s="215" t="s">
        <v>53</v>
      </c>
      <c r="U36" s="213" t="s">
        <v>83</v>
      </c>
      <c r="V36" s="214" t="s">
        <v>84</v>
      </c>
      <c r="W36" s="215" t="s">
        <v>53</v>
      </c>
      <c r="X36" s="213" t="s">
        <v>83</v>
      </c>
      <c r="Y36" s="214" t="s">
        <v>84</v>
      </c>
      <c r="Z36" s="215" t="s">
        <v>53</v>
      </c>
      <c r="AA36" s="213" t="s">
        <v>83</v>
      </c>
      <c r="AB36" s="214" t="s">
        <v>84</v>
      </c>
      <c r="AC36" s="215" t="s">
        <v>53</v>
      </c>
      <c r="AD36" s="213" t="s">
        <v>83</v>
      </c>
      <c r="AE36" s="214" t="s">
        <v>84</v>
      </c>
      <c r="AF36" s="215" t="s">
        <v>53</v>
      </c>
      <c r="AG36" s="213" t="s">
        <v>83</v>
      </c>
      <c r="AH36" s="214" t="s">
        <v>84</v>
      </c>
      <c r="AI36" s="215" t="s">
        <v>53</v>
      </c>
      <c r="AJ36" s="213" t="s">
        <v>83</v>
      </c>
      <c r="AK36" s="214" t="s">
        <v>84</v>
      </c>
      <c r="AL36" s="215" t="s">
        <v>53</v>
      </c>
    </row>
    <row r="37" spans="1:38" x14ac:dyDescent="0.2">
      <c r="A37" s="251" t="s">
        <v>85</v>
      </c>
      <c r="B37" s="33" t="s">
        <v>381</v>
      </c>
      <c r="C37" s="37">
        <v>124</v>
      </c>
      <c r="D37" s="17">
        <v>101</v>
      </c>
      <c r="E37" s="40">
        <v>225</v>
      </c>
      <c r="F37" s="37">
        <v>86</v>
      </c>
      <c r="G37" s="17">
        <v>82</v>
      </c>
      <c r="H37" s="40">
        <v>168</v>
      </c>
      <c r="I37" s="37">
        <v>153</v>
      </c>
      <c r="J37" s="17">
        <v>150</v>
      </c>
      <c r="K37" s="40">
        <v>303</v>
      </c>
      <c r="L37" s="37">
        <v>135</v>
      </c>
      <c r="M37" s="17">
        <v>116</v>
      </c>
      <c r="N37" s="40">
        <v>251</v>
      </c>
      <c r="O37" s="37">
        <v>216</v>
      </c>
      <c r="P37" s="17">
        <v>222</v>
      </c>
      <c r="Q37" s="40">
        <v>438</v>
      </c>
      <c r="R37" s="37">
        <v>120</v>
      </c>
      <c r="S37" s="17">
        <v>128</v>
      </c>
      <c r="T37" s="40">
        <v>248</v>
      </c>
      <c r="U37" s="37">
        <v>166</v>
      </c>
      <c r="V37" s="17">
        <v>156</v>
      </c>
      <c r="W37" s="40">
        <v>322</v>
      </c>
      <c r="X37" s="37">
        <v>171</v>
      </c>
      <c r="Y37" s="17">
        <v>151</v>
      </c>
      <c r="Z37" s="40">
        <v>322</v>
      </c>
      <c r="AA37" s="37">
        <v>158</v>
      </c>
      <c r="AB37" s="17">
        <v>178</v>
      </c>
      <c r="AC37" s="40">
        <v>336</v>
      </c>
      <c r="AD37" s="37">
        <v>144</v>
      </c>
      <c r="AE37" s="17">
        <v>146</v>
      </c>
      <c r="AF37" s="40">
        <v>290</v>
      </c>
      <c r="AG37" s="37">
        <v>212</v>
      </c>
      <c r="AH37" s="17">
        <v>189</v>
      </c>
      <c r="AI37" s="40">
        <v>401</v>
      </c>
      <c r="AJ37" s="37">
        <v>207</v>
      </c>
      <c r="AK37" s="17">
        <v>194</v>
      </c>
      <c r="AL37" s="40">
        <v>401</v>
      </c>
    </row>
    <row r="38" spans="1:38" x14ac:dyDescent="0.2">
      <c r="A38" s="251"/>
      <c r="B38" s="32" t="s">
        <v>86</v>
      </c>
      <c r="C38" s="36">
        <v>16</v>
      </c>
      <c r="D38" s="27">
        <v>30</v>
      </c>
      <c r="E38" s="29">
        <v>46</v>
      </c>
      <c r="F38" s="36">
        <v>23</v>
      </c>
      <c r="G38" s="27">
        <v>24</v>
      </c>
      <c r="H38" s="29">
        <v>47</v>
      </c>
      <c r="I38" s="36">
        <v>26</v>
      </c>
      <c r="J38" s="27">
        <v>67</v>
      </c>
      <c r="K38" s="29">
        <v>93</v>
      </c>
      <c r="L38" s="36">
        <v>47</v>
      </c>
      <c r="M38" s="27">
        <v>46</v>
      </c>
      <c r="N38" s="29">
        <v>93</v>
      </c>
      <c r="O38" s="36">
        <v>22</v>
      </c>
      <c r="P38" s="27">
        <v>35</v>
      </c>
      <c r="Q38" s="29">
        <v>57</v>
      </c>
      <c r="R38" s="36">
        <v>16</v>
      </c>
      <c r="S38" s="27">
        <v>38</v>
      </c>
      <c r="T38" s="29">
        <v>54</v>
      </c>
      <c r="U38" s="36">
        <v>30</v>
      </c>
      <c r="V38" s="27">
        <v>30</v>
      </c>
      <c r="W38" s="29">
        <v>60</v>
      </c>
      <c r="X38" s="36">
        <v>64</v>
      </c>
      <c r="Y38" s="27">
        <v>52</v>
      </c>
      <c r="Z38" s="29">
        <v>116</v>
      </c>
      <c r="AA38" s="36">
        <v>31</v>
      </c>
      <c r="AB38" s="27">
        <v>56</v>
      </c>
      <c r="AC38" s="29">
        <v>87</v>
      </c>
      <c r="AD38" s="36">
        <v>38</v>
      </c>
      <c r="AE38" s="27">
        <v>47</v>
      </c>
      <c r="AF38" s="29">
        <v>85</v>
      </c>
      <c r="AG38" s="36">
        <v>62</v>
      </c>
      <c r="AH38" s="27">
        <v>50</v>
      </c>
      <c r="AI38" s="29">
        <v>112</v>
      </c>
      <c r="AJ38" s="36">
        <v>26</v>
      </c>
      <c r="AK38" s="27">
        <v>26</v>
      </c>
      <c r="AL38" s="29">
        <v>52</v>
      </c>
    </row>
    <row r="39" spans="1:38" x14ac:dyDescent="0.2">
      <c r="A39" s="251"/>
      <c r="B39" s="33" t="s">
        <v>87</v>
      </c>
      <c r="C39" s="37">
        <v>281</v>
      </c>
      <c r="D39" s="17">
        <v>217</v>
      </c>
      <c r="E39" s="40">
        <v>498</v>
      </c>
      <c r="F39" s="37">
        <v>267</v>
      </c>
      <c r="G39" s="17">
        <v>143</v>
      </c>
      <c r="H39" s="40">
        <v>410</v>
      </c>
      <c r="I39" s="37">
        <v>227</v>
      </c>
      <c r="J39" s="17">
        <v>154</v>
      </c>
      <c r="K39" s="40">
        <v>381</v>
      </c>
      <c r="L39" s="37">
        <v>292</v>
      </c>
      <c r="M39" s="17">
        <v>241</v>
      </c>
      <c r="N39" s="40">
        <v>533</v>
      </c>
      <c r="O39" s="37">
        <v>311</v>
      </c>
      <c r="P39" s="17">
        <v>217</v>
      </c>
      <c r="Q39" s="40">
        <v>528</v>
      </c>
      <c r="R39" s="37">
        <v>362</v>
      </c>
      <c r="S39" s="17">
        <v>330</v>
      </c>
      <c r="T39" s="40">
        <v>692</v>
      </c>
      <c r="U39" s="37">
        <v>449</v>
      </c>
      <c r="V39" s="17">
        <v>289</v>
      </c>
      <c r="W39" s="40">
        <v>738</v>
      </c>
      <c r="X39" s="37">
        <v>576</v>
      </c>
      <c r="Y39" s="17">
        <v>398</v>
      </c>
      <c r="Z39" s="40">
        <v>974</v>
      </c>
      <c r="AA39" s="37">
        <v>990</v>
      </c>
      <c r="AB39" s="17">
        <v>606</v>
      </c>
      <c r="AC39" s="40">
        <v>1596</v>
      </c>
      <c r="AD39" s="37">
        <v>1197</v>
      </c>
      <c r="AE39" s="17">
        <v>776</v>
      </c>
      <c r="AF39" s="40">
        <v>1973</v>
      </c>
      <c r="AG39" s="37">
        <v>1411</v>
      </c>
      <c r="AH39" s="17">
        <v>982</v>
      </c>
      <c r="AI39" s="40">
        <v>2393</v>
      </c>
      <c r="AJ39" s="37">
        <v>1625</v>
      </c>
      <c r="AK39" s="17">
        <v>1121</v>
      </c>
      <c r="AL39" s="40">
        <v>2746</v>
      </c>
    </row>
    <row r="40" spans="1:38" x14ac:dyDescent="0.2">
      <c r="A40" s="251"/>
      <c r="B40" s="32" t="s">
        <v>382</v>
      </c>
      <c r="C40" s="36">
        <v>35</v>
      </c>
      <c r="D40" s="27">
        <v>18</v>
      </c>
      <c r="E40" s="29">
        <v>53</v>
      </c>
      <c r="F40" s="36">
        <v>55</v>
      </c>
      <c r="G40" s="27">
        <v>24</v>
      </c>
      <c r="H40" s="29">
        <v>79</v>
      </c>
      <c r="I40" s="36">
        <v>67</v>
      </c>
      <c r="J40" s="27">
        <v>32</v>
      </c>
      <c r="K40" s="29">
        <v>99</v>
      </c>
      <c r="L40" s="36">
        <v>83</v>
      </c>
      <c r="M40" s="27">
        <v>30</v>
      </c>
      <c r="N40" s="29">
        <v>113</v>
      </c>
      <c r="O40" s="36">
        <v>125</v>
      </c>
      <c r="P40" s="27">
        <v>73</v>
      </c>
      <c r="Q40" s="29">
        <v>198</v>
      </c>
      <c r="R40" s="36">
        <v>122</v>
      </c>
      <c r="S40" s="27">
        <v>38</v>
      </c>
      <c r="T40" s="29">
        <v>160</v>
      </c>
      <c r="U40" s="36">
        <v>129</v>
      </c>
      <c r="V40" s="27">
        <v>57</v>
      </c>
      <c r="W40" s="29">
        <v>186</v>
      </c>
      <c r="X40" s="36">
        <v>149</v>
      </c>
      <c r="Y40" s="27">
        <v>40</v>
      </c>
      <c r="Z40" s="29">
        <v>189</v>
      </c>
      <c r="AA40" s="36">
        <v>234</v>
      </c>
      <c r="AB40" s="27">
        <v>77</v>
      </c>
      <c r="AC40" s="29">
        <v>311</v>
      </c>
      <c r="AD40" s="36">
        <v>267</v>
      </c>
      <c r="AE40" s="27">
        <v>81</v>
      </c>
      <c r="AF40" s="29">
        <v>348</v>
      </c>
      <c r="AG40" s="36">
        <v>185</v>
      </c>
      <c r="AH40" s="27">
        <v>53</v>
      </c>
      <c r="AI40" s="29">
        <v>238</v>
      </c>
      <c r="AJ40" s="36">
        <v>247</v>
      </c>
      <c r="AK40" s="27">
        <v>101</v>
      </c>
      <c r="AL40" s="29">
        <v>348</v>
      </c>
    </row>
    <row r="41" spans="1:38" x14ac:dyDescent="0.2">
      <c r="A41" s="251"/>
      <c r="B41" s="33" t="s">
        <v>88</v>
      </c>
      <c r="C41" s="37">
        <v>0</v>
      </c>
      <c r="D41" s="17">
        <v>0</v>
      </c>
      <c r="E41" s="40">
        <v>0</v>
      </c>
      <c r="F41" s="37">
        <v>0</v>
      </c>
      <c r="G41" s="17">
        <v>0</v>
      </c>
      <c r="H41" s="40">
        <v>0</v>
      </c>
      <c r="I41" s="37">
        <v>0</v>
      </c>
      <c r="J41" s="17">
        <v>0</v>
      </c>
      <c r="K41" s="40">
        <v>0</v>
      </c>
      <c r="L41" s="37">
        <v>1</v>
      </c>
      <c r="M41" s="17">
        <v>0</v>
      </c>
      <c r="N41" s="40">
        <v>1</v>
      </c>
      <c r="O41" s="37">
        <v>0</v>
      </c>
      <c r="P41" s="17">
        <v>0</v>
      </c>
      <c r="Q41" s="40">
        <v>0</v>
      </c>
      <c r="R41" s="37">
        <v>2</v>
      </c>
      <c r="S41" s="17">
        <v>2</v>
      </c>
      <c r="T41" s="40">
        <v>4</v>
      </c>
      <c r="U41" s="37">
        <v>126</v>
      </c>
      <c r="V41" s="17">
        <v>320</v>
      </c>
      <c r="W41" s="40">
        <v>446</v>
      </c>
      <c r="X41" s="37">
        <v>74</v>
      </c>
      <c r="Y41" s="17">
        <v>213</v>
      </c>
      <c r="Z41" s="40">
        <v>287</v>
      </c>
      <c r="AA41" s="37">
        <v>161</v>
      </c>
      <c r="AB41" s="17">
        <v>262</v>
      </c>
      <c r="AC41" s="40">
        <v>423</v>
      </c>
      <c r="AD41" s="37">
        <v>140</v>
      </c>
      <c r="AE41" s="17">
        <v>283</v>
      </c>
      <c r="AF41" s="40">
        <v>423</v>
      </c>
      <c r="AG41" s="37">
        <v>154</v>
      </c>
      <c r="AH41" s="17">
        <v>358</v>
      </c>
      <c r="AI41" s="40">
        <v>512</v>
      </c>
      <c r="AJ41" s="37">
        <v>186</v>
      </c>
      <c r="AK41" s="17">
        <v>438</v>
      </c>
      <c r="AL41" s="40">
        <v>624</v>
      </c>
    </row>
    <row r="42" spans="1:38" x14ac:dyDescent="0.2">
      <c r="A42" s="251"/>
      <c r="B42" s="32" t="s">
        <v>89</v>
      </c>
      <c r="C42" s="36">
        <v>0</v>
      </c>
      <c r="D42" s="27">
        <v>0</v>
      </c>
      <c r="E42" s="29">
        <v>0</v>
      </c>
      <c r="F42" s="36">
        <v>0</v>
      </c>
      <c r="G42" s="27">
        <v>0</v>
      </c>
      <c r="H42" s="29">
        <v>0</v>
      </c>
      <c r="I42" s="36">
        <v>0</v>
      </c>
      <c r="J42" s="27">
        <v>0</v>
      </c>
      <c r="K42" s="29">
        <v>0</v>
      </c>
      <c r="L42" s="36">
        <v>0</v>
      </c>
      <c r="M42" s="27">
        <v>0</v>
      </c>
      <c r="N42" s="29">
        <v>0</v>
      </c>
      <c r="O42" s="36">
        <v>0</v>
      </c>
      <c r="P42" s="27">
        <v>0</v>
      </c>
      <c r="Q42" s="29">
        <v>0</v>
      </c>
      <c r="R42" s="36">
        <v>0</v>
      </c>
      <c r="S42" s="27">
        <v>0</v>
      </c>
      <c r="T42" s="29">
        <v>0</v>
      </c>
      <c r="U42" s="36">
        <v>104</v>
      </c>
      <c r="V42" s="27">
        <v>299</v>
      </c>
      <c r="W42" s="29">
        <v>403</v>
      </c>
      <c r="X42" s="36">
        <v>206</v>
      </c>
      <c r="Y42" s="27">
        <v>321</v>
      </c>
      <c r="Z42" s="29">
        <v>527</v>
      </c>
      <c r="AA42" s="36">
        <v>67</v>
      </c>
      <c r="AB42" s="27">
        <v>144</v>
      </c>
      <c r="AC42" s="29">
        <v>211</v>
      </c>
      <c r="AD42" s="36">
        <v>48</v>
      </c>
      <c r="AE42" s="27">
        <v>53</v>
      </c>
      <c r="AF42" s="29">
        <v>101</v>
      </c>
      <c r="AG42" s="36">
        <v>46</v>
      </c>
      <c r="AH42" s="27">
        <v>22</v>
      </c>
      <c r="AI42" s="29">
        <v>68</v>
      </c>
      <c r="AJ42" s="36">
        <v>70</v>
      </c>
      <c r="AK42" s="27">
        <v>56</v>
      </c>
      <c r="AL42" s="29">
        <v>126</v>
      </c>
    </row>
    <row r="43" spans="1:38" x14ac:dyDescent="0.2">
      <c r="A43" s="249" t="s">
        <v>68</v>
      </c>
      <c r="B43" s="33" t="s">
        <v>381</v>
      </c>
      <c r="C43" s="37">
        <v>237</v>
      </c>
      <c r="D43" s="17">
        <v>242</v>
      </c>
      <c r="E43" s="40">
        <v>479</v>
      </c>
      <c r="F43" s="37">
        <v>226</v>
      </c>
      <c r="G43" s="17">
        <v>270</v>
      </c>
      <c r="H43" s="40">
        <v>496</v>
      </c>
      <c r="I43" s="37">
        <v>226</v>
      </c>
      <c r="J43" s="17">
        <v>243</v>
      </c>
      <c r="K43" s="40">
        <v>469</v>
      </c>
      <c r="L43" s="37">
        <v>284</v>
      </c>
      <c r="M43" s="17">
        <v>285</v>
      </c>
      <c r="N43" s="40">
        <v>569</v>
      </c>
      <c r="O43" s="37">
        <v>370</v>
      </c>
      <c r="P43" s="17">
        <v>266</v>
      </c>
      <c r="Q43" s="40">
        <v>636</v>
      </c>
      <c r="R43" s="37">
        <v>290</v>
      </c>
      <c r="S43" s="17">
        <v>307</v>
      </c>
      <c r="T43" s="40">
        <v>597</v>
      </c>
      <c r="U43" s="37">
        <v>329</v>
      </c>
      <c r="V43" s="17">
        <v>339</v>
      </c>
      <c r="W43" s="40">
        <v>668</v>
      </c>
      <c r="X43" s="37">
        <v>349</v>
      </c>
      <c r="Y43" s="17">
        <v>438</v>
      </c>
      <c r="Z43" s="40">
        <v>787</v>
      </c>
      <c r="AA43" s="37">
        <v>360</v>
      </c>
      <c r="AB43" s="17">
        <v>423</v>
      </c>
      <c r="AC43" s="40">
        <v>783</v>
      </c>
      <c r="AD43" s="37">
        <v>360</v>
      </c>
      <c r="AE43" s="17">
        <v>412</v>
      </c>
      <c r="AF43" s="40">
        <v>772</v>
      </c>
      <c r="AG43" s="37">
        <v>439</v>
      </c>
      <c r="AH43" s="17">
        <v>478</v>
      </c>
      <c r="AI43" s="40">
        <v>917</v>
      </c>
      <c r="AJ43" s="37">
        <v>444</v>
      </c>
      <c r="AK43" s="17">
        <v>494</v>
      </c>
      <c r="AL43" s="40">
        <v>938</v>
      </c>
    </row>
    <row r="44" spans="1:38" x14ac:dyDescent="0.2">
      <c r="A44" s="249"/>
      <c r="B44" s="32" t="s">
        <v>86</v>
      </c>
      <c r="C44" s="36">
        <v>5</v>
      </c>
      <c r="D44" s="27">
        <v>18</v>
      </c>
      <c r="E44" s="29">
        <v>23</v>
      </c>
      <c r="F44" s="36">
        <v>1</v>
      </c>
      <c r="G44" s="27">
        <v>6</v>
      </c>
      <c r="H44" s="29">
        <v>7</v>
      </c>
      <c r="I44" s="36">
        <v>1</v>
      </c>
      <c r="J44" s="27">
        <v>5</v>
      </c>
      <c r="K44" s="29">
        <v>6</v>
      </c>
      <c r="L44" s="36">
        <v>0</v>
      </c>
      <c r="M44" s="27">
        <v>11</v>
      </c>
      <c r="N44" s="29">
        <v>11</v>
      </c>
      <c r="O44" s="36">
        <v>10</v>
      </c>
      <c r="P44" s="27">
        <v>18</v>
      </c>
      <c r="Q44" s="29">
        <v>28</v>
      </c>
      <c r="R44" s="36">
        <v>8</v>
      </c>
      <c r="S44" s="27">
        <v>11</v>
      </c>
      <c r="T44" s="29">
        <v>19</v>
      </c>
      <c r="U44" s="36">
        <v>4</v>
      </c>
      <c r="V44" s="27">
        <v>8</v>
      </c>
      <c r="W44" s="29">
        <v>12</v>
      </c>
      <c r="X44" s="36">
        <v>19</v>
      </c>
      <c r="Y44" s="27">
        <v>17</v>
      </c>
      <c r="Z44" s="29">
        <v>36</v>
      </c>
      <c r="AA44" s="36">
        <v>11</v>
      </c>
      <c r="AB44" s="27">
        <v>26</v>
      </c>
      <c r="AC44" s="29">
        <v>37</v>
      </c>
      <c r="AD44" s="36">
        <v>18</v>
      </c>
      <c r="AE44" s="27">
        <v>26</v>
      </c>
      <c r="AF44" s="29">
        <v>44</v>
      </c>
      <c r="AG44" s="36">
        <v>26</v>
      </c>
      <c r="AH44" s="27">
        <v>28</v>
      </c>
      <c r="AI44" s="29">
        <v>54</v>
      </c>
      <c r="AJ44" s="36">
        <v>22</v>
      </c>
      <c r="AK44" s="27">
        <v>36</v>
      </c>
      <c r="AL44" s="29">
        <v>58</v>
      </c>
    </row>
    <row r="45" spans="1:38" x14ac:dyDescent="0.2">
      <c r="A45" s="249"/>
      <c r="B45" s="33" t="s">
        <v>87</v>
      </c>
      <c r="C45" s="37">
        <v>812</v>
      </c>
      <c r="D45" s="17">
        <v>1011</v>
      </c>
      <c r="E45" s="40">
        <v>1823</v>
      </c>
      <c r="F45" s="37">
        <v>819</v>
      </c>
      <c r="G45" s="17">
        <v>1050</v>
      </c>
      <c r="H45" s="40">
        <v>1869</v>
      </c>
      <c r="I45" s="37">
        <v>1218</v>
      </c>
      <c r="J45" s="17">
        <v>1545</v>
      </c>
      <c r="K45" s="40">
        <v>2763</v>
      </c>
      <c r="L45" s="37">
        <v>1311</v>
      </c>
      <c r="M45" s="17">
        <v>1826</v>
      </c>
      <c r="N45" s="40">
        <v>3137</v>
      </c>
      <c r="O45" s="37">
        <v>1455</v>
      </c>
      <c r="P45" s="17">
        <v>1819</v>
      </c>
      <c r="Q45" s="40">
        <v>3274</v>
      </c>
      <c r="R45" s="37">
        <v>1185</v>
      </c>
      <c r="S45" s="17">
        <v>1659</v>
      </c>
      <c r="T45" s="40">
        <v>2844</v>
      </c>
      <c r="U45" s="37">
        <v>1656</v>
      </c>
      <c r="V45" s="17">
        <v>2120</v>
      </c>
      <c r="W45" s="40">
        <v>3776</v>
      </c>
      <c r="X45" s="37">
        <v>1965</v>
      </c>
      <c r="Y45" s="17">
        <v>2604</v>
      </c>
      <c r="Z45" s="40">
        <v>4569</v>
      </c>
      <c r="AA45" s="37">
        <v>1961</v>
      </c>
      <c r="AB45" s="17">
        <v>2539</v>
      </c>
      <c r="AC45" s="40">
        <v>4500</v>
      </c>
      <c r="AD45" s="37">
        <v>1955</v>
      </c>
      <c r="AE45" s="17">
        <v>2616</v>
      </c>
      <c r="AF45" s="40">
        <v>4571</v>
      </c>
      <c r="AG45" s="37">
        <v>2332</v>
      </c>
      <c r="AH45" s="17">
        <v>2864</v>
      </c>
      <c r="AI45" s="40">
        <v>5196</v>
      </c>
      <c r="AJ45" s="37">
        <v>2165</v>
      </c>
      <c r="AK45" s="17">
        <v>2678</v>
      </c>
      <c r="AL45" s="40">
        <v>4843</v>
      </c>
    </row>
    <row r="46" spans="1:38" x14ac:dyDescent="0.2">
      <c r="A46" s="249"/>
      <c r="B46" s="32" t="s">
        <v>382</v>
      </c>
      <c r="C46" s="36">
        <v>61</v>
      </c>
      <c r="D46" s="27">
        <v>41</v>
      </c>
      <c r="E46" s="29">
        <v>102</v>
      </c>
      <c r="F46" s="36">
        <v>61</v>
      </c>
      <c r="G46" s="27">
        <v>24</v>
      </c>
      <c r="H46" s="29">
        <v>85</v>
      </c>
      <c r="I46" s="36">
        <v>79</v>
      </c>
      <c r="J46" s="27">
        <v>41</v>
      </c>
      <c r="K46" s="29">
        <v>120</v>
      </c>
      <c r="L46" s="36">
        <v>76</v>
      </c>
      <c r="M46" s="27">
        <v>16</v>
      </c>
      <c r="N46" s="29">
        <v>92</v>
      </c>
      <c r="O46" s="36">
        <v>114</v>
      </c>
      <c r="P46" s="27">
        <v>33</v>
      </c>
      <c r="Q46" s="29">
        <v>147</v>
      </c>
      <c r="R46" s="36">
        <v>96</v>
      </c>
      <c r="S46" s="27">
        <v>49</v>
      </c>
      <c r="T46" s="29">
        <v>145</v>
      </c>
      <c r="U46" s="36">
        <v>133</v>
      </c>
      <c r="V46" s="27">
        <v>39</v>
      </c>
      <c r="W46" s="29">
        <v>172</v>
      </c>
      <c r="X46" s="36">
        <v>128</v>
      </c>
      <c r="Y46" s="27">
        <v>63</v>
      </c>
      <c r="Z46" s="29">
        <v>191</v>
      </c>
      <c r="AA46" s="36">
        <v>156</v>
      </c>
      <c r="AB46" s="27">
        <v>74</v>
      </c>
      <c r="AC46" s="29">
        <v>230</v>
      </c>
      <c r="AD46" s="36">
        <v>171</v>
      </c>
      <c r="AE46" s="27">
        <v>85</v>
      </c>
      <c r="AF46" s="29">
        <v>256</v>
      </c>
      <c r="AG46" s="36">
        <v>174</v>
      </c>
      <c r="AH46" s="27">
        <v>80</v>
      </c>
      <c r="AI46" s="29">
        <v>254</v>
      </c>
      <c r="AJ46" s="36">
        <v>190</v>
      </c>
      <c r="AK46" s="27">
        <v>80</v>
      </c>
      <c r="AL46" s="29">
        <v>270</v>
      </c>
    </row>
    <row r="47" spans="1:38" x14ac:dyDescent="0.2">
      <c r="A47" s="249"/>
      <c r="B47" s="33" t="s">
        <v>88</v>
      </c>
      <c r="C47" s="37">
        <v>6</v>
      </c>
      <c r="D47" s="17">
        <v>23</v>
      </c>
      <c r="E47" s="40">
        <v>29</v>
      </c>
      <c r="F47" s="37">
        <v>8</v>
      </c>
      <c r="G47" s="17">
        <v>60</v>
      </c>
      <c r="H47" s="40">
        <v>68</v>
      </c>
      <c r="I47" s="37">
        <v>14</v>
      </c>
      <c r="J47" s="17">
        <v>59</v>
      </c>
      <c r="K47" s="40">
        <v>73</v>
      </c>
      <c r="L47" s="37">
        <v>9</v>
      </c>
      <c r="M47" s="17">
        <v>41</v>
      </c>
      <c r="N47" s="40">
        <v>50</v>
      </c>
      <c r="O47" s="37">
        <v>14</v>
      </c>
      <c r="P47" s="17">
        <v>56</v>
      </c>
      <c r="Q47" s="40">
        <v>70</v>
      </c>
      <c r="R47" s="37">
        <v>15</v>
      </c>
      <c r="S47" s="17">
        <v>50</v>
      </c>
      <c r="T47" s="40">
        <v>65</v>
      </c>
      <c r="U47" s="37">
        <v>8</v>
      </c>
      <c r="V47" s="17">
        <v>84</v>
      </c>
      <c r="W47" s="40">
        <v>92</v>
      </c>
      <c r="X47" s="37">
        <v>30</v>
      </c>
      <c r="Y47" s="17">
        <v>64</v>
      </c>
      <c r="Z47" s="40">
        <v>94</v>
      </c>
      <c r="AA47" s="37">
        <v>40</v>
      </c>
      <c r="AB47" s="17">
        <v>55</v>
      </c>
      <c r="AC47" s="40">
        <v>95</v>
      </c>
      <c r="AD47" s="37">
        <v>59</v>
      </c>
      <c r="AE47" s="17">
        <v>53</v>
      </c>
      <c r="AF47" s="40">
        <v>112</v>
      </c>
      <c r="AG47" s="37">
        <v>80</v>
      </c>
      <c r="AH47" s="17">
        <v>89</v>
      </c>
      <c r="AI47" s="40">
        <v>169</v>
      </c>
      <c r="AJ47" s="37">
        <v>69</v>
      </c>
      <c r="AK47" s="17">
        <v>81</v>
      </c>
      <c r="AL47" s="40">
        <v>150</v>
      </c>
    </row>
    <row r="48" spans="1:38" x14ac:dyDescent="0.2">
      <c r="A48" s="249"/>
      <c r="B48" s="32" t="s">
        <v>90</v>
      </c>
      <c r="C48" s="36">
        <v>611</v>
      </c>
      <c r="D48" s="27">
        <v>765</v>
      </c>
      <c r="E48" s="29">
        <v>1376</v>
      </c>
      <c r="F48" s="36">
        <v>699</v>
      </c>
      <c r="G48" s="27">
        <v>817</v>
      </c>
      <c r="H48" s="29">
        <v>1516</v>
      </c>
      <c r="I48" s="36">
        <v>939</v>
      </c>
      <c r="J48" s="27">
        <v>1207</v>
      </c>
      <c r="K48" s="29">
        <v>2146</v>
      </c>
      <c r="L48" s="36">
        <v>912</v>
      </c>
      <c r="M48" s="27">
        <v>1028</v>
      </c>
      <c r="N48" s="29">
        <v>1940</v>
      </c>
      <c r="O48" s="36">
        <v>992</v>
      </c>
      <c r="P48" s="27">
        <v>1164</v>
      </c>
      <c r="Q48" s="29">
        <v>2156</v>
      </c>
      <c r="R48" s="36">
        <v>841</v>
      </c>
      <c r="S48" s="27">
        <v>922</v>
      </c>
      <c r="T48" s="29">
        <v>1763</v>
      </c>
      <c r="U48" s="36">
        <v>1030</v>
      </c>
      <c r="V48" s="27">
        <v>1174</v>
      </c>
      <c r="W48" s="29">
        <v>2204</v>
      </c>
      <c r="X48" s="36">
        <v>1302</v>
      </c>
      <c r="Y48" s="27">
        <v>1271</v>
      </c>
      <c r="Z48" s="29">
        <v>2573</v>
      </c>
      <c r="AA48" s="36">
        <v>1057</v>
      </c>
      <c r="AB48" s="27">
        <v>1165</v>
      </c>
      <c r="AC48" s="29">
        <v>2222</v>
      </c>
      <c r="AD48" s="36">
        <v>941</v>
      </c>
      <c r="AE48" s="27">
        <v>1055</v>
      </c>
      <c r="AF48" s="29">
        <v>1996</v>
      </c>
      <c r="AG48" s="36">
        <v>967</v>
      </c>
      <c r="AH48" s="27">
        <v>1216</v>
      </c>
      <c r="AI48" s="29">
        <v>2183</v>
      </c>
      <c r="AJ48" s="36">
        <v>777</v>
      </c>
      <c r="AK48" s="27">
        <v>1020</v>
      </c>
      <c r="AL48" s="29">
        <v>1797</v>
      </c>
    </row>
    <row r="49" spans="1:38" x14ac:dyDescent="0.2">
      <c r="A49" s="249"/>
      <c r="B49" s="33" t="s">
        <v>89</v>
      </c>
      <c r="C49" s="37">
        <v>0</v>
      </c>
      <c r="D49" s="17">
        <v>0</v>
      </c>
      <c r="E49" s="40">
        <v>0</v>
      </c>
      <c r="F49" s="37">
        <v>0</v>
      </c>
      <c r="G49" s="17">
        <v>0</v>
      </c>
      <c r="H49" s="40">
        <v>0</v>
      </c>
      <c r="I49" s="37">
        <v>0</v>
      </c>
      <c r="J49" s="17">
        <v>0</v>
      </c>
      <c r="K49" s="40">
        <v>0</v>
      </c>
      <c r="L49" s="37">
        <v>0</v>
      </c>
      <c r="M49" s="17">
        <v>0</v>
      </c>
      <c r="N49" s="40">
        <v>0</v>
      </c>
      <c r="O49" s="37">
        <v>0</v>
      </c>
      <c r="P49" s="17">
        <v>0</v>
      </c>
      <c r="Q49" s="40">
        <v>0</v>
      </c>
      <c r="R49" s="37">
        <v>0</v>
      </c>
      <c r="S49" s="17">
        <v>0</v>
      </c>
      <c r="T49" s="40">
        <v>0</v>
      </c>
      <c r="U49" s="37">
        <v>0</v>
      </c>
      <c r="V49" s="17">
        <v>0</v>
      </c>
      <c r="W49" s="40">
        <v>0</v>
      </c>
      <c r="X49" s="37">
        <v>0</v>
      </c>
      <c r="Y49" s="17">
        <v>0</v>
      </c>
      <c r="Z49" s="40">
        <v>0</v>
      </c>
      <c r="AA49" s="37">
        <v>0</v>
      </c>
      <c r="AB49" s="17">
        <v>0</v>
      </c>
      <c r="AC49" s="40">
        <v>0</v>
      </c>
      <c r="AD49" s="37">
        <v>2</v>
      </c>
      <c r="AE49" s="17">
        <v>6</v>
      </c>
      <c r="AF49" s="40">
        <v>8</v>
      </c>
      <c r="AG49" s="37">
        <v>14</v>
      </c>
      <c r="AH49" s="17">
        <v>65</v>
      </c>
      <c r="AI49" s="40">
        <v>79</v>
      </c>
      <c r="AJ49" s="37">
        <v>10</v>
      </c>
      <c r="AK49" s="17">
        <v>47</v>
      </c>
      <c r="AL49" s="40">
        <v>57</v>
      </c>
    </row>
    <row r="50" spans="1:38" x14ac:dyDescent="0.2">
      <c r="A50" s="348" t="s">
        <v>10</v>
      </c>
      <c r="B50" s="349"/>
      <c r="C50" s="132">
        <v>2188</v>
      </c>
      <c r="D50" s="133">
        <v>2466</v>
      </c>
      <c r="E50" s="134">
        <v>4654</v>
      </c>
      <c r="F50" s="132">
        <v>2245</v>
      </c>
      <c r="G50" s="133">
        <v>2500</v>
      </c>
      <c r="H50" s="134">
        <v>4745</v>
      </c>
      <c r="I50" s="132">
        <v>2950</v>
      </c>
      <c r="J50" s="133">
        <v>3503</v>
      </c>
      <c r="K50" s="134">
        <v>6453</v>
      </c>
      <c r="L50" s="132">
        <v>3150</v>
      </c>
      <c r="M50" s="133">
        <v>3640</v>
      </c>
      <c r="N50" s="134">
        <v>6790</v>
      </c>
      <c r="O50" s="132">
        <v>3629</v>
      </c>
      <c r="P50" s="133">
        <v>3903</v>
      </c>
      <c r="Q50" s="134">
        <v>7532</v>
      </c>
      <c r="R50" s="132">
        <v>3057</v>
      </c>
      <c r="S50" s="133">
        <v>3534</v>
      </c>
      <c r="T50" s="134">
        <v>6591</v>
      </c>
      <c r="U50" s="132">
        <v>4164</v>
      </c>
      <c r="V50" s="133">
        <v>4915</v>
      </c>
      <c r="W50" s="134">
        <v>9079</v>
      </c>
      <c r="X50" s="132">
        <v>5033</v>
      </c>
      <c r="Y50" s="133">
        <v>5632</v>
      </c>
      <c r="Z50" s="134">
        <v>10665</v>
      </c>
      <c r="AA50" s="132">
        <v>5226</v>
      </c>
      <c r="AB50" s="133">
        <v>5605</v>
      </c>
      <c r="AC50" s="134">
        <v>10831</v>
      </c>
      <c r="AD50" s="132">
        <v>5340</v>
      </c>
      <c r="AE50" s="133">
        <v>5639</v>
      </c>
      <c r="AF50" s="134">
        <v>10979</v>
      </c>
      <c r="AG50" s="132">
        <v>6102</v>
      </c>
      <c r="AH50" s="133">
        <v>6474</v>
      </c>
      <c r="AI50" s="134">
        <v>12576</v>
      </c>
      <c r="AJ50" s="132">
        <v>6038</v>
      </c>
      <c r="AK50" s="133">
        <v>6372</v>
      </c>
      <c r="AL50" s="134">
        <v>12410</v>
      </c>
    </row>
    <row r="51" spans="1:38" x14ac:dyDescent="0.2">
      <c r="A51" s="22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x14ac:dyDescent="0.2">
      <c r="A52" s="114" t="s">
        <v>298</v>
      </c>
      <c r="B52" s="135"/>
    </row>
    <row r="53" spans="1:38" ht="12.75" customHeight="1" x14ac:dyDescent="0.2">
      <c r="A53" s="62" t="s">
        <v>221</v>
      </c>
      <c r="B53" s="136"/>
    </row>
    <row r="54" spans="1:38" ht="12.75" customHeight="1" x14ac:dyDescent="0.2">
      <c r="A54" s="63"/>
      <c r="B54" s="137"/>
    </row>
    <row r="55" spans="1:38" x14ac:dyDescent="0.2">
      <c r="A55" s="67" t="s">
        <v>302</v>
      </c>
      <c r="B55" s="67"/>
      <c r="C55" s="67"/>
      <c r="D55" s="67"/>
      <c r="E55" s="67"/>
      <c r="F55" s="67"/>
      <c r="G55" s="67"/>
    </row>
    <row r="56" spans="1:38" x14ac:dyDescent="0.2">
      <c r="A56" s="67" t="s">
        <v>210</v>
      </c>
      <c r="B56" s="67"/>
      <c r="C56" s="67"/>
      <c r="D56" s="67"/>
      <c r="E56" s="67"/>
      <c r="F56" s="67"/>
      <c r="G56" s="67"/>
    </row>
    <row r="58" spans="1:38" x14ac:dyDescent="0.2">
      <c r="A58" s="352" t="s">
        <v>380</v>
      </c>
      <c r="B58" s="350" t="s">
        <v>91</v>
      </c>
      <c r="C58" s="329" t="s">
        <v>71</v>
      </c>
      <c r="D58" s="347"/>
      <c r="E58" s="330"/>
      <c r="F58" s="329" t="s">
        <v>72</v>
      </c>
      <c r="G58" s="347"/>
      <c r="H58" s="330"/>
      <c r="I58" s="329" t="s">
        <v>73</v>
      </c>
      <c r="J58" s="347"/>
      <c r="K58" s="330"/>
      <c r="L58" s="329" t="s">
        <v>74</v>
      </c>
      <c r="M58" s="347"/>
      <c r="N58" s="330"/>
      <c r="O58" s="329" t="s">
        <v>75</v>
      </c>
      <c r="P58" s="347"/>
      <c r="Q58" s="330"/>
      <c r="R58" s="329" t="s">
        <v>76</v>
      </c>
      <c r="S58" s="347"/>
      <c r="T58" s="330"/>
      <c r="U58" s="329" t="s">
        <v>77</v>
      </c>
      <c r="V58" s="347"/>
      <c r="W58" s="330"/>
      <c r="X58" s="329" t="s">
        <v>78</v>
      </c>
      <c r="Y58" s="347"/>
      <c r="Z58" s="330"/>
      <c r="AA58" s="329" t="s">
        <v>79</v>
      </c>
      <c r="AB58" s="347"/>
      <c r="AC58" s="330"/>
      <c r="AD58" s="329" t="s">
        <v>80</v>
      </c>
      <c r="AE58" s="347"/>
      <c r="AF58" s="330"/>
      <c r="AG58" s="329" t="s">
        <v>81</v>
      </c>
      <c r="AH58" s="347"/>
      <c r="AI58" s="330"/>
      <c r="AJ58" s="329" t="s">
        <v>82</v>
      </c>
      <c r="AK58" s="347"/>
      <c r="AL58" s="330"/>
    </row>
    <row r="59" spans="1:38" x14ac:dyDescent="0.2">
      <c r="A59" s="353"/>
      <c r="B59" s="351"/>
      <c r="C59" s="213" t="s">
        <v>83</v>
      </c>
      <c r="D59" s="214" t="s">
        <v>84</v>
      </c>
      <c r="E59" s="215" t="s">
        <v>53</v>
      </c>
      <c r="F59" s="213" t="s">
        <v>83</v>
      </c>
      <c r="G59" s="214" t="s">
        <v>84</v>
      </c>
      <c r="H59" s="215" t="s">
        <v>53</v>
      </c>
      <c r="I59" s="213" t="s">
        <v>83</v>
      </c>
      <c r="J59" s="214" t="s">
        <v>84</v>
      </c>
      <c r="K59" s="215" t="s">
        <v>53</v>
      </c>
      <c r="L59" s="213" t="s">
        <v>83</v>
      </c>
      <c r="M59" s="214" t="s">
        <v>84</v>
      </c>
      <c r="N59" s="215" t="s">
        <v>53</v>
      </c>
      <c r="O59" s="213" t="s">
        <v>83</v>
      </c>
      <c r="P59" s="214" t="s">
        <v>84</v>
      </c>
      <c r="Q59" s="215" t="s">
        <v>53</v>
      </c>
      <c r="R59" s="213" t="s">
        <v>83</v>
      </c>
      <c r="S59" s="214" t="s">
        <v>84</v>
      </c>
      <c r="T59" s="215" t="s">
        <v>53</v>
      </c>
      <c r="U59" s="213" t="s">
        <v>83</v>
      </c>
      <c r="V59" s="214" t="s">
        <v>84</v>
      </c>
      <c r="W59" s="215" t="s">
        <v>53</v>
      </c>
      <c r="X59" s="213" t="s">
        <v>83</v>
      </c>
      <c r="Y59" s="214" t="s">
        <v>84</v>
      </c>
      <c r="Z59" s="215" t="s">
        <v>53</v>
      </c>
      <c r="AA59" s="213" t="s">
        <v>83</v>
      </c>
      <c r="AB59" s="214" t="s">
        <v>84</v>
      </c>
      <c r="AC59" s="215" t="s">
        <v>53</v>
      </c>
      <c r="AD59" s="213" t="s">
        <v>83</v>
      </c>
      <c r="AE59" s="214" t="s">
        <v>84</v>
      </c>
      <c r="AF59" s="215" t="s">
        <v>53</v>
      </c>
      <c r="AG59" s="213" t="s">
        <v>83</v>
      </c>
      <c r="AH59" s="214" t="s">
        <v>84</v>
      </c>
      <c r="AI59" s="215" t="s">
        <v>53</v>
      </c>
      <c r="AJ59" s="213" t="s">
        <v>83</v>
      </c>
      <c r="AK59" s="214" t="s">
        <v>84</v>
      </c>
      <c r="AL59" s="215" t="s">
        <v>53</v>
      </c>
    </row>
    <row r="60" spans="1:38" x14ac:dyDescent="0.2">
      <c r="A60" s="251" t="s">
        <v>85</v>
      </c>
      <c r="B60" s="33" t="s">
        <v>381</v>
      </c>
      <c r="C60" s="37">
        <v>2</v>
      </c>
      <c r="D60" s="17">
        <v>1</v>
      </c>
      <c r="E60" s="40">
        <v>3</v>
      </c>
      <c r="F60" s="37">
        <v>19</v>
      </c>
      <c r="G60" s="17">
        <v>7</v>
      </c>
      <c r="H60" s="40">
        <v>26</v>
      </c>
      <c r="I60" s="37">
        <v>9</v>
      </c>
      <c r="J60" s="17">
        <v>5</v>
      </c>
      <c r="K60" s="40">
        <v>14</v>
      </c>
      <c r="L60" s="37">
        <v>18</v>
      </c>
      <c r="M60" s="17">
        <v>20</v>
      </c>
      <c r="N60" s="40">
        <v>38</v>
      </c>
      <c r="O60" s="37">
        <v>26</v>
      </c>
      <c r="P60" s="17">
        <v>13</v>
      </c>
      <c r="Q60" s="40">
        <v>39</v>
      </c>
      <c r="R60" s="37">
        <v>38</v>
      </c>
      <c r="S60" s="17">
        <v>19</v>
      </c>
      <c r="T60" s="40">
        <v>57</v>
      </c>
      <c r="U60" s="37">
        <v>21</v>
      </c>
      <c r="V60" s="17">
        <v>21</v>
      </c>
      <c r="W60" s="40">
        <v>42</v>
      </c>
      <c r="X60" s="37">
        <v>33</v>
      </c>
      <c r="Y60" s="17">
        <v>12</v>
      </c>
      <c r="Z60" s="40">
        <v>45</v>
      </c>
      <c r="AA60" s="37">
        <v>16</v>
      </c>
      <c r="AB60" s="17">
        <v>11</v>
      </c>
      <c r="AC60" s="40">
        <v>27</v>
      </c>
      <c r="AD60" s="37">
        <v>34</v>
      </c>
      <c r="AE60" s="17">
        <v>28</v>
      </c>
      <c r="AF60" s="40">
        <v>62</v>
      </c>
      <c r="AG60" s="37">
        <v>35</v>
      </c>
      <c r="AH60" s="17">
        <v>25</v>
      </c>
      <c r="AI60" s="40">
        <v>60</v>
      </c>
      <c r="AJ60" s="37">
        <v>33</v>
      </c>
      <c r="AK60" s="17">
        <v>18</v>
      </c>
      <c r="AL60" s="40">
        <v>51</v>
      </c>
    </row>
    <row r="61" spans="1:38" x14ac:dyDescent="0.2">
      <c r="A61" s="251"/>
      <c r="B61" s="32" t="s">
        <v>86</v>
      </c>
      <c r="C61" s="36">
        <v>0</v>
      </c>
      <c r="D61" s="27">
        <v>0</v>
      </c>
      <c r="E61" s="29">
        <v>0</v>
      </c>
      <c r="F61" s="36">
        <v>0</v>
      </c>
      <c r="G61" s="27">
        <v>0</v>
      </c>
      <c r="H61" s="29">
        <v>0</v>
      </c>
      <c r="I61" s="36">
        <v>0</v>
      </c>
      <c r="J61" s="27">
        <v>0</v>
      </c>
      <c r="K61" s="29">
        <v>0</v>
      </c>
      <c r="L61" s="36">
        <v>0</v>
      </c>
      <c r="M61" s="27">
        <v>0</v>
      </c>
      <c r="N61" s="29">
        <v>0</v>
      </c>
      <c r="O61" s="36">
        <v>12</v>
      </c>
      <c r="P61" s="27">
        <v>13</v>
      </c>
      <c r="Q61" s="29">
        <v>25</v>
      </c>
      <c r="R61" s="36">
        <v>0</v>
      </c>
      <c r="S61" s="27">
        <v>0</v>
      </c>
      <c r="T61" s="29">
        <v>0</v>
      </c>
      <c r="U61" s="36">
        <v>9</v>
      </c>
      <c r="V61" s="27">
        <v>10</v>
      </c>
      <c r="W61" s="29">
        <v>19</v>
      </c>
      <c r="X61" s="36">
        <v>6</v>
      </c>
      <c r="Y61" s="27">
        <v>6</v>
      </c>
      <c r="Z61" s="29">
        <v>12</v>
      </c>
      <c r="AA61" s="36">
        <v>7</v>
      </c>
      <c r="AB61" s="27">
        <v>6</v>
      </c>
      <c r="AC61" s="29">
        <v>13</v>
      </c>
      <c r="AD61" s="36">
        <v>14</v>
      </c>
      <c r="AE61" s="27">
        <v>13</v>
      </c>
      <c r="AF61" s="29">
        <v>27</v>
      </c>
      <c r="AG61" s="36">
        <v>0</v>
      </c>
      <c r="AH61" s="27">
        <v>1</v>
      </c>
      <c r="AI61" s="29">
        <v>1</v>
      </c>
      <c r="AJ61" s="36">
        <v>12</v>
      </c>
      <c r="AK61" s="27">
        <v>11</v>
      </c>
      <c r="AL61" s="29">
        <v>23</v>
      </c>
    </row>
    <row r="62" spans="1:38" x14ac:dyDescent="0.2">
      <c r="A62" s="251"/>
      <c r="B62" s="33" t="s">
        <v>87</v>
      </c>
      <c r="C62" s="37">
        <v>23</v>
      </c>
      <c r="D62" s="17">
        <v>14</v>
      </c>
      <c r="E62" s="40">
        <v>37</v>
      </c>
      <c r="F62" s="37">
        <v>52</v>
      </c>
      <c r="G62" s="17">
        <v>28</v>
      </c>
      <c r="H62" s="40">
        <v>80</v>
      </c>
      <c r="I62" s="37">
        <v>30</v>
      </c>
      <c r="J62" s="17">
        <v>13</v>
      </c>
      <c r="K62" s="40">
        <v>43</v>
      </c>
      <c r="L62" s="37">
        <v>30</v>
      </c>
      <c r="M62" s="17">
        <v>13</v>
      </c>
      <c r="N62" s="40">
        <v>43</v>
      </c>
      <c r="O62" s="37">
        <v>9</v>
      </c>
      <c r="P62" s="17">
        <v>4</v>
      </c>
      <c r="Q62" s="40">
        <v>13</v>
      </c>
      <c r="R62" s="37">
        <v>19</v>
      </c>
      <c r="S62" s="17">
        <v>10</v>
      </c>
      <c r="T62" s="40">
        <v>29</v>
      </c>
      <c r="U62" s="37">
        <v>29</v>
      </c>
      <c r="V62" s="17">
        <v>18</v>
      </c>
      <c r="W62" s="40">
        <v>47</v>
      </c>
      <c r="X62" s="37">
        <v>25</v>
      </c>
      <c r="Y62" s="17">
        <v>10</v>
      </c>
      <c r="Z62" s="40">
        <v>35</v>
      </c>
      <c r="AA62" s="37">
        <v>11</v>
      </c>
      <c r="AB62" s="17">
        <v>5</v>
      </c>
      <c r="AC62" s="40">
        <v>16</v>
      </c>
      <c r="AD62" s="37">
        <v>15</v>
      </c>
      <c r="AE62" s="17">
        <v>9</v>
      </c>
      <c r="AF62" s="40">
        <v>24</v>
      </c>
      <c r="AG62" s="37">
        <v>15</v>
      </c>
      <c r="AH62" s="17">
        <v>11</v>
      </c>
      <c r="AI62" s="40">
        <v>26</v>
      </c>
      <c r="AJ62" s="37">
        <v>13</v>
      </c>
      <c r="AK62" s="17">
        <v>11</v>
      </c>
      <c r="AL62" s="40">
        <v>24</v>
      </c>
    </row>
    <row r="63" spans="1:38" x14ac:dyDescent="0.2">
      <c r="A63" s="251"/>
      <c r="B63" s="32" t="s">
        <v>382</v>
      </c>
      <c r="C63" s="36">
        <v>0</v>
      </c>
      <c r="D63" s="27">
        <v>0</v>
      </c>
      <c r="E63" s="29">
        <v>0</v>
      </c>
      <c r="F63" s="36">
        <v>6</v>
      </c>
      <c r="G63" s="27">
        <v>8</v>
      </c>
      <c r="H63" s="29">
        <v>14</v>
      </c>
      <c r="I63" s="36">
        <v>2</v>
      </c>
      <c r="J63" s="27">
        <v>3</v>
      </c>
      <c r="K63" s="29">
        <v>5</v>
      </c>
      <c r="L63" s="36">
        <v>1</v>
      </c>
      <c r="M63" s="27">
        <v>8</v>
      </c>
      <c r="N63" s="29">
        <v>9</v>
      </c>
      <c r="O63" s="36">
        <v>10</v>
      </c>
      <c r="P63" s="27">
        <v>3</v>
      </c>
      <c r="Q63" s="29">
        <v>13</v>
      </c>
      <c r="R63" s="36">
        <v>9</v>
      </c>
      <c r="S63" s="27">
        <v>12</v>
      </c>
      <c r="T63" s="29">
        <v>21</v>
      </c>
      <c r="U63" s="36">
        <v>5</v>
      </c>
      <c r="V63" s="27">
        <v>8</v>
      </c>
      <c r="W63" s="29">
        <v>13</v>
      </c>
      <c r="X63" s="36">
        <v>5</v>
      </c>
      <c r="Y63" s="27">
        <v>14</v>
      </c>
      <c r="Z63" s="29">
        <v>19</v>
      </c>
      <c r="AA63" s="36">
        <v>21</v>
      </c>
      <c r="AB63" s="27">
        <v>9</v>
      </c>
      <c r="AC63" s="29">
        <v>30</v>
      </c>
      <c r="AD63" s="36">
        <v>27</v>
      </c>
      <c r="AE63" s="27">
        <v>20</v>
      </c>
      <c r="AF63" s="29">
        <v>47</v>
      </c>
      <c r="AG63" s="36">
        <v>26</v>
      </c>
      <c r="AH63" s="27">
        <v>16</v>
      </c>
      <c r="AI63" s="29">
        <v>42</v>
      </c>
      <c r="AJ63" s="36">
        <v>23</v>
      </c>
      <c r="AK63" s="27">
        <v>8</v>
      </c>
      <c r="AL63" s="29">
        <v>31</v>
      </c>
    </row>
    <row r="64" spans="1:38" x14ac:dyDescent="0.2">
      <c r="A64" s="251"/>
      <c r="B64" s="33" t="s">
        <v>88</v>
      </c>
      <c r="C64" s="37">
        <v>0</v>
      </c>
      <c r="D64" s="17">
        <v>1</v>
      </c>
      <c r="E64" s="40">
        <v>1</v>
      </c>
      <c r="F64" s="37">
        <v>0</v>
      </c>
      <c r="G64" s="17">
        <v>0</v>
      </c>
      <c r="H64" s="40">
        <v>0</v>
      </c>
      <c r="I64" s="37">
        <v>0</v>
      </c>
      <c r="J64" s="17">
        <v>0</v>
      </c>
      <c r="K64" s="40">
        <v>0</v>
      </c>
      <c r="L64" s="37">
        <v>0</v>
      </c>
      <c r="M64" s="17">
        <v>0</v>
      </c>
      <c r="N64" s="40">
        <v>0</v>
      </c>
      <c r="O64" s="37">
        <v>0</v>
      </c>
      <c r="P64" s="17">
        <v>0</v>
      </c>
      <c r="Q64" s="40">
        <v>0</v>
      </c>
      <c r="R64" s="37">
        <v>11</v>
      </c>
      <c r="S64" s="17">
        <v>18</v>
      </c>
      <c r="T64" s="40">
        <v>29</v>
      </c>
      <c r="U64" s="37">
        <v>2</v>
      </c>
      <c r="V64" s="17">
        <v>7</v>
      </c>
      <c r="W64" s="40">
        <v>9</v>
      </c>
      <c r="X64" s="37">
        <v>9</v>
      </c>
      <c r="Y64" s="17">
        <v>20</v>
      </c>
      <c r="Z64" s="40">
        <v>29</v>
      </c>
      <c r="AA64" s="37">
        <v>7</v>
      </c>
      <c r="AB64" s="17">
        <v>5</v>
      </c>
      <c r="AC64" s="40">
        <v>12</v>
      </c>
      <c r="AD64" s="37">
        <v>2</v>
      </c>
      <c r="AE64" s="17">
        <v>1</v>
      </c>
      <c r="AF64" s="40">
        <v>3</v>
      </c>
      <c r="AG64" s="37">
        <v>21</v>
      </c>
      <c r="AH64" s="17">
        <v>6</v>
      </c>
      <c r="AI64" s="40">
        <v>27</v>
      </c>
      <c r="AJ64" s="37">
        <v>3</v>
      </c>
      <c r="AK64" s="17">
        <v>9</v>
      </c>
      <c r="AL64" s="40">
        <v>12</v>
      </c>
    </row>
    <row r="65" spans="1:38" x14ac:dyDescent="0.2">
      <c r="A65" s="251"/>
      <c r="B65" s="32" t="s">
        <v>89</v>
      </c>
      <c r="C65" s="36">
        <v>0</v>
      </c>
      <c r="D65" s="27">
        <v>0</v>
      </c>
      <c r="E65" s="29">
        <v>0</v>
      </c>
      <c r="F65" s="36">
        <v>0</v>
      </c>
      <c r="G65" s="27">
        <v>0</v>
      </c>
      <c r="H65" s="29">
        <v>0</v>
      </c>
      <c r="I65" s="36">
        <v>0</v>
      </c>
      <c r="J65" s="27">
        <v>0</v>
      </c>
      <c r="K65" s="29">
        <v>0</v>
      </c>
      <c r="L65" s="36">
        <v>0</v>
      </c>
      <c r="M65" s="27">
        <v>0</v>
      </c>
      <c r="N65" s="29">
        <v>0</v>
      </c>
      <c r="O65" s="36">
        <v>0</v>
      </c>
      <c r="P65" s="27">
        <v>0</v>
      </c>
      <c r="Q65" s="29">
        <v>0</v>
      </c>
      <c r="R65" s="36">
        <v>0</v>
      </c>
      <c r="S65" s="27">
        <v>0</v>
      </c>
      <c r="T65" s="29">
        <v>0</v>
      </c>
      <c r="U65" s="36">
        <v>0</v>
      </c>
      <c r="V65" s="27">
        <v>0</v>
      </c>
      <c r="W65" s="29">
        <v>0</v>
      </c>
      <c r="X65" s="36">
        <v>0</v>
      </c>
      <c r="Y65" s="27">
        <v>0</v>
      </c>
      <c r="Z65" s="29">
        <v>0</v>
      </c>
      <c r="AA65" s="36">
        <v>0</v>
      </c>
      <c r="AB65" s="27">
        <v>0</v>
      </c>
      <c r="AC65" s="29">
        <v>0</v>
      </c>
      <c r="AD65" s="36">
        <v>0</v>
      </c>
      <c r="AE65" s="27">
        <v>0</v>
      </c>
      <c r="AF65" s="29">
        <v>0</v>
      </c>
      <c r="AG65" s="36">
        <v>0</v>
      </c>
      <c r="AH65" s="27">
        <v>0</v>
      </c>
      <c r="AI65" s="29">
        <v>0</v>
      </c>
      <c r="AJ65" s="36">
        <v>0</v>
      </c>
      <c r="AK65" s="27">
        <v>0</v>
      </c>
      <c r="AL65" s="29">
        <v>0</v>
      </c>
    </row>
    <row r="66" spans="1:38" x14ac:dyDescent="0.2">
      <c r="A66" s="249" t="s">
        <v>68</v>
      </c>
      <c r="B66" s="33" t="s">
        <v>381</v>
      </c>
      <c r="C66" s="37">
        <v>0</v>
      </c>
      <c r="D66" s="17">
        <v>0</v>
      </c>
      <c r="E66" s="40">
        <v>0</v>
      </c>
      <c r="F66" s="37">
        <v>0</v>
      </c>
      <c r="G66" s="17">
        <v>0</v>
      </c>
      <c r="H66" s="40">
        <v>0</v>
      </c>
      <c r="I66" s="37">
        <v>0</v>
      </c>
      <c r="J66" s="17">
        <v>0</v>
      </c>
      <c r="K66" s="40">
        <v>0</v>
      </c>
      <c r="L66" s="37">
        <v>0</v>
      </c>
      <c r="M66" s="17">
        <v>0</v>
      </c>
      <c r="N66" s="40">
        <v>0</v>
      </c>
      <c r="O66" s="37">
        <v>0</v>
      </c>
      <c r="P66" s="17">
        <v>0</v>
      </c>
      <c r="Q66" s="40">
        <v>0</v>
      </c>
      <c r="R66" s="37">
        <v>0</v>
      </c>
      <c r="S66" s="17">
        <v>0</v>
      </c>
      <c r="T66" s="40">
        <v>0</v>
      </c>
      <c r="U66" s="37">
        <v>0</v>
      </c>
      <c r="V66" s="17">
        <v>0</v>
      </c>
      <c r="W66" s="40">
        <v>0</v>
      </c>
      <c r="X66" s="37">
        <v>0</v>
      </c>
      <c r="Y66" s="17">
        <v>0</v>
      </c>
      <c r="Z66" s="40">
        <v>0</v>
      </c>
      <c r="AA66" s="37">
        <v>0</v>
      </c>
      <c r="AB66" s="17">
        <v>0</v>
      </c>
      <c r="AC66" s="40">
        <v>0</v>
      </c>
      <c r="AD66" s="37">
        <v>0</v>
      </c>
      <c r="AE66" s="17">
        <v>0</v>
      </c>
      <c r="AF66" s="40">
        <v>0</v>
      </c>
      <c r="AG66" s="37">
        <v>0</v>
      </c>
      <c r="AH66" s="17">
        <v>0</v>
      </c>
      <c r="AI66" s="40">
        <v>0</v>
      </c>
      <c r="AJ66" s="37">
        <v>0</v>
      </c>
      <c r="AK66" s="17">
        <v>0</v>
      </c>
      <c r="AL66" s="40">
        <v>0</v>
      </c>
    </row>
    <row r="67" spans="1:38" x14ac:dyDescent="0.2">
      <c r="A67" s="249"/>
      <c r="B67" s="32" t="s">
        <v>86</v>
      </c>
      <c r="C67" s="36">
        <v>0</v>
      </c>
      <c r="D67" s="27">
        <v>0</v>
      </c>
      <c r="E67" s="29">
        <v>0</v>
      </c>
      <c r="F67" s="36">
        <v>0</v>
      </c>
      <c r="G67" s="27">
        <v>0</v>
      </c>
      <c r="H67" s="29">
        <v>0</v>
      </c>
      <c r="I67" s="36">
        <v>0</v>
      </c>
      <c r="J67" s="27">
        <v>0</v>
      </c>
      <c r="K67" s="29">
        <v>0</v>
      </c>
      <c r="L67" s="36">
        <v>0</v>
      </c>
      <c r="M67" s="27">
        <v>0</v>
      </c>
      <c r="N67" s="29">
        <v>0</v>
      </c>
      <c r="O67" s="36">
        <v>0</v>
      </c>
      <c r="P67" s="27">
        <v>0</v>
      </c>
      <c r="Q67" s="29">
        <v>0</v>
      </c>
      <c r="R67" s="36">
        <v>0</v>
      </c>
      <c r="S67" s="27">
        <v>0</v>
      </c>
      <c r="T67" s="29">
        <v>0</v>
      </c>
      <c r="U67" s="36">
        <v>0</v>
      </c>
      <c r="V67" s="27">
        <v>0</v>
      </c>
      <c r="W67" s="29">
        <v>0</v>
      </c>
      <c r="X67" s="36">
        <v>0</v>
      </c>
      <c r="Y67" s="27">
        <v>0</v>
      </c>
      <c r="Z67" s="29">
        <v>0</v>
      </c>
      <c r="AA67" s="36">
        <v>1</v>
      </c>
      <c r="AB67" s="27">
        <v>4</v>
      </c>
      <c r="AC67" s="29">
        <v>5</v>
      </c>
      <c r="AD67" s="36">
        <v>2</v>
      </c>
      <c r="AE67" s="27">
        <v>1</v>
      </c>
      <c r="AF67" s="29">
        <v>3</v>
      </c>
      <c r="AG67" s="36">
        <v>19</v>
      </c>
      <c r="AH67" s="27">
        <v>13</v>
      </c>
      <c r="AI67" s="29">
        <v>32</v>
      </c>
      <c r="AJ67" s="36">
        <v>0</v>
      </c>
      <c r="AK67" s="27">
        <v>11</v>
      </c>
      <c r="AL67" s="29">
        <v>11</v>
      </c>
    </row>
    <row r="68" spans="1:38" x14ac:dyDescent="0.2">
      <c r="A68" s="249"/>
      <c r="B68" s="33" t="s">
        <v>87</v>
      </c>
      <c r="C68" s="37">
        <v>38</v>
      </c>
      <c r="D68" s="17">
        <v>40</v>
      </c>
      <c r="E68" s="40">
        <v>78</v>
      </c>
      <c r="F68" s="37">
        <v>51</v>
      </c>
      <c r="G68" s="17">
        <v>46</v>
      </c>
      <c r="H68" s="40">
        <v>97</v>
      </c>
      <c r="I68" s="37">
        <v>41</v>
      </c>
      <c r="J68" s="17">
        <v>38</v>
      </c>
      <c r="K68" s="40">
        <v>79</v>
      </c>
      <c r="L68" s="37">
        <v>42</v>
      </c>
      <c r="M68" s="17">
        <v>62</v>
      </c>
      <c r="N68" s="40">
        <v>104</v>
      </c>
      <c r="O68" s="37">
        <v>56</v>
      </c>
      <c r="P68" s="17">
        <v>52</v>
      </c>
      <c r="Q68" s="40">
        <v>108</v>
      </c>
      <c r="R68" s="37">
        <v>41</v>
      </c>
      <c r="S68" s="17">
        <v>33</v>
      </c>
      <c r="T68" s="40">
        <v>74</v>
      </c>
      <c r="U68" s="37">
        <v>56</v>
      </c>
      <c r="V68" s="17">
        <v>53</v>
      </c>
      <c r="W68" s="40">
        <v>109</v>
      </c>
      <c r="X68" s="37">
        <v>43</v>
      </c>
      <c r="Y68" s="17">
        <v>49</v>
      </c>
      <c r="Z68" s="40">
        <v>92</v>
      </c>
      <c r="AA68" s="37">
        <v>54</v>
      </c>
      <c r="AB68" s="17">
        <v>40</v>
      </c>
      <c r="AC68" s="40">
        <v>94</v>
      </c>
      <c r="AD68" s="37">
        <v>50</v>
      </c>
      <c r="AE68" s="17">
        <v>53</v>
      </c>
      <c r="AF68" s="40">
        <v>103</v>
      </c>
      <c r="AG68" s="37">
        <v>69</v>
      </c>
      <c r="AH68" s="17">
        <v>77</v>
      </c>
      <c r="AI68" s="40">
        <v>146</v>
      </c>
      <c r="AJ68" s="37">
        <v>79</v>
      </c>
      <c r="AK68" s="17">
        <v>56</v>
      </c>
      <c r="AL68" s="40">
        <v>135</v>
      </c>
    </row>
    <row r="69" spans="1:38" x14ac:dyDescent="0.2">
      <c r="A69" s="249"/>
      <c r="B69" s="32" t="s">
        <v>382</v>
      </c>
      <c r="C69" s="36">
        <v>0</v>
      </c>
      <c r="D69" s="27">
        <v>0</v>
      </c>
      <c r="E69" s="29">
        <v>0</v>
      </c>
      <c r="F69" s="36">
        <v>0</v>
      </c>
      <c r="G69" s="27">
        <v>0</v>
      </c>
      <c r="H69" s="29">
        <v>0</v>
      </c>
      <c r="I69" s="36">
        <v>9</v>
      </c>
      <c r="J69" s="27">
        <v>14</v>
      </c>
      <c r="K69" s="29">
        <v>23</v>
      </c>
      <c r="L69" s="36">
        <v>8</v>
      </c>
      <c r="M69" s="27">
        <v>8</v>
      </c>
      <c r="N69" s="29">
        <v>16</v>
      </c>
      <c r="O69" s="36">
        <v>4</v>
      </c>
      <c r="P69" s="27">
        <v>7</v>
      </c>
      <c r="Q69" s="29">
        <v>11</v>
      </c>
      <c r="R69" s="36">
        <v>11</v>
      </c>
      <c r="S69" s="27">
        <v>13</v>
      </c>
      <c r="T69" s="29">
        <v>24</v>
      </c>
      <c r="U69" s="36">
        <v>12</v>
      </c>
      <c r="V69" s="27">
        <v>5</v>
      </c>
      <c r="W69" s="29">
        <v>17</v>
      </c>
      <c r="X69" s="36">
        <v>20</v>
      </c>
      <c r="Y69" s="27">
        <v>9</v>
      </c>
      <c r="Z69" s="29">
        <v>29</v>
      </c>
      <c r="AA69" s="36">
        <v>12</v>
      </c>
      <c r="AB69" s="27">
        <v>7</v>
      </c>
      <c r="AC69" s="29">
        <v>19</v>
      </c>
      <c r="AD69" s="36">
        <v>23</v>
      </c>
      <c r="AE69" s="27">
        <v>11</v>
      </c>
      <c r="AF69" s="29">
        <v>34</v>
      </c>
      <c r="AG69" s="36">
        <v>50</v>
      </c>
      <c r="AH69" s="27">
        <v>18</v>
      </c>
      <c r="AI69" s="29">
        <v>68</v>
      </c>
      <c r="AJ69" s="36">
        <v>19</v>
      </c>
      <c r="AK69" s="27">
        <v>6</v>
      </c>
      <c r="AL69" s="29">
        <v>25</v>
      </c>
    </row>
    <row r="70" spans="1:38" x14ac:dyDescent="0.2">
      <c r="A70" s="249"/>
      <c r="B70" s="33" t="s">
        <v>88</v>
      </c>
      <c r="C70" s="37">
        <v>0</v>
      </c>
      <c r="D70" s="17">
        <v>0</v>
      </c>
      <c r="E70" s="40">
        <v>0</v>
      </c>
      <c r="F70" s="37">
        <v>0</v>
      </c>
      <c r="G70" s="17">
        <v>0</v>
      </c>
      <c r="H70" s="40">
        <v>0</v>
      </c>
      <c r="I70" s="37">
        <v>0</v>
      </c>
      <c r="J70" s="17">
        <v>0</v>
      </c>
      <c r="K70" s="40">
        <v>0</v>
      </c>
      <c r="L70" s="37">
        <v>0</v>
      </c>
      <c r="M70" s="17">
        <v>0</v>
      </c>
      <c r="N70" s="40">
        <v>0</v>
      </c>
      <c r="O70" s="37">
        <v>0</v>
      </c>
      <c r="P70" s="17">
        <v>0</v>
      </c>
      <c r="Q70" s="40">
        <v>0</v>
      </c>
      <c r="R70" s="37">
        <v>0</v>
      </c>
      <c r="S70" s="17">
        <v>0</v>
      </c>
      <c r="T70" s="40">
        <v>0</v>
      </c>
      <c r="U70" s="37">
        <v>0</v>
      </c>
      <c r="V70" s="17">
        <v>0</v>
      </c>
      <c r="W70" s="40">
        <v>0</v>
      </c>
      <c r="X70" s="37">
        <v>0</v>
      </c>
      <c r="Y70" s="17">
        <v>0</v>
      </c>
      <c r="Z70" s="40">
        <v>0</v>
      </c>
      <c r="AA70" s="37">
        <v>0</v>
      </c>
      <c r="AB70" s="17">
        <v>0</v>
      </c>
      <c r="AC70" s="40">
        <v>0</v>
      </c>
      <c r="AD70" s="37">
        <v>4</v>
      </c>
      <c r="AE70" s="17">
        <v>8</v>
      </c>
      <c r="AF70" s="40">
        <v>12</v>
      </c>
      <c r="AG70" s="37">
        <v>9</v>
      </c>
      <c r="AH70" s="17">
        <v>11</v>
      </c>
      <c r="AI70" s="40">
        <v>20</v>
      </c>
      <c r="AJ70" s="37">
        <v>20</v>
      </c>
      <c r="AK70" s="17">
        <v>20</v>
      </c>
      <c r="AL70" s="40">
        <v>40</v>
      </c>
    </row>
    <row r="71" spans="1:38" x14ac:dyDescent="0.2">
      <c r="A71" s="249"/>
      <c r="B71" s="32" t="s">
        <v>90</v>
      </c>
      <c r="C71" s="36">
        <v>0</v>
      </c>
      <c r="D71" s="27">
        <v>0</v>
      </c>
      <c r="E71" s="29">
        <v>0</v>
      </c>
      <c r="F71" s="36">
        <v>0</v>
      </c>
      <c r="G71" s="27">
        <v>0</v>
      </c>
      <c r="H71" s="29">
        <v>0</v>
      </c>
      <c r="I71" s="36">
        <v>0</v>
      </c>
      <c r="J71" s="27">
        <v>0</v>
      </c>
      <c r="K71" s="29">
        <v>0</v>
      </c>
      <c r="L71" s="36">
        <v>0</v>
      </c>
      <c r="M71" s="27">
        <v>0</v>
      </c>
      <c r="N71" s="29">
        <v>0</v>
      </c>
      <c r="O71" s="36">
        <v>0</v>
      </c>
      <c r="P71" s="27">
        <v>0</v>
      </c>
      <c r="Q71" s="29">
        <v>0</v>
      </c>
      <c r="R71" s="36">
        <v>2</v>
      </c>
      <c r="S71" s="27">
        <v>1</v>
      </c>
      <c r="T71" s="29">
        <v>3</v>
      </c>
      <c r="U71" s="36">
        <v>3</v>
      </c>
      <c r="V71" s="27">
        <v>0</v>
      </c>
      <c r="W71" s="29">
        <v>3</v>
      </c>
      <c r="X71" s="36">
        <v>11</v>
      </c>
      <c r="Y71" s="27">
        <v>10</v>
      </c>
      <c r="Z71" s="29">
        <v>21</v>
      </c>
      <c r="AA71" s="36">
        <v>4</v>
      </c>
      <c r="AB71" s="27">
        <v>4</v>
      </c>
      <c r="AC71" s="29">
        <v>8</v>
      </c>
      <c r="AD71" s="36">
        <v>4</v>
      </c>
      <c r="AE71" s="27">
        <v>4</v>
      </c>
      <c r="AF71" s="29">
        <v>8</v>
      </c>
      <c r="AG71" s="36">
        <v>7</v>
      </c>
      <c r="AH71" s="27">
        <v>6</v>
      </c>
      <c r="AI71" s="29">
        <v>13</v>
      </c>
      <c r="AJ71" s="36">
        <v>8</v>
      </c>
      <c r="AK71" s="27">
        <v>10</v>
      </c>
      <c r="AL71" s="29">
        <v>18</v>
      </c>
    </row>
    <row r="72" spans="1:38" x14ac:dyDescent="0.2">
      <c r="A72" s="249"/>
      <c r="B72" s="33" t="s">
        <v>89</v>
      </c>
      <c r="C72" s="37">
        <v>0</v>
      </c>
      <c r="D72" s="17">
        <v>0</v>
      </c>
      <c r="E72" s="40">
        <v>0</v>
      </c>
      <c r="F72" s="37">
        <v>0</v>
      </c>
      <c r="G72" s="17">
        <v>0</v>
      </c>
      <c r="H72" s="40">
        <v>0</v>
      </c>
      <c r="I72" s="37">
        <v>0</v>
      </c>
      <c r="J72" s="17">
        <v>0</v>
      </c>
      <c r="K72" s="40">
        <v>0</v>
      </c>
      <c r="L72" s="37">
        <v>0</v>
      </c>
      <c r="M72" s="17">
        <v>0</v>
      </c>
      <c r="N72" s="40">
        <v>0</v>
      </c>
      <c r="O72" s="37">
        <v>0</v>
      </c>
      <c r="P72" s="17">
        <v>0</v>
      </c>
      <c r="Q72" s="40">
        <v>0</v>
      </c>
      <c r="R72" s="37">
        <v>0</v>
      </c>
      <c r="S72" s="17">
        <v>0</v>
      </c>
      <c r="T72" s="40">
        <v>0</v>
      </c>
      <c r="U72" s="37">
        <v>0</v>
      </c>
      <c r="V72" s="17">
        <v>0</v>
      </c>
      <c r="W72" s="40">
        <v>0</v>
      </c>
      <c r="X72" s="37">
        <v>0</v>
      </c>
      <c r="Y72" s="17">
        <v>0</v>
      </c>
      <c r="Z72" s="40">
        <v>0</v>
      </c>
      <c r="AA72" s="37">
        <v>0</v>
      </c>
      <c r="AB72" s="17">
        <v>0</v>
      </c>
      <c r="AC72" s="40">
        <v>0</v>
      </c>
      <c r="AD72" s="37">
        <v>0</v>
      </c>
      <c r="AE72" s="17">
        <v>0</v>
      </c>
      <c r="AF72" s="40">
        <v>0</v>
      </c>
      <c r="AG72" s="37">
        <v>0</v>
      </c>
      <c r="AH72" s="17">
        <v>0</v>
      </c>
      <c r="AI72" s="40">
        <v>0</v>
      </c>
      <c r="AJ72" s="37">
        <v>0</v>
      </c>
      <c r="AK72" s="17">
        <v>0</v>
      </c>
      <c r="AL72" s="40">
        <v>0</v>
      </c>
    </row>
    <row r="73" spans="1:38" x14ac:dyDescent="0.2">
      <c r="A73" s="348" t="s">
        <v>10</v>
      </c>
      <c r="B73" s="349"/>
      <c r="C73" s="132">
        <v>63</v>
      </c>
      <c r="D73" s="133">
        <v>56</v>
      </c>
      <c r="E73" s="134">
        <v>119</v>
      </c>
      <c r="F73" s="132">
        <v>128</v>
      </c>
      <c r="G73" s="133">
        <v>89</v>
      </c>
      <c r="H73" s="134">
        <v>217</v>
      </c>
      <c r="I73" s="132">
        <v>91</v>
      </c>
      <c r="J73" s="133">
        <v>73</v>
      </c>
      <c r="K73" s="134">
        <v>164</v>
      </c>
      <c r="L73" s="132">
        <v>99</v>
      </c>
      <c r="M73" s="133">
        <v>111</v>
      </c>
      <c r="N73" s="134">
        <v>210</v>
      </c>
      <c r="O73" s="132">
        <v>117</v>
      </c>
      <c r="P73" s="133">
        <v>92</v>
      </c>
      <c r="Q73" s="134">
        <v>209</v>
      </c>
      <c r="R73" s="132">
        <v>131</v>
      </c>
      <c r="S73" s="133">
        <v>106</v>
      </c>
      <c r="T73" s="134">
        <v>237</v>
      </c>
      <c r="U73" s="132">
        <v>137</v>
      </c>
      <c r="V73" s="133">
        <v>122</v>
      </c>
      <c r="W73" s="134">
        <v>259</v>
      </c>
      <c r="X73" s="132">
        <v>152</v>
      </c>
      <c r="Y73" s="133">
        <v>130</v>
      </c>
      <c r="Z73" s="134">
        <v>282</v>
      </c>
      <c r="AA73" s="132">
        <v>133</v>
      </c>
      <c r="AB73" s="133">
        <v>91</v>
      </c>
      <c r="AC73" s="134">
        <v>224</v>
      </c>
      <c r="AD73" s="132">
        <v>175</v>
      </c>
      <c r="AE73" s="133">
        <v>148</v>
      </c>
      <c r="AF73" s="134">
        <v>323</v>
      </c>
      <c r="AG73" s="132">
        <v>251</v>
      </c>
      <c r="AH73" s="133">
        <v>184</v>
      </c>
      <c r="AI73" s="134">
        <v>435</v>
      </c>
      <c r="AJ73" s="132">
        <v>210</v>
      </c>
      <c r="AK73" s="133">
        <v>160</v>
      </c>
      <c r="AL73" s="134">
        <v>370</v>
      </c>
    </row>
    <row r="75" spans="1:38" x14ac:dyDescent="0.2">
      <c r="A75" s="114" t="s">
        <v>298</v>
      </c>
      <c r="B75" s="135"/>
    </row>
    <row r="76" spans="1:38" x14ac:dyDescent="0.2">
      <c r="A76" s="62" t="s">
        <v>221</v>
      </c>
      <c r="B76" s="136"/>
    </row>
  </sheetData>
  <mergeCells count="53">
    <mergeCell ref="A5:O5"/>
    <mergeCell ref="A6:O7"/>
    <mergeCell ref="B35:B36"/>
    <mergeCell ref="B58:B59"/>
    <mergeCell ref="A12:A13"/>
    <mergeCell ref="A35:A36"/>
    <mergeCell ref="A58:A59"/>
    <mergeCell ref="A37:A42"/>
    <mergeCell ref="A43:A49"/>
    <mergeCell ref="A50:B50"/>
    <mergeCell ref="B12:B13"/>
    <mergeCell ref="C12:E12"/>
    <mergeCell ref="F12:H12"/>
    <mergeCell ref="I12:K12"/>
    <mergeCell ref="L12:N12"/>
    <mergeCell ref="O12:Q12"/>
    <mergeCell ref="AD58:AF58"/>
    <mergeCell ref="AG58:AI58"/>
    <mergeCell ref="AJ58:AL58"/>
    <mergeCell ref="A60:A65"/>
    <mergeCell ref="A66:A72"/>
    <mergeCell ref="X58:Z58"/>
    <mergeCell ref="AA58:AC58"/>
    <mergeCell ref="A73:B73"/>
    <mergeCell ref="L58:N58"/>
    <mergeCell ref="O58:Q58"/>
    <mergeCell ref="R58:T58"/>
    <mergeCell ref="U58:W58"/>
    <mergeCell ref="I58:K58"/>
    <mergeCell ref="C58:E58"/>
    <mergeCell ref="F58:H58"/>
    <mergeCell ref="AG12:AI12"/>
    <mergeCell ref="U35:W35"/>
    <mergeCell ref="X35:Z35"/>
    <mergeCell ref="AA35:AC35"/>
    <mergeCell ref="AD35:AF35"/>
    <mergeCell ref="AG35:AI35"/>
    <mergeCell ref="AD12:AF12"/>
    <mergeCell ref="AJ35:AL35"/>
    <mergeCell ref="AJ12:AL12"/>
    <mergeCell ref="A14:A19"/>
    <mergeCell ref="A20:A26"/>
    <mergeCell ref="A27:B27"/>
    <mergeCell ref="C35:E35"/>
    <mergeCell ref="F35:H35"/>
    <mergeCell ref="I35:K35"/>
    <mergeCell ref="L35:N35"/>
    <mergeCell ref="O35:Q35"/>
    <mergeCell ref="R35:T35"/>
    <mergeCell ref="R12:T12"/>
    <mergeCell ref="U12:W12"/>
    <mergeCell ref="X12:Z12"/>
    <mergeCell ref="AA12:AC12"/>
  </mergeCells>
  <hyperlinks>
    <hyperlink ref="O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16" workbookViewId="0">
      <selection activeCell="X17" sqref="X17"/>
    </sheetView>
  </sheetViews>
  <sheetFormatPr baseColWidth="10" defaultRowHeight="12.75" x14ac:dyDescent="0.2"/>
  <cols>
    <col min="1" max="1" width="26" style="117" customWidth="1"/>
    <col min="2" max="2" width="21.140625" style="117" customWidth="1"/>
    <col min="3" max="3" width="11.42578125" style="117"/>
    <col min="4" max="4" width="10" style="117" bestFit="1" customWidth="1"/>
    <col min="5" max="5" width="6.42578125" style="117" bestFit="1" customWidth="1"/>
    <col min="6" max="6" width="10" style="117" bestFit="1" customWidth="1"/>
    <col min="7" max="7" width="6.42578125" style="117" bestFit="1" customWidth="1"/>
    <col min="8" max="8" width="10" style="117" bestFit="1" customWidth="1"/>
    <col min="9" max="9" width="6.42578125" style="117" bestFit="1" customWidth="1"/>
    <col min="10" max="10" width="10" style="117" bestFit="1" customWidth="1"/>
    <col min="11" max="11" width="6.42578125" style="117" bestFit="1" customWidth="1"/>
    <col min="12" max="12" width="10" style="117" bestFit="1" customWidth="1"/>
    <col min="13" max="13" width="6.42578125" style="117" bestFit="1" customWidth="1"/>
    <col min="14" max="14" width="10" style="117" bestFit="1" customWidth="1"/>
    <col min="15" max="15" width="6.42578125" style="117" bestFit="1" customWidth="1"/>
    <col min="16" max="16" width="10" style="117" bestFit="1" customWidth="1"/>
    <col min="17" max="17" width="6.42578125" style="117" bestFit="1" customWidth="1"/>
    <col min="18" max="18" width="10" style="117" bestFit="1" customWidth="1"/>
    <col min="19" max="19" width="6.42578125" style="117" bestFit="1" customWidth="1"/>
    <col min="20" max="20" width="10" style="117" bestFit="1" customWidth="1"/>
    <col min="21" max="21" width="6.42578125" style="117" bestFit="1" customWidth="1"/>
    <col min="22" max="22" width="10" style="117" bestFit="1" customWidth="1"/>
    <col min="23" max="23" width="6.42578125" style="117" bestFit="1" customWidth="1"/>
    <col min="24" max="24" width="10" style="117" bestFit="1" customWidth="1"/>
    <col min="25" max="25" width="6.42578125" style="117" bestFit="1" customWidth="1"/>
    <col min="26" max="26" width="10" style="117" bestFit="1" customWidth="1"/>
    <col min="27" max="27" width="6.42578125" style="117" bestFit="1" customWidth="1"/>
    <col min="28" max="16384" width="11.42578125" style="117"/>
  </cols>
  <sheetData>
    <row r="1" spans="1:27" ht="15" customHeight="1" x14ac:dyDescent="0.2"/>
    <row r="4" spans="1:27" ht="18" customHeight="1" x14ac:dyDescent="0.2">
      <c r="O4" s="79" t="s">
        <v>235</v>
      </c>
    </row>
    <row r="5" spans="1:27" s="83" customFormat="1" ht="24.75" customHeight="1" x14ac:dyDescent="0.2">
      <c r="A5" s="340" t="s">
        <v>212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27" s="86" customFormat="1" ht="15" customHeight="1" x14ac:dyDescent="0.2">
      <c r="A6" s="341" t="s">
        <v>303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2"/>
    </row>
    <row r="7" spans="1:27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343"/>
    </row>
    <row r="9" spans="1:27" ht="15" customHeight="1" x14ac:dyDescent="0.2">
      <c r="A9" s="67" t="s">
        <v>196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27" ht="15" customHeight="1" x14ac:dyDescent="0.2">
      <c r="A10" s="67" t="s">
        <v>304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27" hidden="1" x14ac:dyDescent="0.2"/>
    <row r="13" spans="1:27" ht="24" customHeight="1" x14ac:dyDescent="0.2">
      <c r="A13" s="329" t="s">
        <v>105</v>
      </c>
      <c r="B13" s="347"/>
      <c r="C13" s="330"/>
      <c r="D13" s="329">
        <v>2010</v>
      </c>
      <c r="E13" s="347"/>
      <c r="F13" s="347"/>
      <c r="G13" s="347"/>
      <c r="H13" s="347"/>
      <c r="I13" s="330"/>
      <c r="J13" s="329">
        <v>2012</v>
      </c>
      <c r="K13" s="347"/>
      <c r="L13" s="347"/>
      <c r="M13" s="347"/>
      <c r="N13" s="347"/>
      <c r="O13" s="330"/>
      <c r="P13" s="329">
        <v>2014</v>
      </c>
      <c r="Q13" s="347"/>
      <c r="R13" s="347"/>
      <c r="S13" s="347"/>
      <c r="T13" s="347"/>
      <c r="U13" s="330"/>
      <c r="V13" s="329">
        <v>2016</v>
      </c>
      <c r="W13" s="347"/>
      <c r="X13" s="347"/>
      <c r="Y13" s="347"/>
      <c r="Z13" s="347"/>
      <c r="AA13" s="330"/>
    </row>
    <row r="14" spans="1:27" ht="15" customHeight="1" x14ac:dyDescent="0.2">
      <c r="A14" s="356"/>
      <c r="B14" s="357"/>
      <c r="C14" s="358"/>
      <c r="D14" s="329" t="s">
        <v>10</v>
      </c>
      <c r="E14" s="347"/>
      <c r="F14" s="347" t="s">
        <v>96</v>
      </c>
      <c r="G14" s="347"/>
      <c r="H14" s="347" t="s">
        <v>97</v>
      </c>
      <c r="I14" s="330"/>
      <c r="J14" s="329" t="s">
        <v>10</v>
      </c>
      <c r="K14" s="347"/>
      <c r="L14" s="347" t="s">
        <v>96</v>
      </c>
      <c r="M14" s="347"/>
      <c r="N14" s="347" t="s">
        <v>97</v>
      </c>
      <c r="O14" s="330"/>
      <c r="P14" s="329" t="s">
        <v>10</v>
      </c>
      <c r="Q14" s="347"/>
      <c r="R14" s="347" t="s">
        <v>96</v>
      </c>
      <c r="S14" s="347"/>
      <c r="T14" s="347" t="s">
        <v>97</v>
      </c>
      <c r="U14" s="330"/>
      <c r="V14" s="329" t="s">
        <v>10</v>
      </c>
      <c r="W14" s="347"/>
      <c r="X14" s="347" t="s">
        <v>96</v>
      </c>
      <c r="Y14" s="347"/>
      <c r="Z14" s="347" t="s">
        <v>97</v>
      </c>
      <c r="AA14" s="330"/>
    </row>
    <row r="15" spans="1:27" x14ac:dyDescent="0.2">
      <c r="A15" s="336"/>
      <c r="B15" s="359"/>
      <c r="C15" s="337"/>
      <c r="D15" s="210" t="s">
        <v>57</v>
      </c>
      <c r="E15" s="216" t="s">
        <v>58</v>
      </c>
      <c r="F15" s="216" t="s">
        <v>57</v>
      </c>
      <c r="G15" s="216" t="s">
        <v>58</v>
      </c>
      <c r="H15" s="216" t="s">
        <v>57</v>
      </c>
      <c r="I15" s="211" t="s">
        <v>58</v>
      </c>
      <c r="J15" s="210" t="s">
        <v>57</v>
      </c>
      <c r="K15" s="216" t="s">
        <v>58</v>
      </c>
      <c r="L15" s="216" t="s">
        <v>57</v>
      </c>
      <c r="M15" s="216" t="s">
        <v>58</v>
      </c>
      <c r="N15" s="216" t="s">
        <v>57</v>
      </c>
      <c r="O15" s="211" t="s">
        <v>58</v>
      </c>
      <c r="P15" s="210" t="s">
        <v>57</v>
      </c>
      <c r="Q15" s="216" t="s">
        <v>58</v>
      </c>
      <c r="R15" s="216" t="s">
        <v>57</v>
      </c>
      <c r="S15" s="216" t="s">
        <v>58</v>
      </c>
      <c r="T15" s="216" t="s">
        <v>57</v>
      </c>
      <c r="U15" s="211" t="s">
        <v>58</v>
      </c>
      <c r="V15" s="210" t="s">
        <v>57</v>
      </c>
      <c r="W15" s="216" t="s">
        <v>58</v>
      </c>
      <c r="X15" s="216" t="s">
        <v>57</v>
      </c>
      <c r="Y15" s="216" t="s">
        <v>58</v>
      </c>
      <c r="Z15" s="216" t="s">
        <v>57</v>
      </c>
      <c r="AA15" s="211" t="s">
        <v>58</v>
      </c>
    </row>
    <row r="16" spans="1:27" ht="15" customHeight="1" x14ac:dyDescent="0.2">
      <c r="A16" s="274" t="s">
        <v>98</v>
      </c>
      <c r="B16" s="275"/>
      <c r="C16" s="148" t="s">
        <v>10</v>
      </c>
      <c r="D16" s="145">
        <v>27201.141530054643</v>
      </c>
      <c r="E16" s="146">
        <v>100.00000000000001</v>
      </c>
      <c r="F16" s="146">
        <v>12908.191522491399</v>
      </c>
      <c r="G16" s="146">
        <v>47.454594904515645</v>
      </c>
      <c r="H16" s="146">
        <v>14293.045977011499</v>
      </c>
      <c r="I16" s="148">
        <v>52.545757909531332</v>
      </c>
      <c r="J16" s="145">
        <v>28129.637699999999</v>
      </c>
      <c r="K16" s="146">
        <v>100</v>
      </c>
      <c r="L16" s="146">
        <v>13340.362300000001</v>
      </c>
      <c r="M16" s="146">
        <v>47.424579165482825</v>
      </c>
      <c r="N16" s="146">
        <v>14789.275300000001</v>
      </c>
      <c r="O16" s="148">
        <v>52.575420479020252</v>
      </c>
      <c r="P16" s="145">
        <v>29044.596000000001</v>
      </c>
      <c r="Q16" s="146">
        <v>100</v>
      </c>
      <c r="R16" s="146">
        <v>13804.2309</v>
      </c>
      <c r="S16" s="146">
        <v>47.527708424658414</v>
      </c>
      <c r="T16" s="146">
        <v>15240.365099999999</v>
      </c>
      <c r="U16" s="148">
        <v>52.472291575341579</v>
      </c>
      <c r="V16" s="145">
        <v>29937.9</v>
      </c>
      <c r="W16" s="146">
        <v>100</v>
      </c>
      <c r="X16" s="146">
        <v>14263.2</v>
      </c>
      <c r="Y16" s="146">
        <v>47.642620223863396</v>
      </c>
      <c r="Z16" s="146">
        <v>15674.8</v>
      </c>
      <c r="AA16" s="148">
        <v>52.357713800901195</v>
      </c>
    </row>
    <row r="17" spans="1:27" ht="15" customHeight="1" x14ac:dyDescent="0.2">
      <c r="A17" s="297" t="s">
        <v>106</v>
      </c>
      <c r="B17" s="238"/>
      <c r="C17" s="72" t="s">
        <v>60</v>
      </c>
      <c r="D17" s="36">
        <v>4517.6863000000003</v>
      </c>
      <c r="E17" s="27">
        <v>16.600000000000001</v>
      </c>
      <c r="F17" s="27">
        <v>2116.5834096885801</v>
      </c>
      <c r="G17" s="27">
        <v>7.7812300904723397</v>
      </c>
      <c r="H17" s="27">
        <v>2401.07972413793</v>
      </c>
      <c r="I17" s="29">
        <v>8.8271285287235752</v>
      </c>
      <c r="J17" s="36">
        <v>3716.6556</v>
      </c>
      <c r="K17" s="27">
        <v>13.2</v>
      </c>
      <c r="L17" s="27">
        <v>1803.4961000000001</v>
      </c>
      <c r="M17" s="27">
        <v>6.4113733679548961</v>
      </c>
      <c r="N17" s="27">
        <v>1913.1595</v>
      </c>
      <c r="O17" s="29">
        <v>6.8012233943560529</v>
      </c>
      <c r="P17" s="36">
        <v>3896.4202999999998</v>
      </c>
      <c r="Q17" s="27">
        <v>13.4</v>
      </c>
      <c r="R17" s="27">
        <v>1917.9202</v>
      </c>
      <c r="S17" s="27">
        <v>6.6033633244545724</v>
      </c>
      <c r="T17" s="27">
        <v>1978.5001999999999</v>
      </c>
      <c r="U17" s="29">
        <v>6.8119391297437906</v>
      </c>
      <c r="V17" s="36">
        <v>3608</v>
      </c>
      <c r="W17" s="27">
        <v>12.1</v>
      </c>
      <c r="X17" s="27">
        <v>1639.7</v>
      </c>
      <c r="Y17" s="27">
        <v>5.4770040650813856</v>
      </c>
      <c r="Z17" s="27">
        <v>1968.3</v>
      </c>
      <c r="AA17" s="29">
        <v>6.5746094415439948</v>
      </c>
    </row>
    <row r="18" spans="1:27" x14ac:dyDescent="0.2">
      <c r="A18" s="355"/>
      <c r="B18" s="247"/>
      <c r="C18" s="97" t="s">
        <v>61</v>
      </c>
      <c r="D18" s="38">
        <v>22683.455230054642</v>
      </c>
      <c r="E18" s="39">
        <v>83.4</v>
      </c>
      <c r="F18" s="39">
        <v>10791.60811280282</v>
      </c>
      <c r="G18" s="39">
        <v>39.673364814043303</v>
      </c>
      <c r="H18" s="39">
        <v>11891.96625287357</v>
      </c>
      <c r="I18" s="41">
        <v>43.718629380807755</v>
      </c>
      <c r="J18" s="38">
        <v>24412.982100000001</v>
      </c>
      <c r="K18" s="39">
        <v>86.8</v>
      </c>
      <c r="L18" s="39">
        <v>11536.866199999999</v>
      </c>
      <c r="M18" s="39">
        <v>41.013205797527917</v>
      </c>
      <c r="N18" s="39">
        <v>12876.115900000001</v>
      </c>
      <c r="O18" s="41">
        <v>45.774197440161132</v>
      </c>
      <c r="P18" s="38">
        <v>25148.1757</v>
      </c>
      <c r="Q18" s="39">
        <v>86.6</v>
      </c>
      <c r="R18" s="39">
        <v>11886.3107</v>
      </c>
      <c r="S18" s="39">
        <v>40.924345100203837</v>
      </c>
      <c r="T18" s="39">
        <v>13261.865</v>
      </c>
      <c r="U18" s="41">
        <v>45.660352789895917</v>
      </c>
      <c r="V18" s="38">
        <v>26329.9</v>
      </c>
      <c r="W18" s="39">
        <v>87.9</v>
      </c>
      <c r="X18" s="39">
        <v>12623.5</v>
      </c>
      <c r="Y18" s="39">
        <v>42.165616158782008</v>
      </c>
      <c r="Z18" s="39">
        <v>13706.5</v>
      </c>
      <c r="AA18" s="41">
        <v>45.783104359357203</v>
      </c>
    </row>
    <row r="19" spans="1:27" x14ac:dyDescent="0.2">
      <c r="A19" s="22"/>
      <c r="B19" s="22"/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x14ac:dyDescent="0.2">
      <c r="A20" s="114" t="s">
        <v>305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7"/>
      <c r="X20" s="157"/>
      <c r="Y20" s="157"/>
      <c r="Z20" s="157"/>
      <c r="AA20" s="135"/>
    </row>
    <row r="21" spans="1:27" x14ac:dyDescent="0.2">
      <c r="A21" s="116" t="s">
        <v>234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37"/>
      <c r="X21" s="137"/>
      <c r="Y21" s="137"/>
      <c r="Z21" s="137"/>
      <c r="AA21" s="158"/>
    </row>
    <row r="22" spans="1:27" x14ac:dyDescent="0.2">
      <c r="A22" s="116" t="s">
        <v>101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37"/>
      <c r="X22" s="137"/>
      <c r="Y22" s="137"/>
      <c r="Z22" s="137"/>
      <c r="AA22" s="158"/>
    </row>
    <row r="23" spans="1:27" x14ac:dyDescent="0.2">
      <c r="A23" s="116" t="s">
        <v>192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37"/>
      <c r="X23" s="137"/>
      <c r="Y23" s="137"/>
      <c r="Z23" s="137"/>
      <c r="AA23" s="158"/>
    </row>
    <row r="24" spans="1:27" x14ac:dyDescent="0.2">
      <c r="A24" s="62" t="s">
        <v>221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X24" s="160"/>
      <c r="Y24" s="160"/>
      <c r="Z24" s="160"/>
      <c r="AA24" s="136"/>
    </row>
    <row r="25" spans="1:27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7" ht="15" customHeight="1" x14ac:dyDescent="0.2">
      <c r="A26" s="67" t="s">
        <v>197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27" ht="15" customHeight="1" x14ac:dyDescent="0.2">
      <c r="A27" s="67" t="s">
        <v>304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9" spans="1:27" ht="12.75" customHeight="1" x14ac:dyDescent="0.2">
      <c r="A29" s="352" t="s">
        <v>149</v>
      </c>
      <c r="B29" s="363"/>
      <c r="C29" s="363"/>
      <c r="D29" s="363"/>
      <c r="E29" s="364"/>
      <c r="F29" s="322">
        <v>2010</v>
      </c>
      <c r="G29" s="324"/>
      <c r="H29" s="322">
        <v>2012</v>
      </c>
      <c r="I29" s="324"/>
      <c r="J29" s="322">
        <v>2014</v>
      </c>
      <c r="K29" s="324"/>
      <c r="L29" s="322">
        <v>2016</v>
      </c>
      <c r="M29" s="324"/>
    </row>
    <row r="30" spans="1:27" ht="15" customHeight="1" x14ac:dyDescent="0.2">
      <c r="A30" s="302"/>
      <c r="B30" s="303"/>
      <c r="C30" s="303"/>
      <c r="D30" s="303"/>
      <c r="E30" s="304"/>
      <c r="F30" s="302" t="s">
        <v>10</v>
      </c>
      <c r="G30" s="304"/>
      <c r="H30" s="302" t="s">
        <v>10</v>
      </c>
      <c r="I30" s="304"/>
      <c r="J30" s="302" t="s">
        <v>10</v>
      </c>
      <c r="K30" s="304"/>
      <c r="L30" s="302" t="s">
        <v>10</v>
      </c>
      <c r="M30" s="304"/>
    </row>
    <row r="31" spans="1:27" x14ac:dyDescent="0.2">
      <c r="A31" s="353"/>
      <c r="B31" s="365"/>
      <c r="C31" s="365"/>
      <c r="D31" s="365"/>
      <c r="E31" s="366"/>
      <c r="F31" s="206" t="s">
        <v>57</v>
      </c>
      <c r="G31" s="208" t="s">
        <v>58</v>
      </c>
      <c r="H31" s="206" t="s">
        <v>57</v>
      </c>
      <c r="I31" s="208" t="s">
        <v>58</v>
      </c>
      <c r="J31" s="206" t="s">
        <v>57</v>
      </c>
      <c r="K31" s="208" t="s">
        <v>58</v>
      </c>
      <c r="L31" s="206" t="s">
        <v>57</v>
      </c>
      <c r="M31" s="208" t="s">
        <v>58</v>
      </c>
    </row>
    <row r="32" spans="1:27" ht="47.25" customHeight="1" x14ac:dyDescent="0.2">
      <c r="A32" s="249" t="s">
        <v>106</v>
      </c>
      <c r="B32" s="361" t="s">
        <v>306</v>
      </c>
      <c r="C32" s="361"/>
      <c r="D32" s="361"/>
      <c r="E32" s="362"/>
      <c r="F32" s="145">
        <v>4517.6863000000003</v>
      </c>
      <c r="G32" s="148">
        <v>100</v>
      </c>
      <c r="H32" s="145">
        <v>3716.6556</v>
      </c>
      <c r="I32" s="148">
        <v>100</v>
      </c>
      <c r="J32" s="145">
        <v>3896.4202999999998</v>
      </c>
      <c r="K32" s="148">
        <v>100</v>
      </c>
      <c r="L32" s="145">
        <v>3608</v>
      </c>
      <c r="M32" s="148">
        <v>100</v>
      </c>
    </row>
    <row r="33" spans="1:13" ht="24" customHeight="1" x14ac:dyDescent="0.2">
      <c r="A33" s="249"/>
      <c r="B33" s="295" t="s">
        <v>150</v>
      </c>
      <c r="C33" s="295"/>
      <c r="D33" s="295"/>
      <c r="E33" s="354"/>
      <c r="F33" s="36">
        <v>102</v>
      </c>
      <c r="G33" s="29">
        <v>2.2999999999999998</v>
      </c>
      <c r="H33" s="36">
        <v>94.968800000000002</v>
      </c>
      <c r="I33" s="29">
        <v>2.6</v>
      </c>
      <c r="J33" s="36">
        <v>100.08110000000001</v>
      </c>
      <c r="K33" s="29">
        <v>2.6</v>
      </c>
      <c r="L33" s="36">
        <v>80.900000000000006</v>
      </c>
      <c r="M33" s="29">
        <v>2.2000000000000002</v>
      </c>
    </row>
    <row r="34" spans="1:13" x14ac:dyDescent="0.2">
      <c r="A34" s="249"/>
      <c r="B34" s="236" t="s">
        <v>151</v>
      </c>
      <c r="C34" s="236"/>
      <c r="D34" s="236"/>
      <c r="E34" s="237"/>
      <c r="F34" s="37">
        <v>429</v>
      </c>
      <c r="G34" s="40">
        <v>9.5</v>
      </c>
      <c r="H34" s="37">
        <v>321.95309999999995</v>
      </c>
      <c r="I34" s="40">
        <v>8.6999999999999993</v>
      </c>
      <c r="J34" s="37">
        <v>379.98399999999998</v>
      </c>
      <c r="K34" s="40">
        <v>9.8000000000000007</v>
      </c>
      <c r="L34" s="37">
        <v>342.3</v>
      </c>
      <c r="M34" s="40">
        <v>9.5</v>
      </c>
    </row>
    <row r="35" spans="1:13" x14ac:dyDescent="0.2">
      <c r="A35" s="249"/>
      <c r="B35" s="295" t="s">
        <v>152</v>
      </c>
      <c r="C35" s="295"/>
      <c r="D35" s="295"/>
      <c r="E35" s="354"/>
      <c r="F35" s="36">
        <v>773</v>
      </c>
      <c r="G35" s="29">
        <v>17.100000000000001</v>
      </c>
      <c r="H35" s="36">
        <v>611.20849999999996</v>
      </c>
      <c r="I35" s="29">
        <v>16.399999999999999</v>
      </c>
      <c r="J35" s="36">
        <v>726.49430000000007</v>
      </c>
      <c r="K35" s="29">
        <v>18.600000000000001</v>
      </c>
      <c r="L35" s="36">
        <v>674.5</v>
      </c>
      <c r="M35" s="29">
        <v>18.7</v>
      </c>
    </row>
    <row r="36" spans="1:13" x14ac:dyDescent="0.2">
      <c r="A36" s="249"/>
      <c r="B36" s="236" t="s">
        <v>153</v>
      </c>
      <c r="C36" s="236"/>
      <c r="D36" s="236"/>
      <c r="E36" s="237"/>
      <c r="F36" s="37">
        <v>1159</v>
      </c>
      <c r="G36" s="40">
        <v>25.7</v>
      </c>
      <c r="H36" s="37">
        <v>881.96940000000006</v>
      </c>
      <c r="I36" s="40">
        <v>23.7</v>
      </c>
      <c r="J36" s="37">
        <v>931.88530000000003</v>
      </c>
      <c r="K36" s="40">
        <v>23.9</v>
      </c>
      <c r="L36" s="37">
        <v>796.2</v>
      </c>
      <c r="M36" s="40">
        <v>22.1</v>
      </c>
    </row>
    <row r="37" spans="1:13" x14ac:dyDescent="0.2">
      <c r="A37" s="250"/>
      <c r="B37" s="296" t="s">
        <v>154</v>
      </c>
      <c r="C37" s="296"/>
      <c r="D37" s="296"/>
      <c r="E37" s="360"/>
      <c r="F37" s="73">
        <v>2052</v>
      </c>
      <c r="G37" s="30">
        <v>45.4</v>
      </c>
      <c r="H37" s="73">
        <v>1806.5558999999998</v>
      </c>
      <c r="I37" s="30">
        <v>48.6</v>
      </c>
      <c r="J37" s="73">
        <v>1757.9756</v>
      </c>
      <c r="K37" s="30">
        <v>45.1</v>
      </c>
      <c r="L37" s="73">
        <v>1714.1</v>
      </c>
      <c r="M37" s="30">
        <v>47.5</v>
      </c>
    </row>
    <row r="38" spans="1:13" x14ac:dyDescent="0.2">
      <c r="A38" s="44"/>
      <c r="B38" s="44"/>
      <c r="C38" s="44"/>
      <c r="D38" s="44"/>
      <c r="E38" s="44"/>
      <c r="F38" s="17"/>
      <c r="G38" s="17"/>
      <c r="H38" s="17"/>
      <c r="I38" s="17"/>
      <c r="J38" s="17"/>
      <c r="K38" s="17"/>
      <c r="L38" s="17"/>
      <c r="M38" s="17"/>
    </row>
    <row r="39" spans="1:13" x14ac:dyDescent="0.2">
      <c r="A39" s="114" t="s">
        <v>307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35"/>
    </row>
    <row r="40" spans="1:13" x14ac:dyDescent="0.2">
      <c r="A40" s="116" t="s">
        <v>234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58"/>
    </row>
    <row r="41" spans="1:13" x14ac:dyDescent="0.2">
      <c r="A41" s="116" t="s">
        <v>101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58"/>
    </row>
    <row r="42" spans="1:13" x14ac:dyDescent="0.2">
      <c r="A42" s="116" t="s">
        <v>192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58"/>
    </row>
    <row r="43" spans="1:13" x14ac:dyDescent="0.2">
      <c r="A43" s="62" t="s">
        <v>221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36"/>
    </row>
  </sheetData>
  <mergeCells count="37">
    <mergeCell ref="B34:E34"/>
    <mergeCell ref="B35:E35"/>
    <mergeCell ref="B36:E36"/>
    <mergeCell ref="B37:E37"/>
    <mergeCell ref="A5:O5"/>
    <mergeCell ref="A6:O7"/>
    <mergeCell ref="B32:E32"/>
    <mergeCell ref="A29:E31"/>
    <mergeCell ref="A32:A37"/>
    <mergeCell ref="J30:K30"/>
    <mergeCell ref="L29:M29"/>
    <mergeCell ref="J29:K29"/>
    <mergeCell ref="F29:G29"/>
    <mergeCell ref="F30:G30"/>
    <mergeCell ref="H29:I29"/>
    <mergeCell ref="H30:I30"/>
    <mergeCell ref="B33:E33"/>
    <mergeCell ref="H14:I14"/>
    <mergeCell ref="A16:B16"/>
    <mergeCell ref="L30:M30"/>
    <mergeCell ref="A17:B18"/>
    <mergeCell ref="A13:C15"/>
    <mergeCell ref="J13:O13"/>
    <mergeCell ref="J14:K14"/>
    <mergeCell ref="L14:M14"/>
    <mergeCell ref="N14:O14"/>
    <mergeCell ref="D13:I13"/>
    <mergeCell ref="D14:E14"/>
    <mergeCell ref="F14:G14"/>
    <mergeCell ref="V13:AA13"/>
    <mergeCell ref="P13:U13"/>
    <mergeCell ref="P14:Q14"/>
    <mergeCell ref="R14:S14"/>
    <mergeCell ref="T14:U14"/>
    <mergeCell ref="V14:W14"/>
    <mergeCell ref="X14:Y14"/>
    <mergeCell ref="Z14:AA14"/>
  </mergeCells>
  <hyperlinks>
    <hyperlink ref="O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A34" sqref="A34"/>
    </sheetView>
  </sheetViews>
  <sheetFormatPr baseColWidth="10" defaultRowHeight="12.75" x14ac:dyDescent="0.2"/>
  <cols>
    <col min="1" max="1" width="11.42578125" style="168"/>
    <col min="2" max="2" width="23.5703125" style="117" customWidth="1"/>
    <col min="3" max="3" width="21.7109375" style="117" customWidth="1"/>
    <col min="4" max="8" width="11.42578125" style="117"/>
    <col min="9" max="9" width="14" style="117" customWidth="1"/>
    <col min="10" max="16384" width="11.42578125" style="117"/>
  </cols>
  <sheetData>
    <row r="1" spans="1:25" ht="15" customHeight="1" x14ac:dyDescent="0.2">
      <c r="A1" s="117"/>
    </row>
    <row r="2" spans="1:25" x14ac:dyDescent="0.2">
      <c r="A2" s="117"/>
    </row>
    <row r="3" spans="1:25" x14ac:dyDescent="0.2">
      <c r="A3" s="117"/>
    </row>
    <row r="4" spans="1:25" ht="18" customHeight="1" x14ac:dyDescent="0.2">
      <c r="A4" s="117"/>
      <c r="K4" s="79" t="s">
        <v>235</v>
      </c>
    </row>
    <row r="5" spans="1:25" s="83" customFormat="1" ht="24.75" customHeight="1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s="86" customFormat="1" ht="15" customHeight="1" x14ac:dyDescent="0.2">
      <c r="A6" s="235" t="s">
        <v>308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s="86" customFormat="1" ht="1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5" x14ac:dyDescent="0.2">
      <c r="A8" s="117"/>
    </row>
    <row r="9" spans="1:25" ht="15" customHeight="1" x14ac:dyDescent="0.2">
      <c r="A9" s="67" t="s">
        <v>386</v>
      </c>
      <c r="B9" s="67"/>
      <c r="C9" s="67"/>
      <c r="D9" s="67"/>
      <c r="E9" s="67"/>
      <c r="F9" s="67"/>
      <c r="G9" s="67"/>
      <c r="H9" s="67"/>
      <c r="I9" s="67"/>
      <c r="J9" s="67"/>
      <c r="K9" s="166"/>
      <c r="L9" s="166"/>
    </row>
    <row r="10" spans="1:25" ht="15" customHeight="1" x14ac:dyDescent="0.2">
      <c r="A10" s="67" t="s">
        <v>309</v>
      </c>
      <c r="B10" s="67"/>
      <c r="C10" s="67"/>
      <c r="D10" s="67"/>
      <c r="E10" s="67"/>
      <c r="F10" s="67"/>
      <c r="G10" s="67"/>
      <c r="H10" s="67"/>
      <c r="I10" s="67"/>
      <c r="J10" s="67"/>
      <c r="K10" s="166"/>
      <c r="L10" s="166"/>
    </row>
    <row r="11" spans="1:25" x14ac:dyDescent="0.2">
      <c r="A11" s="117"/>
    </row>
    <row r="12" spans="1:25" ht="25.5" x14ac:dyDescent="0.2">
      <c r="A12" s="217" t="s">
        <v>383</v>
      </c>
      <c r="B12" s="217" t="s">
        <v>385</v>
      </c>
      <c r="C12" s="218" t="s">
        <v>148</v>
      </c>
      <c r="D12" s="219">
        <v>2012</v>
      </c>
      <c r="E12" s="218">
        <v>2013</v>
      </c>
      <c r="F12" s="218">
        <v>2014</v>
      </c>
      <c r="G12" s="218">
        <v>2015</v>
      </c>
      <c r="H12" s="218">
        <v>2016</v>
      </c>
    </row>
    <row r="13" spans="1:25" x14ac:dyDescent="0.2">
      <c r="A13" s="367">
        <v>7310</v>
      </c>
      <c r="B13" s="374" t="s">
        <v>311</v>
      </c>
      <c r="C13" s="161" t="s">
        <v>312</v>
      </c>
      <c r="D13" s="165">
        <v>141</v>
      </c>
      <c r="E13" s="162">
        <v>169</v>
      </c>
      <c r="F13" s="162">
        <v>163</v>
      </c>
      <c r="G13" s="162">
        <v>167</v>
      </c>
      <c r="H13" s="162">
        <v>164</v>
      </c>
    </row>
    <row r="14" spans="1:25" x14ac:dyDescent="0.2">
      <c r="A14" s="368"/>
      <c r="B14" s="375"/>
      <c r="C14" s="32" t="s">
        <v>265</v>
      </c>
      <c r="D14" s="29">
        <v>16</v>
      </c>
      <c r="E14" s="12">
        <v>18</v>
      </c>
      <c r="F14" s="12">
        <v>22</v>
      </c>
      <c r="G14" s="12">
        <v>23</v>
      </c>
      <c r="H14" s="12">
        <v>21</v>
      </c>
    </row>
    <row r="15" spans="1:25" x14ac:dyDescent="0.2">
      <c r="A15" s="368"/>
      <c r="B15" s="375"/>
      <c r="C15" s="33" t="s">
        <v>275</v>
      </c>
      <c r="D15" s="40">
        <v>4</v>
      </c>
      <c r="E15" s="13">
        <v>2</v>
      </c>
      <c r="F15" s="13">
        <v>1</v>
      </c>
      <c r="G15" s="13">
        <v>1</v>
      </c>
      <c r="H15" s="13">
        <v>1</v>
      </c>
    </row>
    <row r="16" spans="1:25" x14ac:dyDescent="0.2">
      <c r="A16" s="368"/>
      <c r="B16" s="375"/>
      <c r="C16" s="32" t="s">
        <v>315</v>
      </c>
      <c r="D16" s="29">
        <v>109</v>
      </c>
      <c r="E16" s="12">
        <v>133</v>
      </c>
      <c r="F16" s="12">
        <v>126</v>
      </c>
      <c r="G16" s="12">
        <v>128</v>
      </c>
      <c r="H16" s="12">
        <v>125</v>
      </c>
    </row>
    <row r="17" spans="1:8" x14ac:dyDescent="0.2">
      <c r="A17" s="368"/>
      <c r="B17" s="375"/>
      <c r="C17" s="33" t="s">
        <v>316</v>
      </c>
      <c r="D17" s="40">
        <v>2</v>
      </c>
      <c r="E17" s="13">
        <v>3</v>
      </c>
      <c r="F17" s="13">
        <v>2</v>
      </c>
      <c r="G17" s="13">
        <v>2</v>
      </c>
      <c r="H17" s="13">
        <v>2</v>
      </c>
    </row>
    <row r="18" spans="1:8" x14ac:dyDescent="0.2">
      <c r="A18" s="368"/>
      <c r="B18" s="375"/>
      <c r="C18" s="32" t="s">
        <v>266</v>
      </c>
      <c r="D18" s="29">
        <v>1</v>
      </c>
      <c r="E18" s="12">
        <v>1</v>
      </c>
      <c r="F18" s="12">
        <v>1</v>
      </c>
      <c r="G18" s="12">
        <v>0</v>
      </c>
      <c r="H18" s="12">
        <v>0</v>
      </c>
    </row>
    <row r="19" spans="1:8" x14ac:dyDescent="0.2">
      <c r="A19" s="368"/>
      <c r="B19" s="375"/>
      <c r="C19" s="33" t="s">
        <v>267</v>
      </c>
      <c r="D19" s="40">
        <v>0</v>
      </c>
      <c r="E19" s="13">
        <v>0</v>
      </c>
      <c r="F19" s="13">
        <v>0</v>
      </c>
      <c r="G19" s="13">
        <v>0</v>
      </c>
      <c r="H19" s="13">
        <v>1</v>
      </c>
    </row>
    <row r="20" spans="1:8" x14ac:dyDescent="0.2">
      <c r="A20" s="368"/>
      <c r="B20" s="375"/>
      <c r="C20" s="32" t="s">
        <v>313</v>
      </c>
      <c r="D20" s="29">
        <v>1</v>
      </c>
      <c r="E20" s="12">
        <v>1</v>
      </c>
      <c r="F20" s="12">
        <v>1</v>
      </c>
      <c r="G20" s="12">
        <v>1</v>
      </c>
      <c r="H20" s="12">
        <v>1</v>
      </c>
    </row>
    <row r="21" spans="1:8" x14ac:dyDescent="0.2">
      <c r="A21" s="368"/>
      <c r="B21" s="375"/>
      <c r="C21" s="33" t="s">
        <v>272</v>
      </c>
      <c r="D21" s="40">
        <v>1</v>
      </c>
      <c r="E21" s="13">
        <v>1</v>
      </c>
      <c r="F21" s="13">
        <v>1</v>
      </c>
      <c r="G21" s="13">
        <v>2</v>
      </c>
      <c r="H21" s="13">
        <v>2</v>
      </c>
    </row>
    <row r="22" spans="1:8" x14ac:dyDescent="0.2">
      <c r="A22" s="368"/>
      <c r="B22" s="375"/>
      <c r="C22" s="32" t="s">
        <v>274</v>
      </c>
      <c r="D22" s="29">
        <v>1</v>
      </c>
      <c r="E22" s="12">
        <v>1</v>
      </c>
      <c r="F22" s="12">
        <v>1</v>
      </c>
      <c r="G22" s="12">
        <v>2</v>
      </c>
      <c r="H22" s="12">
        <v>2</v>
      </c>
    </row>
    <row r="23" spans="1:8" x14ac:dyDescent="0.2">
      <c r="A23" s="368"/>
      <c r="B23" s="375"/>
      <c r="C23" s="33" t="s">
        <v>314</v>
      </c>
      <c r="D23" s="40">
        <v>6</v>
      </c>
      <c r="E23" s="13">
        <v>9</v>
      </c>
      <c r="F23" s="13">
        <v>8</v>
      </c>
      <c r="G23" s="13">
        <v>8</v>
      </c>
      <c r="H23" s="13">
        <v>9</v>
      </c>
    </row>
    <row r="24" spans="1:8" s="168" customFormat="1" x14ac:dyDescent="0.2">
      <c r="A24" s="32"/>
      <c r="B24" s="32"/>
      <c r="C24" s="32"/>
      <c r="D24" s="32"/>
      <c r="E24" s="32"/>
      <c r="F24" s="32"/>
      <c r="G24" s="32"/>
      <c r="H24" s="32"/>
    </row>
    <row r="25" spans="1:8" x14ac:dyDescent="0.2">
      <c r="A25" s="369">
        <v>7410</v>
      </c>
      <c r="B25" s="335" t="s">
        <v>310</v>
      </c>
      <c r="C25" s="161" t="s">
        <v>312</v>
      </c>
      <c r="D25" s="165">
        <v>1</v>
      </c>
      <c r="E25" s="162">
        <v>1</v>
      </c>
      <c r="F25" s="162">
        <v>1</v>
      </c>
      <c r="G25" s="162">
        <v>1</v>
      </c>
      <c r="H25" s="162">
        <v>2</v>
      </c>
    </row>
    <row r="26" spans="1:8" x14ac:dyDescent="0.2">
      <c r="A26" s="369"/>
      <c r="B26" s="335"/>
      <c r="C26" s="32" t="s">
        <v>275</v>
      </c>
      <c r="D26" s="29">
        <v>0</v>
      </c>
      <c r="E26" s="12">
        <v>0</v>
      </c>
      <c r="F26" s="12">
        <v>0</v>
      </c>
      <c r="G26" s="12">
        <v>0</v>
      </c>
      <c r="H26" s="12">
        <v>1</v>
      </c>
    </row>
    <row r="27" spans="1:8" x14ac:dyDescent="0.2">
      <c r="A27" s="369"/>
      <c r="B27" s="335"/>
      <c r="C27" s="33" t="s">
        <v>315</v>
      </c>
      <c r="D27" s="40">
        <v>1</v>
      </c>
      <c r="E27" s="13">
        <v>1</v>
      </c>
      <c r="F27" s="13">
        <v>1</v>
      </c>
      <c r="G27" s="13">
        <v>1</v>
      </c>
      <c r="H27" s="13">
        <v>1</v>
      </c>
    </row>
    <row r="28" spans="1:8" s="168" customFormat="1" x14ac:dyDescent="0.2">
      <c r="A28" s="167"/>
      <c r="B28" s="167"/>
      <c r="C28" s="32"/>
      <c r="D28" s="32"/>
      <c r="E28" s="32"/>
      <c r="F28" s="32"/>
      <c r="G28" s="32"/>
      <c r="H28" s="32"/>
    </row>
    <row r="29" spans="1:8" s="168" customFormat="1" x14ac:dyDescent="0.2">
      <c r="A29" s="369">
        <v>5820</v>
      </c>
      <c r="B29" s="373" t="s">
        <v>384</v>
      </c>
      <c r="C29" s="161" t="s">
        <v>312</v>
      </c>
      <c r="D29" s="165">
        <v>0</v>
      </c>
      <c r="E29" s="162">
        <v>1</v>
      </c>
      <c r="F29" s="162">
        <v>1</v>
      </c>
      <c r="G29" s="162">
        <v>1</v>
      </c>
      <c r="H29" s="162">
        <v>1</v>
      </c>
    </row>
    <row r="30" spans="1:8" s="168" customFormat="1" x14ac:dyDescent="0.2">
      <c r="A30" s="369"/>
      <c r="B30" s="373"/>
      <c r="C30" s="32" t="s">
        <v>315</v>
      </c>
      <c r="D30" s="29">
        <v>0</v>
      </c>
      <c r="E30" s="12">
        <v>1</v>
      </c>
      <c r="F30" s="12">
        <v>1</v>
      </c>
      <c r="G30" s="12">
        <v>1</v>
      </c>
      <c r="H30" s="12">
        <v>1</v>
      </c>
    </row>
    <row r="31" spans="1:8" x14ac:dyDescent="0.2">
      <c r="A31" s="370" t="s">
        <v>201</v>
      </c>
      <c r="B31" s="371"/>
      <c r="C31" s="372"/>
      <c r="D31" s="152">
        <f t="shared" ref="D31:G31" si="0">D13+D25+D29</f>
        <v>142</v>
      </c>
      <c r="E31" s="152">
        <f t="shared" si="0"/>
        <v>171</v>
      </c>
      <c r="F31" s="152">
        <f t="shared" si="0"/>
        <v>165</v>
      </c>
      <c r="G31" s="152">
        <f t="shared" si="0"/>
        <v>169</v>
      </c>
      <c r="H31" s="152">
        <f>H13+H25+H29</f>
        <v>167</v>
      </c>
    </row>
    <row r="32" spans="1:8" x14ac:dyDescent="0.2">
      <c r="B32" s="54"/>
      <c r="C32" s="54"/>
      <c r="D32" s="146"/>
      <c r="E32" s="146"/>
      <c r="F32" s="146"/>
      <c r="G32" s="146"/>
      <c r="H32" s="146"/>
    </row>
    <row r="33" spans="1:7" x14ac:dyDescent="0.2">
      <c r="A33" s="163" t="s">
        <v>317</v>
      </c>
      <c r="B33" s="157"/>
      <c r="C33" s="157"/>
      <c r="D33" s="157"/>
      <c r="E33" s="157"/>
      <c r="F33" s="157"/>
      <c r="G33" s="135"/>
    </row>
    <row r="34" spans="1:7" x14ac:dyDescent="0.2">
      <c r="A34" s="62" t="s">
        <v>221</v>
      </c>
      <c r="B34" s="160"/>
      <c r="C34" s="160"/>
      <c r="D34" s="160"/>
      <c r="E34" s="160"/>
      <c r="F34" s="160"/>
      <c r="G34" s="136"/>
    </row>
  </sheetData>
  <mergeCells count="9">
    <mergeCell ref="A5:K5"/>
    <mergeCell ref="A6:K7"/>
    <mergeCell ref="A13:A23"/>
    <mergeCell ref="A25:A27"/>
    <mergeCell ref="A31:C31"/>
    <mergeCell ref="A29:A30"/>
    <mergeCell ref="B29:B30"/>
    <mergeCell ref="B13:B23"/>
    <mergeCell ref="B25:B27"/>
  </mergeCells>
  <hyperlinks>
    <hyperlink ref="O4" location="Hoja1!A1" display="Indice"/>
    <hyperlink ref="K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C105"/>
  <sheetViews>
    <sheetView topLeftCell="A37" workbookViewId="0">
      <selection activeCell="A47" sqref="A47"/>
    </sheetView>
  </sheetViews>
  <sheetFormatPr baseColWidth="10" defaultRowHeight="12.75" x14ac:dyDescent="0.2"/>
  <cols>
    <col min="1" max="1" width="42.5703125" style="117" customWidth="1"/>
    <col min="2" max="2" width="17.5703125" style="117" bestFit="1" customWidth="1"/>
    <col min="3" max="3" width="10" style="117" bestFit="1" customWidth="1"/>
    <col min="4" max="4" width="6.42578125" style="117" bestFit="1" customWidth="1"/>
    <col min="5" max="5" width="10" style="117" bestFit="1" customWidth="1"/>
    <col min="6" max="6" width="6.42578125" style="117" bestFit="1" customWidth="1"/>
    <col min="7" max="7" width="10" style="117" bestFit="1" customWidth="1"/>
    <col min="8" max="8" width="6.42578125" style="117" bestFit="1" customWidth="1"/>
    <col min="9" max="9" width="10" style="117" bestFit="1" customWidth="1"/>
    <col min="10" max="10" width="6.42578125" style="117" bestFit="1" customWidth="1"/>
    <col min="11" max="11" width="10" style="117" bestFit="1" customWidth="1"/>
    <col min="12" max="12" width="6.42578125" style="117" bestFit="1" customWidth="1"/>
    <col min="13" max="13" width="10" style="117" bestFit="1" customWidth="1"/>
    <col min="14" max="14" width="6.42578125" style="117" bestFit="1" customWidth="1"/>
    <col min="15" max="15" width="10" style="117" bestFit="1" customWidth="1"/>
    <col min="16" max="16" width="6.42578125" style="117" bestFit="1" customWidth="1"/>
    <col min="17" max="17" width="10" style="117" bestFit="1" customWidth="1"/>
    <col min="18" max="18" width="6.42578125" style="117" bestFit="1" customWidth="1"/>
    <col min="19" max="19" width="10" style="117" bestFit="1" customWidth="1"/>
    <col min="20" max="20" width="6.42578125" style="117" bestFit="1" customWidth="1"/>
    <col min="21" max="21" width="10" style="117" bestFit="1" customWidth="1"/>
    <col min="22" max="22" width="6.42578125" style="117" bestFit="1" customWidth="1"/>
    <col min="23" max="23" width="10" style="117" bestFit="1" customWidth="1"/>
    <col min="24" max="24" width="6.42578125" style="117" bestFit="1" customWidth="1"/>
    <col min="25" max="25" width="10" style="117" bestFit="1" customWidth="1"/>
    <col min="26" max="26" width="6.42578125" style="117" bestFit="1" customWidth="1"/>
    <col min="27" max="27" width="10" style="117" bestFit="1" customWidth="1"/>
    <col min="28" max="28" width="6.42578125" style="117" bestFit="1" customWidth="1"/>
    <col min="29" max="29" width="10" style="117" bestFit="1" customWidth="1"/>
    <col min="30" max="30" width="6.42578125" style="117" bestFit="1" customWidth="1"/>
    <col min="31" max="31" width="10" style="117" bestFit="1" customWidth="1"/>
    <col min="32" max="32" width="6.42578125" style="117" bestFit="1" customWidth="1"/>
    <col min="33" max="16384" width="11.42578125" style="117"/>
  </cols>
  <sheetData>
    <row r="4" spans="1:32" ht="19.5" customHeight="1" x14ac:dyDescent="0.2">
      <c r="O4" s="79" t="s">
        <v>235</v>
      </c>
    </row>
    <row r="5" spans="1:32" s="83" customFormat="1" ht="15.75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32" s="86" customFormat="1" ht="15" x14ac:dyDescent="0.2">
      <c r="A6" s="235" t="s">
        <v>331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32" s="86" customFormat="1" ht="15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9" spans="1:32" x14ac:dyDescent="0.2">
      <c r="A9" s="67" t="s">
        <v>204</v>
      </c>
      <c r="B9" s="67"/>
      <c r="C9" s="67"/>
      <c r="D9" s="67"/>
      <c r="E9" s="67"/>
      <c r="F9" s="67"/>
      <c r="G9" s="67"/>
      <c r="H9" s="67"/>
      <c r="I9" s="67"/>
      <c r="J9" s="67"/>
      <c r="K9" s="109"/>
      <c r="L9" s="109"/>
      <c r="M9" s="109"/>
      <c r="N9" s="109"/>
      <c r="O9" s="109"/>
      <c r="P9" s="109"/>
      <c r="Q9" s="109"/>
      <c r="R9" s="109"/>
    </row>
    <row r="10" spans="1:32" x14ac:dyDescent="0.2">
      <c r="A10" s="67" t="s">
        <v>222</v>
      </c>
      <c r="B10" s="67"/>
      <c r="C10" s="67"/>
      <c r="D10" s="67"/>
      <c r="E10" s="67"/>
      <c r="F10" s="67"/>
      <c r="G10" s="67"/>
      <c r="H10" s="67"/>
      <c r="I10" s="67"/>
      <c r="J10" s="67"/>
      <c r="K10" s="109"/>
      <c r="L10" s="109"/>
      <c r="M10" s="109"/>
      <c r="N10" s="109"/>
      <c r="O10" s="109"/>
      <c r="P10" s="109"/>
      <c r="Q10" s="109"/>
      <c r="R10" s="109"/>
    </row>
    <row r="12" spans="1:32" x14ac:dyDescent="0.2">
      <c r="A12" s="329" t="s">
        <v>198</v>
      </c>
      <c r="B12" s="330"/>
      <c r="C12" s="329">
        <v>2008</v>
      </c>
      <c r="D12" s="347"/>
      <c r="E12" s="347"/>
      <c r="F12" s="347"/>
      <c r="G12" s="347"/>
      <c r="H12" s="330"/>
      <c r="I12" s="329">
        <v>2010</v>
      </c>
      <c r="J12" s="347"/>
      <c r="K12" s="347"/>
      <c r="L12" s="347"/>
      <c r="M12" s="347"/>
      <c r="N12" s="330"/>
      <c r="O12" s="329">
        <v>2012</v>
      </c>
      <c r="P12" s="347"/>
      <c r="Q12" s="347"/>
      <c r="R12" s="347"/>
      <c r="S12" s="347"/>
      <c r="T12" s="330"/>
      <c r="U12" s="329">
        <v>2014</v>
      </c>
      <c r="V12" s="347"/>
      <c r="W12" s="347"/>
      <c r="X12" s="347"/>
      <c r="Y12" s="347"/>
      <c r="Z12" s="330"/>
      <c r="AA12" s="329">
        <v>2016</v>
      </c>
      <c r="AB12" s="347"/>
      <c r="AC12" s="347"/>
      <c r="AD12" s="347"/>
      <c r="AE12" s="347"/>
      <c r="AF12" s="330"/>
    </row>
    <row r="13" spans="1:32" x14ac:dyDescent="0.2">
      <c r="A13" s="356"/>
      <c r="B13" s="358"/>
      <c r="C13" s="329" t="s">
        <v>10</v>
      </c>
      <c r="D13" s="347"/>
      <c r="E13" s="347" t="s">
        <v>96</v>
      </c>
      <c r="F13" s="347"/>
      <c r="G13" s="347" t="s">
        <v>97</v>
      </c>
      <c r="H13" s="330"/>
      <c r="I13" s="329" t="s">
        <v>10</v>
      </c>
      <c r="J13" s="347"/>
      <c r="K13" s="347" t="s">
        <v>96</v>
      </c>
      <c r="L13" s="347"/>
      <c r="M13" s="347" t="s">
        <v>97</v>
      </c>
      <c r="N13" s="330"/>
      <c r="O13" s="329" t="s">
        <v>10</v>
      </c>
      <c r="P13" s="347"/>
      <c r="Q13" s="347" t="s">
        <v>96</v>
      </c>
      <c r="R13" s="347"/>
      <c r="S13" s="347" t="s">
        <v>97</v>
      </c>
      <c r="T13" s="330"/>
      <c r="U13" s="329" t="s">
        <v>10</v>
      </c>
      <c r="V13" s="347"/>
      <c r="W13" s="347" t="s">
        <v>96</v>
      </c>
      <c r="X13" s="347"/>
      <c r="Y13" s="347" t="s">
        <v>97</v>
      </c>
      <c r="Z13" s="330"/>
      <c r="AA13" s="329" t="s">
        <v>10</v>
      </c>
      <c r="AB13" s="347"/>
      <c r="AC13" s="347" t="s">
        <v>96</v>
      </c>
      <c r="AD13" s="347"/>
      <c r="AE13" s="347" t="s">
        <v>97</v>
      </c>
      <c r="AF13" s="330"/>
    </row>
    <row r="14" spans="1:32" x14ac:dyDescent="0.2">
      <c r="A14" s="336"/>
      <c r="B14" s="337"/>
      <c r="C14" s="210" t="s">
        <v>57</v>
      </c>
      <c r="D14" s="216" t="s">
        <v>58</v>
      </c>
      <c r="E14" s="216" t="s">
        <v>57</v>
      </c>
      <c r="F14" s="216" t="s">
        <v>58</v>
      </c>
      <c r="G14" s="216" t="s">
        <v>57</v>
      </c>
      <c r="H14" s="211" t="s">
        <v>58</v>
      </c>
      <c r="I14" s="210" t="s">
        <v>57</v>
      </c>
      <c r="J14" s="216" t="s">
        <v>58</v>
      </c>
      <c r="K14" s="216" t="s">
        <v>57</v>
      </c>
      <c r="L14" s="216" t="s">
        <v>58</v>
      </c>
      <c r="M14" s="216" t="s">
        <v>57</v>
      </c>
      <c r="N14" s="211" t="s">
        <v>58</v>
      </c>
      <c r="O14" s="210" t="s">
        <v>57</v>
      </c>
      <c r="P14" s="216" t="s">
        <v>58</v>
      </c>
      <c r="Q14" s="216" t="s">
        <v>57</v>
      </c>
      <c r="R14" s="216" t="s">
        <v>58</v>
      </c>
      <c r="S14" s="216" t="s">
        <v>57</v>
      </c>
      <c r="T14" s="211" t="s">
        <v>58</v>
      </c>
      <c r="U14" s="210" t="s">
        <v>57</v>
      </c>
      <c r="V14" s="216" t="s">
        <v>58</v>
      </c>
      <c r="W14" s="216" t="s">
        <v>57</v>
      </c>
      <c r="X14" s="216" t="s">
        <v>58</v>
      </c>
      <c r="Y14" s="216" t="s">
        <v>57</v>
      </c>
      <c r="Z14" s="211" t="s">
        <v>58</v>
      </c>
      <c r="AA14" s="210" t="s">
        <v>57</v>
      </c>
      <c r="AB14" s="216" t="s">
        <v>58</v>
      </c>
      <c r="AC14" s="216" t="s">
        <v>57</v>
      </c>
      <c r="AD14" s="216" t="s">
        <v>58</v>
      </c>
      <c r="AE14" s="216" t="s">
        <v>57</v>
      </c>
      <c r="AF14" s="211" t="s">
        <v>58</v>
      </c>
    </row>
    <row r="15" spans="1:32" x14ac:dyDescent="0.2">
      <c r="A15" s="274" t="s">
        <v>98</v>
      </c>
      <c r="B15" s="275" t="s">
        <v>10</v>
      </c>
      <c r="C15" s="169">
        <v>26350.368706325447</v>
      </c>
      <c r="D15" s="170">
        <v>100</v>
      </c>
      <c r="E15" s="170">
        <v>11914.640144237601</v>
      </c>
      <c r="F15" s="170">
        <v>45.216217947559393</v>
      </c>
      <c r="G15" s="170">
        <v>14435.7285605299</v>
      </c>
      <c r="H15" s="171">
        <v>54.783782046528188</v>
      </c>
      <c r="I15" s="169">
        <v>27201.141530054643</v>
      </c>
      <c r="J15" s="170">
        <v>100.00000000000001</v>
      </c>
      <c r="K15" s="170">
        <v>12908.191522491399</v>
      </c>
      <c r="L15" s="170">
        <v>47.454594904515645</v>
      </c>
      <c r="M15" s="170">
        <v>14293.045977011499</v>
      </c>
      <c r="N15" s="171">
        <v>52.545757909531332</v>
      </c>
      <c r="O15" s="169">
        <v>28129.637699999999</v>
      </c>
      <c r="P15" s="170">
        <v>100</v>
      </c>
      <c r="Q15" s="170">
        <v>13340.362300000001</v>
      </c>
      <c r="R15" s="170">
        <v>47.424579165482825</v>
      </c>
      <c r="S15" s="170">
        <v>14789.275300000001</v>
      </c>
      <c r="T15" s="171">
        <v>52.575420479020252</v>
      </c>
      <c r="U15" s="169">
        <v>29044.596000000001</v>
      </c>
      <c r="V15" s="170">
        <v>100</v>
      </c>
      <c r="W15" s="170">
        <v>13804.2309</v>
      </c>
      <c r="X15" s="170">
        <v>47.527708424658414</v>
      </c>
      <c r="Y15" s="170">
        <v>15240.365099999999</v>
      </c>
      <c r="Z15" s="171">
        <v>52.472291575341579</v>
      </c>
      <c r="AA15" s="169">
        <v>29937.9</v>
      </c>
      <c r="AB15" s="170">
        <v>100</v>
      </c>
      <c r="AC15" s="170">
        <v>14263.2</v>
      </c>
      <c r="AD15" s="170">
        <v>47.642620223863396</v>
      </c>
      <c r="AE15" s="170">
        <v>15674.8</v>
      </c>
      <c r="AF15" s="171">
        <v>52.357713800901195</v>
      </c>
    </row>
    <row r="16" spans="1:32" x14ac:dyDescent="0.2">
      <c r="A16" s="249" t="s">
        <v>107</v>
      </c>
      <c r="B16" s="112" t="s">
        <v>60</v>
      </c>
      <c r="C16" s="36">
        <v>4002.1977036277899</v>
      </c>
      <c r="D16" s="27">
        <v>15.18839356</v>
      </c>
      <c r="E16" s="27">
        <v>1969.89855330519</v>
      </c>
      <c r="F16" s="27">
        <v>7.4757912318407627</v>
      </c>
      <c r="G16" s="27">
        <v>2032.2991503226001</v>
      </c>
      <c r="H16" s="29">
        <v>7.7126023281592389</v>
      </c>
      <c r="I16" s="36">
        <v>5848.2454289617481</v>
      </c>
      <c r="J16" s="27">
        <v>21.5</v>
      </c>
      <c r="K16" s="27">
        <v>3097.9659653979361</v>
      </c>
      <c r="L16" s="27">
        <v>11.389102777083755</v>
      </c>
      <c r="M16" s="27">
        <v>2758.5578735632193</v>
      </c>
      <c r="N16" s="29">
        <v>10.141331276539546</v>
      </c>
      <c r="O16" s="36">
        <v>5641.3683000000001</v>
      </c>
      <c r="P16" s="27">
        <v>20.100000000000001</v>
      </c>
      <c r="Q16" s="27">
        <v>2930.0138999999999</v>
      </c>
      <c r="R16" s="27">
        <v>10.416109625187245</v>
      </c>
      <c r="S16" s="27">
        <v>2711.3543999999997</v>
      </c>
      <c r="T16" s="29">
        <v>9.6387818034357391</v>
      </c>
      <c r="U16" s="36">
        <v>5696.4854999999998</v>
      </c>
      <c r="V16" s="27">
        <v>19.600000000000001</v>
      </c>
      <c r="W16" s="27">
        <v>2928.0430999999999</v>
      </c>
      <c r="X16" s="27">
        <v>10.081197548762598</v>
      </c>
      <c r="Y16" s="27">
        <v>2768.4422999999997</v>
      </c>
      <c r="Z16" s="29">
        <v>9.5316949838104126</v>
      </c>
      <c r="AA16" s="36">
        <v>5174.2</v>
      </c>
      <c r="AB16" s="27">
        <v>17.3</v>
      </c>
      <c r="AC16" s="27">
        <v>2645.8</v>
      </c>
      <c r="AD16" s="27">
        <v>8.8376272216822169</v>
      </c>
      <c r="AE16" s="27">
        <v>2528.3000000000002</v>
      </c>
      <c r="AF16" s="29">
        <v>8.4451481232818608</v>
      </c>
    </row>
    <row r="17" spans="1:32" x14ac:dyDescent="0.2">
      <c r="A17" s="249"/>
      <c r="B17" s="101" t="s">
        <v>61</v>
      </c>
      <c r="C17" s="37">
        <v>22348.171002697658</v>
      </c>
      <c r="D17" s="17">
        <v>84.811606439999991</v>
      </c>
      <c r="E17" s="17">
        <v>9944.7415909324118</v>
      </c>
      <c r="F17" s="17">
        <v>37.740426715718634</v>
      </c>
      <c r="G17" s="17">
        <v>12403.4294102073</v>
      </c>
      <c r="H17" s="40">
        <v>47.071179718368938</v>
      </c>
      <c r="I17" s="37">
        <v>21352.896101092894</v>
      </c>
      <c r="J17" s="17">
        <v>88</v>
      </c>
      <c r="K17" s="17">
        <v>9810.2255570934631</v>
      </c>
      <c r="L17" s="17">
        <v>36.065492127431888</v>
      </c>
      <c r="M17" s="17">
        <v>11534.488103448281</v>
      </c>
      <c r="N17" s="40">
        <v>42.404426632991786</v>
      </c>
      <c r="O17" s="37">
        <v>22488.2693</v>
      </c>
      <c r="P17" s="17">
        <v>79.900000000000006</v>
      </c>
      <c r="Q17" s="17">
        <v>10410.348400000001</v>
      </c>
      <c r="R17" s="17">
        <v>37.008469540295572</v>
      </c>
      <c r="S17" s="17">
        <v>12077.920900000001</v>
      </c>
      <c r="T17" s="40">
        <v>42.936638675584511</v>
      </c>
      <c r="U17" s="37">
        <v>23348.110499999999</v>
      </c>
      <c r="V17" s="17">
        <v>80.400000000000006</v>
      </c>
      <c r="W17" s="17">
        <v>10876.187699999999</v>
      </c>
      <c r="X17" s="17">
        <v>37.446510531597674</v>
      </c>
      <c r="Y17" s="17">
        <v>12471.9228</v>
      </c>
      <c r="Z17" s="40">
        <v>42.940596591531168</v>
      </c>
      <c r="AA17" s="37">
        <v>24763.8</v>
      </c>
      <c r="AB17" s="17">
        <v>82.7</v>
      </c>
      <c r="AC17" s="17">
        <v>11617.3</v>
      </c>
      <c r="AD17" s="17">
        <v>38.804658977416587</v>
      </c>
      <c r="AE17" s="17">
        <v>13146.4</v>
      </c>
      <c r="AF17" s="40">
        <v>43.912231652854736</v>
      </c>
    </row>
    <row r="18" spans="1:32" x14ac:dyDescent="0.2">
      <c r="A18" s="251" t="s">
        <v>108</v>
      </c>
      <c r="B18" s="112" t="s">
        <v>60</v>
      </c>
      <c r="C18" s="36">
        <v>5172.3247384100096</v>
      </c>
      <c r="D18" s="27">
        <v>19.629041229999999</v>
      </c>
      <c r="E18" s="27">
        <v>2291.45407443367</v>
      </c>
      <c r="F18" s="27">
        <v>8.6960987148677091</v>
      </c>
      <c r="G18" s="27">
        <v>2880.87066397634</v>
      </c>
      <c r="H18" s="29">
        <v>10.932942518124166</v>
      </c>
      <c r="I18" s="36">
        <v>9112.3824125683059</v>
      </c>
      <c r="J18" s="27">
        <v>33.5</v>
      </c>
      <c r="K18" s="27">
        <v>4375.8769261245843</v>
      </c>
      <c r="L18" s="27">
        <v>16.087107672630804</v>
      </c>
      <c r="M18" s="27">
        <v>4730.9982183908069</v>
      </c>
      <c r="N18" s="29">
        <v>17.392645868054874</v>
      </c>
      <c r="O18" s="36">
        <v>7838.1723000000002</v>
      </c>
      <c r="P18" s="27">
        <v>27.9</v>
      </c>
      <c r="Q18" s="27">
        <v>3759.6301000000003</v>
      </c>
      <c r="R18" s="27">
        <v>13.365369792871526</v>
      </c>
      <c r="S18" s="27">
        <v>4078.5422999999996</v>
      </c>
      <c r="T18" s="29">
        <v>14.499092890911994</v>
      </c>
      <c r="U18" s="36">
        <v>8267.2292999999991</v>
      </c>
      <c r="V18" s="27">
        <v>28.5</v>
      </c>
      <c r="W18" s="27">
        <v>3934.4037999999996</v>
      </c>
      <c r="X18" s="27">
        <v>13.546078588939572</v>
      </c>
      <c r="Y18" s="27">
        <v>4332.8254000000006</v>
      </c>
      <c r="Z18" s="29">
        <v>14.917836694991388</v>
      </c>
      <c r="AA18" s="36">
        <v>7923.4</v>
      </c>
      <c r="AB18" s="27">
        <v>26.5</v>
      </c>
      <c r="AC18" s="27">
        <v>3781.7</v>
      </c>
      <c r="AD18" s="27">
        <v>12.631814522728712</v>
      </c>
      <c r="AE18" s="27">
        <v>4141.7</v>
      </c>
      <c r="AF18" s="29">
        <v>13.834303675274484</v>
      </c>
    </row>
    <row r="19" spans="1:32" x14ac:dyDescent="0.2">
      <c r="A19" s="251"/>
      <c r="B19" s="101" t="s">
        <v>61</v>
      </c>
      <c r="C19" s="37">
        <v>21178.043967915437</v>
      </c>
      <c r="D19" s="17">
        <v>80.370958770000001</v>
      </c>
      <c r="E19" s="17">
        <v>1969.8985533051891</v>
      </c>
      <c r="F19" s="17">
        <v>7.4757912318407591</v>
      </c>
      <c r="G19" s="17">
        <v>2032.2991503226003</v>
      </c>
      <c r="H19" s="40">
        <v>7.7126023281592406</v>
      </c>
      <c r="I19" s="37">
        <v>18088.759117486337</v>
      </c>
      <c r="J19" s="17">
        <v>66.500000000000014</v>
      </c>
      <c r="K19" s="17">
        <v>8532.3145963668139</v>
      </c>
      <c r="L19" s="17">
        <v>31.367487231884837</v>
      </c>
      <c r="M19" s="17">
        <v>9562.0477586206925</v>
      </c>
      <c r="N19" s="40">
        <v>35.153112041476462</v>
      </c>
      <c r="O19" s="37">
        <v>20291.4653</v>
      </c>
      <c r="P19" s="17">
        <v>72.099999999999994</v>
      </c>
      <c r="Q19" s="17">
        <v>9580.7321999999986</v>
      </c>
      <c r="R19" s="17">
        <v>34.059209372611285</v>
      </c>
      <c r="S19" s="17">
        <v>10710.733099999999</v>
      </c>
      <c r="T19" s="40">
        <v>38.076327943605186</v>
      </c>
      <c r="U19" s="37">
        <v>20777.366699999999</v>
      </c>
      <c r="V19" s="17">
        <v>71.5</v>
      </c>
      <c r="W19" s="17">
        <v>9869.8269999999993</v>
      </c>
      <c r="X19" s="17">
        <v>33.981629491420705</v>
      </c>
      <c r="Y19" s="17">
        <v>10907.539699999999</v>
      </c>
      <c r="Z19" s="40">
        <v>37.5544548803502</v>
      </c>
      <c r="AA19" s="37">
        <v>22014.6</v>
      </c>
      <c r="AB19" s="17">
        <v>73.5</v>
      </c>
      <c r="AC19" s="17">
        <v>10481.5</v>
      </c>
      <c r="AD19" s="17">
        <v>35.010805701134679</v>
      </c>
      <c r="AE19" s="17">
        <v>11533.1</v>
      </c>
      <c r="AF19" s="40">
        <v>38.523410125626711</v>
      </c>
    </row>
    <row r="20" spans="1:32" x14ac:dyDescent="0.2">
      <c r="A20" s="249" t="s">
        <v>109</v>
      </c>
      <c r="B20" s="112" t="s">
        <v>60</v>
      </c>
      <c r="C20" s="36">
        <v>5254.0397586522695</v>
      </c>
      <c r="D20" s="27">
        <v>19.939150820000002</v>
      </c>
      <c r="E20" s="27">
        <v>2585.7870414397698</v>
      </c>
      <c r="F20" s="27">
        <v>9.8130962426307438</v>
      </c>
      <c r="G20" s="27">
        <v>2668.2527172125001</v>
      </c>
      <c r="H20" s="29">
        <v>10.126054579919339</v>
      </c>
      <c r="I20" s="36">
        <v>9792.4109508196725</v>
      </c>
      <c r="J20" s="27">
        <v>36</v>
      </c>
      <c r="K20" s="27">
        <v>4918.0209700692239</v>
      </c>
      <c r="L20" s="27">
        <v>18.080200658620463</v>
      </c>
      <c r="M20" s="27">
        <v>4873.9286781609217</v>
      </c>
      <c r="N20" s="29">
        <v>17.918103447150184</v>
      </c>
      <c r="O20" s="36">
        <v>8985.1147000000001</v>
      </c>
      <c r="P20" s="27">
        <v>31.9</v>
      </c>
      <c r="Q20" s="27">
        <v>4573.8424999999997</v>
      </c>
      <c r="R20" s="27">
        <v>16.259869923600188</v>
      </c>
      <c r="S20" s="27">
        <v>4411.2722000000003</v>
      </c>
      <c r="T20" s="29">
        <v>15.681937489013592</v>
      </c>
      <c r="U20" s="36">
        <v>9001.7704000000012</v>
      </c>
      <c r="V20" s="27">
        <v>31</v>
      </c>
      <c r="W20" s="27">
        <v>4634.2626</v>
      </c>
      <c r="X20" s="27">
        <v>15.955679328436862</v>
      </c>
      <c r="Y20" s="27">
        <v>4367.5079000000005</v>
      </c>
      <c r="Z20" s="29">
        <v>15.037247892861034</v>
      </c>
      <c r="AA20" s="36">
        <v>8744.6</v>
      </c>
      <c r="AB20" s="27">
        <v>29.2</v>
      </c>
      <c r="AC20" s="27">
        <v>4419.2</v>
      </c>
      <c r="AD20" s="27">
        <v>14.761222397028515</v>
      </c>
      <c r="AE20" s="27">
        <v>4325.3999999999996</v>
      </c>
      <c r="AF20" s="29">
        <v>14.447907167837421</v>
      </c>
    </row>
    <row r="21" spans="1:32" x14ac:dyDescent="0.2">
      <c r="A21" s="250"/>
      <c r="B21" s="104" t="s">
        <v>61</v>
      </c>
      <c r="C21" s="38">
        <v>21096.328947673177</v>
      </c>
      <c r="D21" s="39">
        <v>80.060849179999991</v>
      </c>
      <c r="E21" s="39">
        <v>9328.8531027978315</v>
      </c>
      <c r="F21" s="39">
        <v>35.403121704928651</v>
      </c>
      <c r="G21" s="39">
        <v>11767.475843317399</v>
      </c>
      <c r="H21" s="41">
        <v>44.65772746660884</v>
      </c>
      <c r="I21" s="38">
        <v>17408.730579234973</v>
      </c>
      <c r="J21" s="39">
        <v>64.000000000000014</v>
      </c>
      <c r="K21" s="39">
        <v>7990.1705524221752</v>
      </c>
      <c r="L21" s="39">
        <v>29.374394245895179</v>
      </c>
      <c r="M21" s="39">
        <v>9419.1172988505787</v>
      </c>
      <c r="N21" s="41">
        <v>34.627654462381145</v>
      </c>
      <c r="O21" s="38">
        <v>19144.5229</v>
      </c>
      <c r="P21" s="39">
        <v>68.099999999999994</v>
      </c>
      <c r="Q21" s="39">
        <v>8766.5198</v>
      </c>
      <c r="R21" s="39">
        <v>31.164709241882626</v>
      </c>
      <c r="S21" s="39">
        <v>10378.003199999999</v>
      </c>
      <c r="T21" s="41">
        <v>36.89348334550359</v>
      </c>
      <c r="U21" s="38">
        <v>20042.8256</v>
      </c>
      <c r="V21" s="39">
        <v>69</v>
      </c>
      <c r="W21" s="39">
        <v>9169.9683000000005</v>
      </c>
      <c r="X21" s="39">
        <v>31.572029096221549</v>
      </c>
      <c r="Y21" s="39">
        <v>10872.857300000001</v>
      </c>
      <c r="Z21" s="41">
        <v>37.435044026778684</v>
      </c>
      <c r="AA21" s="38">
        <v>21193.4</v>
      </c>
      <c r="AB21" s="39">
        <v>70.8</v>
      </c>
      <c r="AC21" s="39">
        <v>9844</v>
      </c>
      <c r="AD21" s="39">
        <v>32.881397826834878</v>
      </c>
      <c r="AE21" s="39">
        <v>11349.4</v>
      </c>
      <c r="AF21" s="41">
        <v>37.909806633063766</v>
      </c>
    </row>
    <row r="22" spans="1:32" s="118" customFormat="1" x14ac:dyDescent="0.2">
      <c r="A22" s="108"/>
      <c r="B22" s="10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x14ac:dyDescent="0.2">
      <c r="A23" s="114" t="s">
        <v>318</v>
      </c>
      <c r="B23" s="157"/>
      <c r="C23" s="157"/>
      <c r="D23" s="157"/>
      <c r="E23" s="157"/>
      <c r="F23" s="135"/>
    </row>
    <row r="24" spans="1:32" x14ac:dyDescent="0.2">
      <c r="A24" s="116" t="s">
        <v>234</v>
      </c>
      <c r="B24" s="137"/>
      <c r="C24" s="137"/>
      <c r="D24" s="137"/>
      <c r="E24" s="137"/>
      <c r="F24" s="158"/>
    </row>
    <row r="25" spans="1:32" x14ac:dyDescent="0.2">
      <c r="A25" s="116" t="s">
        <v>319</v>
      </c>
      <c r="B25" s="137"/>
      <c r="C25" s="137"/>
      <c r="D25" s="137"/>
      <c r="E25" s="137"/>
      <c r="F25" s="158"/>
    </row>
    <row r="26" spans="1:32" x14ac:dyDescent="0.2">
      <c r="A26" s="116" t="s">
        <v>192</v>
      </c>
      <c r="B26" s="137"/>
      <c r="C26" s="137"/>
      <c r="D26" s="137"/>
      <c r="E26" s="137"/>
      <c r="F26" s="158"/>
    </row>
    <row r="27" spans="1:32" x14ac:dyDescent="0.2">
      <c r="A27" s="62" t="s">
        <v>320</v>
      </c>
      <c r="B27" s="160"/>
      <c r="C27" s="160"/>
      <c r="D27" s="160"/>
      <c r="E27" s="160"/>
      <c r="F27" s="136"/>
    </row>
    <row r="28" spans="1:32" x14ac:dyDescent="0.2">
      <c r="A28" s="138"/>
    </row>
    <row r="29" spans="1:32" s="118" customFormat="1" x14ac:dyDescent="0.2">
      <c r="A29" s="109" t="s">
        <v>205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32" s="118" customFormat="1" x14ac:dyDescent="0.2">
      <c r="A30" s="109" t="s">
        <v>222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32" s="118" customFormat="1" x14ac:dyDescent="0.2"/>
    <row r="32" spans="1:32" x14ac:dyDescent="0.2">
      <c r="A32" s="352" t="s">
        <v>120</v>
      </c>
      <c r="B32" s="364"/>
      <c r="C32" s="322">
        <v>2008</v>
      </c>
      <c r="D32" s="324"/>
      <c r="E32" s="322">
        <v>2010</v>
      </c>
      <c r="F32" s="324"/>
      <c r="G32" s="322">
        <v>2012</v>
      </c>
      <c r="H32" s="324"/>
      <c r="I32" s="322">
        <v>2014</v>
      </c>
      <c r="J32" s="324"/>
      <c r="K32" s="322">
        <v>2016</v>
      </c>
      <c r="L32" s="324"/>
    </row>
    <row r="33" spans="1:12" x14ac:dyDescent="0.2">
      <c r="A33" s="302"/>
      <c r="B33" s="304"/>
      <c r="C33" s="302" t="s">
        <v>10</v>
      </c>
      <c r="D33" s="304"/>
      <c r="E33" s="302" t="s">
        <v>10</v>
      </c>
      <c r="F33" s="304"/>
      <c r="G33" s="302" t="s">
        <v>10</v>
      </c>
      <c r="H33" s="304"/>
      <c r="I33" s="302" t="s">
        <v>10</v>
      </c>
      <c r="J33" s="304"/>
      <c r="K33" s="302" t="s">
        <v>10</v>
      </c>
      <c r="L33" s="304"/>
    </row>
    <row r="34" spans="1:12" x14ac:dyDescent="0.2">
      <c r="A34" s="353"/>
      <c r="B34" s="366"/>
      <c r="C34" s="206" t="s">
        <v>57</v>
      </c>
      <c r="D34" s="208" t="s">
        <v>58</v>
      </c>
      <c r="E34" s="206" t="s">
        <v>57</v>
      </c>
      <c r="F34" s="208" t="s">
        <v>58</v>
      </c>
      <c r="G34" s="206" t="s">
        <v>57</v>
      </c>
      <c r="H34" s="208" t="s">
        <v>58</v>
      </c>
      <c r="I34" s="206" t="s">
        <v>57</v>
      </c>
      <c r="J34" s="208" t="s">
        <v>58</v>
      </c>
      <c r="K34" s="206" t="s">
        <v>57</v>
      </c>
      <c r="L34" s="208" t="s">
        <v>58</v>
      </c>
    </row>
    <row r="35" spans="1:12" x14ac:dyDescent="0.2">
      <c r="A35" s="110" t="s">
        <v>121</v>
      </c>
      <c r="B35" s="147" t="s">
        <v>10</v>
      </c>
      <c r="C35" s="164">
        <v>26350.368706325447</v>
      </c>
      <c r="D35" s="165">
        <v>100</v>
      </c>
      <c r="E35" s="164">
        <v>27201.141530054643</v>
      </c>
      <c r="F35" s="165">
        <v>100</v>
      </c>
      <c r="G35" s="164">
        <v>28129.637699999999</v>
      </c>
      <c r="H35" s="165">
        <v>100</v>
      </c>
      <c r="I35" s="164">
        <v>29044.596000000001</v>
      </c>
      <c r="J35" s="165">
        <v>100</v>
      </c>
      <c r="K35" s="164">
        <v>29937.9</v>
      </c>
      <c r="L35" s="165">
        <v>100</v>
      </c>
    </row>
    <row r="36" spans="1:12" x14ac:dyDescent="0.2">
      <c r="A36" s="249" t="s">
        <v>156</v>
      </c>
      <c r="B36" s="100" t="s">
        <v>60</v>
      </c>
      <c r="C36" s="36">
        <v>3089.1071756401798</v>
      </c>
      <c r="D36" s="29">
        <v>11.72320285</v>
      </c>
      <c r="E36" s="36">
        <v>4259.8180000000002</v>
      </c>
      <c r="F36" s="29">
        <v>15.660438350696831</v>
      </c>
      <c r="G36" s="36">
        <v>4129.3078999999998</v>
      </c>
      <c r="H36" s="29">
        <v>14.7</v>
      </c>
      <c r="I36" s="36">
        <v>3912.7667999999999</v>
      </c>
      <c r="J36" s="29">
        <v>13.5</v>
      </c>
      <c r="K36" s="36">
        <v>3678.9</v>
      </c>
      <c r="L36" s="29">
        <v>12.3</v>
      </c>
    </row>
    <row r="37" spans="1:12" x14ac:dyDescent="0.2">
      <c r="A37" s="249"/>
      <c r="B37" s="102" t="s">
        <v>61</v>
      </c>
      <c r="C37" s="37">
        <v>23220.4550199146</v>
      </c>
      <c r="D37" s="40">
        <v>88.121935899999997</v>
      </c>
      <c r="E37" s="37">
        <v>22941.323530054644</v>
      </c>
      <c r="F37" s="40">
        <v>84.339561649303164</v>
      </c>
      <c r="G37" s="37">
        <v>24000.3298</v>
      </c>
      <c r="H37" s="40">
        <v>85.3</v>
      </c>
      <c r="I37" s="37">
        <v>25131.8292</v>
      </c>
      <c r="J37" s="40">
        <v>86.5</v>
      </c>
      <c r="K37" s="37">
        <v>26259.1</v>
      </c>
      <c r="L37" s="40">
        <v>87.7</v>
      </c>
    </row>
    <row r="38" spans="1:12" x14ac:dyDescent="0.2">
      <c r="A38" s="251" t="s">
        <v>122</v>
      </c>
      <c r="B38" s="100" t="s">
        <v>60</v>
      </c>
      <c r="C38" s="36">
        <v>2254.8636277144997</v>
      </c>
      <c r="D38" s="29">
        <v>8.5572374799999995</v>
      </c>
      <c r="E38" s="36">
        <v>5657.8374382513657</v>
      </c>
      <c r="F38" s="29">
        <v>20.8</v>
      </c>
      <c r="G38" s="36">
        <v>4542.2110999999995</v>
      </c>
      <c r="H38" s="29">
        <v>16.100000000000001</v>
      </c>
      <c r="I38" s="36">
        <v>5912.0519999999997</v>
      </c>
      <c r="J38" s="29">
        <v>20.399999999999999</v>
      </c>
      <c r="K38" s="36">
        <v>5046</v>
      </c>
      <c r="L38" s="29">
        <v>16.899999999999999</v>
      </c>
    </row>
    <row r="39" spans="1:12" x14ac:dyDescent="0.2">
      <c r="A39" s="376"/>
      <c r="B39" s="113" t="s">
        <v>61</v>
      </c>
      <c r="C39" s="38">
        <v>24054.0503613849</v>
      </c>
      <c r="D39" s="41">
        <v>91.285441320000004</v>
      </c>
      <c r="E39" s="38">
        <v>21543.304091803278</v>
      </c>
      <c r="F39" s="41">
        <v>79.2</v>
      </c>
      <c r="G39" s="38">
        <v>23587.426500000001</v>
      </c>
      <c r="H39" s="41">
        <v>83.9</v>
      </c>
      <c r="I39" s="38">
        <v>23132.544000000002</v>
      </c>
      <c r="J39" s="41">
        <v>79.599999999999994</v>
      </c>
      <c r="K39" s="38">
        <v>24891.9</v>
      </c>
      <c r="L39" s="41">
        <v>83.1</v>
      </c>
    </row>
    <row r="40" spans="1:12" s="118" customFormat="1" x14ac:dyDescent="0.2">
      <c r="A40" s="108"/>
      <c r="B40" s="101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x14ac:dyDescent="0.2">
      <c r="A41" s="114" t="s">
        <v>318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35"/>
    </row>
    <row r="42" spans="1:12" x14ac:dyDescent="0.2">
      <c r="A42" s="116" t="s">
        <v>234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58"/>
    </row>
    <row r="43" spans="1:12" x14ac:dyDescent="0.2">
      <c r="A43" s="116" t="s">
        <v>319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58"/>
    </row>
    <row r="44" spans="1:12" x14ac:dyDescent="0.2">
      <c r="A44" s="116" t="s">
        <v>192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58"/>
    </row>
    <row r="45" spans="1:12" x14ac:dyDescent="0.2">
      <c r="A45" s="62" t="s">
        <v>320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36"/>
    </row>
    <row r="47" spans="1:12" s="118" customFormat="1" x14ac:dyDescent="0.2">
      <c r="A47" s="109" t="s">
        <v>206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2" s="118" customFormat="1" x14ac:dyDescent="0.2"/>
    <row r="49" spans="1:4" x14ac:dyDescent="0.2">
      <c r="A49" s="105" t="s">
        <v>321</v>
      </c>
      <c r="B49" s="61" t="s">
        <v>324</v>
      </c>
    </row>
    <row r="50" spans="1:4" x14ac:dyDescent="0.2">
      <c r="A50" s="106" t="s">
        <v>258</v>
      </c>
      <c r="B50" s="13">
        <v>1</v>
      </c>
      <c r="D50" s="118"/>
    </row>
    <row r="51" spans="1:4" x14ac:dyDescent="0.2">
      <c r="A51" s="32" t="s">
        <v>265</v>
      </c>
      <c r="B51" s="12">
        <v>123</v>
      </c>
      <c r="D51" s="118"/>
    </row>
    <row r="52" spans="1:4" x14ac:dyDescent="0.2">
      <c r="A52" s="106" t="s">
        <v>294</v>
      </c>
      <c r="B52" s="13">
        <v>3</v>
      </c>
      <c r="D52" s="118"/>
    </row>
    <row r="53" spans="1:4" x14ac:dyDescent="0.2">
      <c r="A53" s="32" t="s">
        <v>275</v>
      </c>
      <c r="B53" s="12">
        <v>23</v>
      </c>
      <c r="D53" s="118"/>
    </row>
    <row r="54" spans="1:4" x14ac:dyDescent="0.2">
      <c r="A54" s="106" t="s">
        <v>322</v>
      </c>
      <c r="B54" s="13">
        <v>136</v>
      </c>
      <c r="D54" s="118"/>
    </row>
    <row r="55" spans="1:4" x14ac:dyDescent="0.2">
      <c r="A55" s="32" t="s">
        <v>316</v>
      </c>
      <c r="B55" s="12">
        <v>107</v>
      </c>
      <c r="D55" s="118"/>
    </row>
    <row r="56" spans="1:4" x14ac:dyDescent="0.2">
      <c r="A56" s="106" t="s">
        <v>266</v>
      </c>
      <c r="B56" s="13">
        <v>64</v>
      </c>
      <c r="D56" s="118"/>
    </row>
    <row r="57" spans="1:4" x14ac:dyDescent="0.2">
      <c r="A57" s="32" t="s">
        <v>267</v>
      </c>
      <c r="B57" s="12">
        <v>33</v>
      </c>
      <c r="D57" s="118"/>
    </row>
    <row r="58" spans="1:4" x14ac:dyDescent="0.2">
      <c r="A58" s="106" t="s">
        <v>260</v>
      </c>
      <c r="B58" s="13">
        <v>1</v>
      </c>
      <c r="D58" s="118"/>
    </row>
    <row r="59" spans="1:4" x14ac:dyDescent="0.2">
      <c r="A59" s="32" t="s">
        <v>282</v>
      </c>
      <c r="B59" s="12">
        <v>2</v>
      </c>
      <c r="D59" s="118"/>
    </row>
    <row r="60" spans="1:4" x14ac:dyDescent="0.2">
      <c r="A60" s="106" t="s">
        <v>285</v>
      </c>
      <c r="B60" s="13">
        <v>57</v>
      </c>
      <c r="D60" s="118"/>
    </row>
    <row r="61" spans="1:4" x14ac:dyDescent="0.2">
      <c r="A61" s="32" t="s">
        <v>276</v>
      </c>
      <c r="B61" s="12">
        <v>21</v>
      </c>
      <c r="D61" s="118"/>
    </row>
    <row r="62" spans="1:4" x14ac:dyDescent="0.2">
      <c r="A62" s="106" t="s">
        <v>286</v>
      </c>
      <c r="B62" s="13">
        <v>8</v>
      </c>
      <c r="D62" s="118"/>
    </row>
    <row r="63" spans="1:4" x14ac:dyDescent="0.2">
      <c r="A63" s="32" t="s">
        <v>277</v>
      </c>
      <c r="B63" s="12">
        <v>2</v>
      </c>
      <c r="D63" s="118"/>
    </row>
    <row r="64" spans="1:4" x14ac:dyDescent="0.2">
      <c r="A64" s="106" t="s">
        <v>268</v>
      </c>
      <c r="B64" s="13">
        <v>123</v>
      </c>
      <c r="D64" s="118"/>
    </row>
    <row r="65" spans="1:4" x14ac:dyDescent="0.2">
      <c r="A65" s="32" t="s">
        <v>261</v>
      </c>
      <c r="B65" s="12">
        <v>1</v>
      </c>
      <c r="D65" s="118"/>
    </row>
    <row r="66" spans="1:4" x14ac:dyDescent="0.2">
      <c r="A66" s="106" t="s">
        <v>269</v>
      </c>
      <c r="B66" s="13">
        <v>13</v>
      </c>
      <c r="D66" s="118"/>
    </row>
    <row r="67" spans="1:4" x14ac:dyDescent="0.2">
      <c r="A67" s="32" t="s">
        <v>278</v>
      </c>
      <c r="B67" s="12">
        <v>7</v>
      </c>
      <c r="D67" s="118"/>
    </row>
    <row r="68" spans="1:4" x14ac:dyDescent="0.2">
      <c r="A68" s="106" t="s">
        <v>279</v>
      </c>
      <c r="B68" s="13">
        <v>31</v>
      </c>
      <c r="D68" s="118"/>
    </row>
    <row r="69" spans="1:4" x14ac:dyDescent="0.2">
      <c r="A69" s="32" t="s">
        <v>323</v>
      </c>
      <c r="B69" s="12">
        <v>1</v>
      </c>
      <c r="D69" s="118"/>
    </row>
    <row r="70" spans="1:4" x14ac:dyDescent="0.2">
      <c r="A70" s="106" t="s">
        <v>283</v>
      </c>
      <c r="B70" s="13">
        <v>1</v>
      </c>
      <c r="D70" s="118"/>
    </row>
    <row r="71" spans="1:4" x14ac:dyDescent="0.2">
      <c r="A71" s="32" t="s">
        <v>287</v>
      </c>
      <c r="B71" s="12">
        <v>15</v>
      </c>
      <c r="D71" s="118"/>
    </row>
    <row r="72" spans="1:4" x14ac:dyDescent="0.2">
      <c r="A72" s="106" t="s">
        <v>270</v>
      </c>
      <c r="B72" s="13">
        <v>41</v>
      </c>
      <c r="D72" s="118"/>
    </row>
    <row r="73" spans="1:4" x14ac:dyDescent="0.2">
      <c r="A73" s="32" t="s">
        <v>271</v>
      </c>
      <c r="B73" s="12">
        <v>9</v>
      </c>
      <c r="D73" s="118"/>
    </row>
    <row r="74" spans="1:4" x14ac:dyDescent="0.2">
      <c r="A74" s="106" t="s">
        <v>272</v>
      </c>
      <c r="B74" s="13">
        <v>22</v>
      </c>
      <c r="D74" s="118"/>
    </row>
    <row r="75" spans="1:4" x14ac:dyDescent="0.2">
      <c r="A75" s="32" t="s">
        <v>273</v>
      </c>
      <c r="B75" s="12">
        <v>59</v>
      </c>
      <c r="D75" s="118"/>
    </row>
    <row r="76" spans="1:4" x14ac:dyDescent="0.2">
      <c r="A76" s="106" t="s">
        <v>280</v>
      </c>
      <c r="B76" s="13">
        <v>1</v>
      </c>
      <c r="D76" s="118"/>
    </row>
    <row r="77" spans="1:4" x14ac:dyDescent="0.2">
      <c r="A77" s="32" t="s">
        <v>274</v>
      </c>
      <c r="B77" s="12">
        <v>36</v>
      </c>
      <c r="D77" s="118"/>
    </row>
    <row r="78" spans="1:4" x14ac:dyDescent="0.2">
      <c r="A78" s="106" t="s">
        <v>288</v>
      </c>
      <c r="B78" s="13">
        <v>103</v>
      </c>
      <c r="D78" s="118"/>
    </row>
    <row r="79" spans="1:4" x14ac:dyDescent="0.2">
      <c r="A79" s="229" t="s">
        <v>10</v>
      </c>
      <c r="B79" s="230">
        <v>1044</v>
      </c>
      <c r="D79" s="118"/>
    </row>
    <row r="80" spans="1:4" s="118" customFormat="1" x14ac:dyDescent="0.2">
      <c r="A80" s="101"/>
      <c r="B80" s="17"/>
    </row>
    <row r="81" spans="1:445" ht="24" customHeight="1" x14ac:dyDescent="0.2">
      <c r="A81" s="298" t="s">
        <v>325</v>
      </c>
      <c r="B81" s="300"/>
      <c r="D81" s="118"/>
    </row>
    <row r="82" spans="1:445" x14ac:dyDescent="0.2">
      <c r="A82" s="62" t="s">
        <v>320</v>
      </c>
      <c r="B82" s="136"/>
      <c r="D82" s="118"/>
    </row>
    <row r="83" spans="1:445" s="118" customFormat="1" x14ac:dyDescent="0.2">
      <c r="A83" s="63"/>
      <c r="B83" s="137"/>
    </row>
    <row r="84" spans="1:445" s="109" customFormat="1" x14ac:dyDescent="0.2">
      <c r="A84" s="109" t="s">
        <v>207</v>
      </c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18"/>
      <c r="JC84" s="118"/>
      <c r="JD84" s="118"/>
      <c r="JE84" s="118"/>
      <c r="JF84" s="118"/>
      <c r="JG84" s="118"/>
      <c r="JH84" s="118"/>
      <c r="JI84" s="118"/>
      <c r="JJ84" s="118"/>
      <c r="JK84" s="118"/>
      <c r="JL84" s="118"/>
      <c r="JM84" s="118"/>
      <c r="JN84" s="118"/>
      <c r="JO84" s="118"/>
      <c r="JP84" s="118"/>
      <c r="JQ84" s="118"/>
      <c r="JR84" s="118"/>
      <c r="JS84" s="118"/>
      <c r="JT84" s="118"/>
      <c r="JU84" s="118"/>
      <c r="JV84" s="118"/>
      <c r="JW84" s="118"/>
      <c r="JX84" s="118"/>
      <c r="JY84" s="118"/>
      <c r="JZ84" s="118"/>
      <c r="KA84" s="118"/>
      <c r="KB84" s="118"/>
      <c r="KC84" s="118"/>
      <c r="KD84" s="118"/>
      <c r="KE84" s="118"/>
      <c r="KF84" s="118"/>
      <c r="KG84" s="118"/>
      <c r="KH84" s="118"/>
      <c r="KI84" s="118"/>
      <c r="KJ84" s="118"/>
      <c r="KK84" s="118"/>
      <c r="KL84" s="118"/>
      <c r="KM84" s="118"/>
      <c r="KN84" s="118"/>
      <c r="KO84" s="118"/>
      <c r="KP84" s="118"/>
      <c r="KQ84" s="118"/>
      <c r="KR84" s="118"/>
      <c r="KS84" s="118"/>
      <c r="KT84" s="118"/>
      <c r="KU84" s="118"/>
      <c r="KV84" s="118"/>
      <c r="KW84" s="118"/>
      <c r="KX84" s="118"/>
      <c r="KY84" s="118"/>
      <c r="KZ84" s="118"/>
      <c r="LA84" s="118"/>
      <c r="LB84" s="118"/>
      <c r="LC84" s="118"/>
      <c r="LD84" s="118"/>
      <c r="LE84" s="118"/>
      <c r="LF84" s="118"/>
      <c r="LG84" s="118"/>
      <c r="LH84" s="118"/>
      <c r="LI84" s="118"/>
      <c r="LJ84" s="118"/>
      <c r="LK84" s="118"/>
      <c r="LL84" s="118"/>
      <c r="LM84" s="118"/>
      <c r="LN84" s="118"/>
      <c r="LO84" s="118"/>
      <c r="LP84" s="118"/>
      <c r="LQ84" s="118"/>
      <c r="LR84" s="118"/>
      <c r="LS84" s="118"/>
      <c r="LT84" s="118"/>
      <c r="LU84" s="118"/>
      <c r="LV84" s="118"/>
      <c r="LW84" s="118"/>
      <c r="LX84" s="118"/>
      <c r="LY84" s="118"/>
      <c r="LZ84" s="118"/>
      <c r="MA84" s="118"/>
      <c r="MB84" s="118"/>
      <c r="MC84" s="118"/>
      <c r="MD84" s="118"/>
      <c r="ME84" s="118"/>
      <c r="MF84" s="118"/>
      <c r="MG84" s="118"/>
      <c r="MH84" s="118"/>
      <c r="MI84" s="118"/>
      <c r="MJ84" s="118"/>
      <c r="MK84" s="118"/>
      <c r="ML84" s="118"/>
      <c r="MM84" s="118"/>
      <c r="MN84" s="118"/>
      <c r="MO84" s="118"/>
      <c r="MP84" s="118"/>
      <c r="MQ84" s="118"/>
      <c r="MR84" s="118"/>
      <c r="MS84" s="118"/>
      <c r="MT84" s="118"/>
      <c r="MU84" s="118"/>
      <c r="MV84" s="118"/>
      <c r="MW84" s="118"/>
      <c r="MX84" s="118"/>
      <c r="MY84" s="118"/>
      <c r="MZ84" s="118"/>
      <c r="NA84" s="118"/>
      <c r="NB84" s="118"/>
      <c r="NC84" s="118"/>
      <c r="ND84" s="118"/>
      <c r="NE84" s="118"/>
      <c r="NF84" s="118"/>
      <c r="NG84" s="118"/>
      <c r="NH84" s="118"/>
      <c r="NI84" s="118"/>
      <c r="NJ84" s="118"/>
      <c r="NK84" s="118"/>
      <c r="NL84" s="118"/>
      <c r="NM84" s="118"/>
      <c r="NN84" s="118"/>
      <c r="NO84" s="118"/>
      <c r="NP84" s="118"/>
      <c r="NQ84" s="118"/>
      <c r="NR84" s="118"/>
      <c r="NS84" s="118"/>
      <c r="NT84" s="118"/>
      <c r="NU84" s="118"/>
      <c r="NV84" s="118"/>
      <c r="NW84" s="118"/>
      <c r="NX84" s="118"/>
      <c r="NY84" s="118"/>
      <c r="NZ84" s="118"/>
      <c r="OA84" s="118"/>
      <c r="OB84" s="118"/>
      <c r="OC84" s="118"/>
      <c r="OD84" s="118"/>
      <c r="OE84" s="118"/>
      <c r="OF84" s="118"/>
      <c r="OG84" s="118"/>
      <c r="OH84" s="118"/>
      <c r="OI84" s="118"/>
      <c r="OJ84" s="118"/>
      <c r="OK84" s="118"/>
      <c r="OL84" s="118"/>
      <c r="OM84" s="118"/>
      <c r="ON84" s="118"/>
      <c r="OO84" s="118"/>
      <c r="OP84" s="118"/>
      <c r="OQ84" s="118"/>
      <c r="OR84" s="118"/>
      <c r="OS84" s="118"/>
      <c r="OT84" s="118"/>
      <c r="OU84" s="118"/>
      <c r="OV84" s="118"/>
      <c r="OW84" s="118"/>
      <c r="OX84" s="118"/>
      <c r="OY84" s="118"/>
      <c r="OZ84" s="118"/>
      <c r="PA84" s="118"/>
      <c r="PB84" s="118"/>
      <c r="PC84" s="118"/>
      <c r="PD84" s="118"/>
      <c r="PE84" s="118"/>
      <c r="PF84" s="118"/>
      <c r="PG84" s="118"/>
      <c r="PH84" s="118"/>
      <c r="PI84" s="118"/>
      <c r="PJ84" s="118"/>
      <c r="PK84" s="118"/>
      <c r="PL84" s="118"/>
      <c r="PM84" s="118"/>
      <c r="PN84" s="118"/>
      <c r="PO84" s="118"/>
      <c r="PP84" s="118"/>
      <c r="PQ84" s="118"/>
      <c r="PR84" s="118"/>
      <c r="PS84" s="118"/>
      <c r="PT84" s="118"/>
      <c r="PU84" s="118"/>
      <c r="PV84" s="118"/>
      <c r="PW84" s="118"/>
      <c r="PX84" s="118"/>
      <c r="PY84" s="118"/>
      <c r="PZ84" s="118"/>
      <c r="QA84" s="118"/>
      <c r="QB84" s="118"/>
      <c r="QC84" s="118"/>
    </row>
    <row r="85" spans="1:445" s="118" customFormat="1" x14ac:dyDescent="0.2"/>
    <row r="86" spans="1:445" x14ac:dyDescent="0.2">
      <c r="A86" s="220" t="s">
        <v>321</v>
      </c>
      <c r="B86" s="217" t="s">
        <v>330</v>
      </c>
      <c r="D86" s="118"/>
    </row>
    <row r="87" spans="1:445" x14ac:dyDescent="0.2">
      <c r="A87" s="106" t="s">
        <v>265</v>
      </c>
      <c r="B87" s="13">
        <v>2</v>
      </c>
      <c r="D87" s="118"/>
    </row>
    <row r="88" spans="1:445" x14ac:dyDescent="0.2">
      <c r="A88" s="32" t="s">
        <v>326</v>
      </c>
      <c r="B88" s="12">
        <v>1</v>
      </c>
      <c r="D88" s="118"/>
    </row>
    <row r="89" spans="1:445" x14ac:dyDescent="0.2">
      <c r="A89" s="106" t="s">
        <v>327</v>
      </c>
      <c r="B89" s="13">
        <v>1</v>
      </c>
      <c r="D89" s="118"/>
    </row>
    <row r="90" spans="1:445" x14ac:dyDescent="0.2">
      <c r="A90" s="32" t="s">
        <v>322</v>
      </c>
      <c r="B90" s="12">
        <v>20</v>
      </c>
      <c r="D90" s="118"/>
    </row>
    <row r="91" spans="1:445" x14ac:dyDescent="0.2">
      <c r="A91" s="106" t="s">
        <v>316</v>
      </c>
      <c r="B91" s="13">
        <v>8</v>
      </c>
      <c r="D91" s="118"/>
    </row>
    <row r="92" spans="1:445" x14ac:dyDescent="0.2">
      <c r="A92" s="32" t="s">
        <v>266</v>
      </c>
      <c r="B92" s="12">
        <v>2</v>
      </c>
      <c r="D92" s="118"/>
    </row>
    <row r="93" spans="1:445" x14ac:dyDescent="0.2">
      <c r="A93" s="106" t="s">
        <v>285</v>
      </c>
      <c r="B93" s="13">
        <v>7</v>
      </c>
      <c r="D93" s="118"/>
    </row>
    <row r="94" spans="1:445" x14ac:dyDescent="0.2">
      <c r="A94" s="32" t="s">
        <v>268</v>
      </c>
      <c r="B94" s="12">
        <v>1</v>
      </c>
      <c r="D94" s="118"/>
    </row>
    <row r="95" spans="1:445" x14ac:dyDescent="0.2">
      <c r="A95" s="106" t="s">
        <v>279</v>
      </c>
      <c r="B95" s="13">
        <v>1</v>
      </c>
      <c r="D95" s="118"/>
    </row>
    <row r="96" spans="1:445" x14ac:dyDescent="0.2">
      <c r="A96" s="32" t="s">
        <v>270</v>
      </c>
      <c r="B96" s="12">
        <v>1</v>
      </c>
      <c r="D96" s="118"/>
    </row>
    <row r="97" spans="1:4" x14ac:dyDescent="0.2">
      <c r="A97" s="106" t="s">
        <v>273</v>
      </c>
      <c r="B97" s="13">
        <v>1</v>
      </c>
      <c r="D97" s="118"/>
    </row>
    <row r="98" spans="1:4" x14ac:dyDescent="0.2">
      <c r="A98" s="32" t="s">
        <v>274</v>
      </c>
      <c r="B98" s="12">
        <v>1</v>
      </c>
      <c r="D98" s="118"/>
    </row>
    <row r="99" spans="1:4" x14ac:dyDescent="0.2">
      <c r="A99" s="106" t="s">
        <v>328</v>
      </c>
      <c r="B99" s="13">
        <v>1</v>
      </c>
      <c r="D99" s="118"/>
    </row>
    <row r="100" spans="1:4" x14ac:dyDescent="0.2">
      <c r="A100" s="32" t="s">
        <v>288</v>
      </c>
      <c r="B100" s="12">
        <v>3</v>
      </c>
      <c r="D100" s="118"/>
    </row>
    <row r="101" spans="1:4" x14ac:dyDescent="0.2">
      <c r="A101" s="106" t="s">
        <v>329</v>
      </c>
      <c r="B101" s="13">
        <v>3</v>
      </c>
      <c r="D101" s="118"/>
    </row>
    <row r="102" spans="1:4" x14ac:dyDescent="0.2">
      <c r="A102" s="60" t="s">
        <v>10</v>
      </c>
      <c r="B102" s="28">
        <v>53</v>
      </c>
    </row>
    <row r="103" spans="1:4" x14ac:dyDescent="0.2">
      <c r="A103" s="138"/>
    </row>
    <row r="104" spans="1:4" s="118" customFormat="1" ht="24" customHeight="1" x14ac:dyDescent="0.2">
      <c r="A104" s="298" t="s">
        <v>325</v>
      </c>
      <c r="B104" s="300"/>
    </row>
    <row r="105" spans="1:4" s="118" customFormat="1" x14ac:dyDescent="0.2">
      <c r="A105" s="62" t="s">
        <v>320</v>
      </c>
      <c r="B105" s="136"/>
    </row>
  </sheetData>
  <mergeCells count="42">
    <mergeCell ref="A5:O5"/>
    <mergeCell ref="A6:O7"/>
    <mergeCell ref="A15:B15"/>
    <mergeCell ref="A12:B14"/>
    <mergeCell ref="A32:B34"/>
    <mergeCell ref="G13:H13"/>
    <mergeCell ref="C32:D32"/>
    <mergeCell ref="E32:F32"/>
    <mergeCell ref="C12:H12"/>
    <mergeCell ref="O12:T12"/>
    <mergeCell ref="I12:N12"/>
    <mergeCell ref="K32:L32"/>
    <mergeCell ref="S13:T13"/>
    <mergeCell ref="G32:H32"/>
    <mergeCell ref="I13:J13"/>
    <mergeCell ref="K13:L13"/>
    <mergeCell ref="A81:B81"/>
    <mergeCell ref="A104:B104"/>
    <mergeCell ref="A38:A39"/>
    <mergeCell ref="O13:P13"/>
    <mergeCell ref="A36:A37"/>
    <mergeCell ref="C33:D33"/>
    <mergeCell ref="A16:A17"/>
    <mergeCell ref="A18:A19"/>
    <mergeCell ref="A20:A21"/>
    <mergeCell ref="I32:J32"/>
    <mergeCell ref="C13:D13"/>
    <mergeCell ref="E13:F13"/>
    <mergeCell ref="Q13:R13"/>
    <mergeCell ref="K33:L33"/>
    <mergeCell ref="I33:J33"/>
    <mergeCell ref="E33:F33"/>
    <mergeCell ref="G33:H33"/>
    <mergeCell ref="M13:N13"/>
    <mergeCell ref="AA12:AF12"/>
    <mergeCell ref="U13:V13"/>
    <mergeCell ref="W13:X13"/>
    <mergeCell ref="Y13:Z13"/>
    <mergeCell ref="U12:Z12"/>
    <mergeCell ref="AE13:AF13"/>
    <mergeCell ref="AA13:AB13"/>
    <mergeCell ref="AC13:AD13"/>
  </mergeCells>
  <conditionalFormatting sqref="M36:T37">
    <cfRule type="cellIs" priority="57" stopIfTrue="1" operator="greaterThan">
      <formula>10</formula>
    </cfRule>
    <cfRule type="cellIs" priority="58" stopIfTrue="1" operator="greaterThan">
      <formula>10</formula>
    </cfRule>
    <cfRule type="cellIs" priority="59" stopIfTrue="1" operator="greaterThan">
      <formula>10</formula>
    </cfRule>
    <cfRule type="cellIs" priority="60" stopIfTrue="1" operator="greaterThan">
      <formula>10</formula>
    </cfRule>
  </conditionalFormatting>
  <hyperlinks>
    <hyperlink ref="O4" location="Indice!A1" display="I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opLeftCell="A13" workbookViewId="0">
      <selection activeCell="A28" sqref="A28:BA29"/>
    </sheetView>
  </sheetViews>
  <sheetFormatPr baseColWidth="10" defaultRowHeight="12.75" x14ac:dyDescent="0.2"/>
  <cols>
    <col min="1" max="1" width="34.140625" style="172" customWidth="1"/>
    <col min="2" max="3" width="10" style="172" bestFit="1" customWidth="1"/>
    <col min="4" max="4" width="10.42578125" style="172" bestFit="1" customWidth="1"/>
    <col min="5" max="7" width="10" style="172" bestFit="1" customWidth="1"/>
    <col min="8" max="8" width="10.42578125" style="172" bestFit="1" customWidth="1"/>
    <col min="9" max="11" width="10" style="172" bestFit="1" customWidth="1"/>
    <col min="12" max="12" width="10.42578125" style="172" bestFit="1" customWidth="1"/>
    <col min="13" max="14" width="10" style="172" bestFit="1" customWidth="1"/>
    <col min="15" max="15" width="11" style="172" bestFit="1" customWidth="1"/>
    <col min="16" max="16" width="13.42578125" style="172" bestFit="1" customWidth="1"/>
    <col min="17" max="19" width="10" style="172" bestFit="1" customWidth="1"/>
    <col min="20" max="20" width="10.42578125" style="172" bestFit="1" customWidth="1"/>
    <col min="21" max="23" width="10" style="172" bestFit="1" customWidth="1"/>
    <col min="24" max="24" width="10.42578125" style="172" bestFit="1" customWidth="1"/>
    <col min="25" max="27" width="10" style="172" bestFit="1" customWidth="1"/>
    <col min="28" max="28" width="10.42578125" style="172" bestFit="1" customWidth="1"/>
    <col min="29" max="31" width="10" style="172" bestFit="1" customWidth="1"/>
    <col min="32" max="32" width="10.42578125" style="172" bestFit="1" customWidth="1"/>
    <col min="33" max="35" width="10" style="172" bestFit="1" customWidth="1"/>
    <col min="36" max="36" width="10.42578125" style="172" bestFit="1" customWidth="1"/>
    <col min="37" max="39" width="10" style="172" bestFit="1" customWidth="1"/>
    <col min="40" max="40" width="10.42578125" style="172" bestFit="1" customWidth="1"/>
    <col min="41" max="43" width="10" style="172" bestFit="1" customWidth="1"/>
    <col min="44" max="44" width="10.42578125" style="172" bestFit="1" customWidth="1"/>
    <col min="45" max="47" width="10" style="172" bestFit="1" customWidth="1"/>
    <col min="48" max="48" width="10.42578125" style="172" bestFit="1" customWidth="1"/>
    <col min="49" max="51" width="10" style="172" bestFit="1" customWidth="1"/>
    <col min="52" max="52" width="10.42578125" style="172" bestFit="1" customWidth="1"/>
    <col min="53" max="53" width="10" style="172" bestFit="1" customWidth="1"/>
    <col min="54" max="16384" width="11.42578125" style="172"/>
  </cols>
  <sheetData>
    <row r="1" spans="1:25" s="118" customFormat="1" x14ac:dyDescent="0.2"/>
    <row r="2" spans="1:25" s="118" customFormat="1" x14ac:dyDescent="0.2"/>
    <row r="3" spans="1:25" s="118" customFormat="1" x14ac:dyDescent="0.2"/>
    <row r="4" spans="1:25" s="118" customFormat="1" ht="19.5" customHeight="1" x14ac:dyDescent="0.2">
      <c r="O4" s="79" t="s">
        <v>235</v>
      </c>
    </row>
    <row r="5" spans="1:25" s="83" customFormat="1" ht="15.75" x14ac:dyDescent="0.2">
      <c r="A5" s="242" t="s">
        <v>212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s="86" customFormat="1" ht="15" x14ac:dyDescent="0.2">
      <c r="A6" s="235" t="s">
        <v>332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118"/>
      <c r="Q6" s="118"/>
      <c r="R6" s="118"/>
      <c r="S6" s="118"/>
      <c r="T6" s="118"/>
      <c r="U6" s="118"/>
      <c r="V6" s="118"/>
      <c r="W6" s="118"/>
      <c r="X6" s="118"/>
      <c r="Y6" s="118"/>
    </row>
    <row r="7" spans="1:25" s="86" customFormat="1" ht="15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9" spans="1:25" s="118" customFormat="1" x14ac:dyDescent="0.2">
      <c r="A9" s="109" t="s">
        <v>358</v>
      </c>
      <c r="B9" s="109"/>
      <c r="C9" s="109"/>
      <c r="D9" s="109"/>
      <c r="E9" s="109"/>
      <c r="F9" s="109"/>
      <c r="G9" s="109"/>
      <c r="H9" s="109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25" s="118" customFormat="1" x14ac:dyDescent="0.2">
      <c r="A10" s="109" t="s">
        <v>333</v>
      </c>
      <c r="B10" s="109"/>
      <c r="C10" s="109"/>
      <c r="D10" s="109"/>
      <c r="E10" s="109"/>
      <c r="F10" s="109"/>
      <c r="G10" s="109"/>
      <c r="H10" s="109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25" ht="15" x14ac:dyDescent="0.25">
      <c r="A11" s="173"/>
    </row>
    <row r="12" spans="1:25" x14ac:dyDescent="0.2">
      <c r="A12" s="329" t="s">
        <v>334</v>
      </c>
      <c r="B12" s="325">
        <v>2005</v>
      </c>
      <c r="C12" s="325">
        <v>2006</v>
      </c>
      <c r="D12" s="325">
        <v>2007</v>
      </c>
      <c r="E12" s="325">
        <v>2008</v>
      </c>
      <c r="F12" s="325">
        <v>2009</v>
      </c>
      <c r="G12" s="325">
        <v>2010</v>
      </c>
      <c r="H12" s="325">
        <v>2011</v>
      </c>
      <c r="I12" s="325">
        <v>2012</v>
      </c>
      <c r="J12" s="325">
        <v>2013</v>
      </c>
      <c r="K12" s="325">
        <v>2014</v>
      </c>
      <c r="L12" s="325">
        <v>2015</v>
      </c>
      <c r="M12" s="325">
        <v>2016</v>
      </c>
      <c r="N12" s="325">
        <v>2017</v>
      </c>
      <c r="O12" s="325" t="s">
        <v>10</v>
      </c>
    </row>
    <row r="13" spans="1:25" x14ac:dyDescent="0.2">
      <c r="A13" s="33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25" x14ac:dyDescent="0.2">
      <c r="A14" s="106" t="s">
        <v>161</v>
      </c>
      <c r="B14" s="13">
        <v>894</v>
      </c>
      <c r="C14" s="13">
        <v>782</v>
      </c>
      <c r="D14" s="13">
        <v>1096</v>
      </c>
      <c r="E14" s="13">
        <v>1487</v>
      </c>
      <c r="F14" s="13">
        <v>1821</v>
      </c>
      <c r="G14" s="13">
        <v>1883</v>
      </c>
      <c r="H14" s="13">
        <v>2898</v>
      </c>
      <c r="I14" s="13">
        <v>3582</v>
      </c>
      <c r="J14" s="13">
        <v>4290</v>
      </c>
      <c r="K14" s="13">
        <v>5209</v>
      </c>
      <c r="L14" s="13">
        <v>6102</v>
      </c>
      <c r="M14" s="13">
        <v>6758</v>
      </c>
      <c r="N14" s="13">
        <v>8423</v>
      </c>
      <c r="O14" s="13">
        <v>45225</v>
      </c>
    </row>
    <row r="15" spans="1:25" x14ac:dyDescent="0.2">
      <c r="A15" s="111" t="s">
        <v>162</v>
      </c>
      <c r="B15" s="12">
        <v>1414</v>
      </c>
      <c r="C15" s="12">
        <v>1833</v>
      </c>
      <c r="D15" s="12">
        <v>2102</v>
      </c>
      <c r="E15" s="12">
        <v>2398</v>
      </c>
      <c r="F15" s="12">
        <v>3399</v>
      </c>
      <c r="G15" s="12">
        <v>6923</v>
      </c>
      <c r="H15" s="12">
        <v>5348</v>
      </c>
      <c r="I15" s="12">
        <v>7920</v>
      </c>
      <c r="J15" s="12">
        <v>8039</v>
      </c>
      <c r="K15" s="12">
        <v>10684</v>
      </c>
      <c r="L15" s="12">
        <v>8902</v>
      </c>
      <c r="M15" s="12">
        <v>8254</v>
      </c>
      <c r="N15" s="12">
        <v>4973</v>
      </c>
      <c r="O15" s="12">
        <v>72189</v>
      </c>
    </row>
    <row r="16" spans="1:25" x14ac:dyDescent="0.2">
      <c r="A16" s="106" t="s">
        <v>163</v>
      </c>
      <c r="B16" s="13">
        <v>301</v>
      </c>
      <c r="C16" s="13">
        <v>280</v>
      </c>
      <c r="D16" s="13">
        <v>427</v>
      </c>
      <c r="E16" s="13">
        <v>430</v>
      </c>
      <c r="F16" s="13">
        <v>412</v>
      </c>
      <c r="G16" s="13">
        <v>539</v>
      </c>
      <c r="H16" s="13">
        <v>440</v>
      </c>
      <c r="I16" s="13">
        <v>513</v>
      </c>
      <c r="J16" s="13">
        <v>666</v>
      </c>
      <c r="K16" s="13">
        <v>378</v>
      </c>
      <c r="L16" s="13">
        <v>492</v>
      </c>
      <c r="M16" s="13">
        <v>630</v>
      </c>
      <c r="N16" s="13">
        <v>1176</v>
      </c>
      <c r="O16" s="13">
        <v>6684</v>
      </c>
    </row>
    <row r="17" spans="1:53" x14ac:dyDescent="0.2">
      <c r="A17" s="111" t="s">
        <v>164</v>
      </c>
      <c r="B17" s="12">
        <v>992</v>
      </c>
      <c r="C17" s="12">
        <v>971</v>
      </c>
      <c r="D17" s="12">
        <v>1266</v>
      </c>
      <c r="E17" s="12">
        <v>1067</v>
      </c>
      <c r="F17" s="12">
        <v>1274</v>
      </c>
      <c r="G17" s="12">
        <v>1029</v>
      </c>
      <c r="H17" s="12">
        <v>1141</v>
      </c>
      <c r="I17" s="12">
        <v>870</v>
      </c>
      <c r="J17" s="12">
        <v>883</v>
      </c>
      <c r="K17" s="12">
        <v>866</v>
      </c>
      <c r="L17" s="12">
        <v>844</v>
      </c>
      <c r="M17" s="12">
        <v>891</v>
      </c>
      <c r="N17" s="12">
        <v>1058</v>
      </c>
      <c r="O17" s="12">
        <v>13152</v>
      </c>
    </row>
    <row r="18" spans="1:53" x14ac:dyDescent="0.2">
      <c r="A18" s="106" t="s">
        <v>165</v>
      </c>
      <c r="B18" s="13">
        <v>6633</v>
      </c>
      <c r="C18" s="13">
        <v>8433</v>
      </c>
      <c r="D18" s="13">
        <v>9764</v>
      </c>
      <c r="E18" s="13">
        <v>13078</v>
      </c>
      <c r="F18" s="13">
        <v>15071</v>
      </c>
      <c r="G18" s="13">
        <v>18085</v>
      </c>
      <c r="H18" s="13">
        <v>21342</v>
      </c>
      <c r="I18" s="13">
        <v>23109</v>
      </c>
      <c r="J18" s="13">
        <v>30239</v>
      </c>
      <c r="K18" s="13">
        <v>28436</v>
      </c>
      <c r="L18" s="13">
        <v>30714</v>
      </c>
      <c r="M18" s="13">
        <v>30903</v>
      </c>
      <c r="N18" s="13">
        <v>33435</v>
      </c>
      <c r="O18" s="13">
        <v>269242</v>
      </c>
    </row>
    <row r="19" spans="1:53" x14ac:dyDescent="0.2">
      <c r="A19" s="111" t="s">
        <v>166</v>
      </c>
      <c r="B19" s="12">
        <v>6093</v>
      </c>
      <c r="C19" s="12">
        <v>6976</v>
      </c>
      <c r="D19" s="12">
        <v>8131</v>
      </c>
      <c r="E19" s="12">
        <v>9278</v>
      </c>
      <c r="F19" s="12">
        <v>12364</v>
      </c>
      <c r="G19" s="12">
        <v>13424</v>
      </c>
      <c r="H19" s="12">
        <v>14921</v>
      </c>
      <c r="I19" s="12">
        <v>13924</v>
      </c>
      <c r="J19" s="12">
        <v>14381</v>
      </c>
      <c r="K19" s="12">
        <v>13200</v>
      </c>
      <c r="L19" s="12">
        <v>14197</v>
      </c>
      <c r="M19" s="12">
        <v>16611</v>
      </c>
      <c r="N19" s="12">
        <v>17962</v>
      </c>
      <c r="O19" s="12">
        <v>161462</v>
      </c>
    </row>
    <row r="20" spans="1:53" s="174" customFormat="1" x14ac:dyDescent="0.2">
      <c r="A20" s="103" t="s">
        <v>10</v>
      </c>
      <c r="B20" s="15">
        <v>16327</v>
      </c>
      <c r="C20" s="15">
        <v>19275</v>
      </c>
      <c r="D20" s="15">
        <v>22786</v>
      </c>
      <c r="E20" s="15">
        <v>27738</v>
      </c>
      <c r="F20" s="15">
        <v>34341</v>
      </c>
      <c r="G20" s="15">
        <v>41883</v>
      </c>
      <c r="H20" s="15">
        <v>46090</v>
      </c>
      <c r="I20" s="15">
        <v>49918</v>
      </c>
      <c r="J20" s="15">
        <v>58498</v>
      </c>
      <c r="K20" s="15">
        <v>58773</v>
      </c>
      <c r="L20" s="15">
        <v>61251</v>
      </c>
      <c r="M20" s="15">
        <v>64047</v>
      </c>
      <c r="N20" s="15">
        <v>67027</v>
      </c>
      <c r="O20" s="15">
        <v>567954</v>
      </c>
    </row>
    <row r="21" spans="1:53" s="174" customFormat="1" x14ac:dyDescent="0.2">
      <c r="A21" s="10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53" x14ac:dyDescent="0.2">
      <c r="A22" s="114" t="s">
        <v>335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</row>
    <row r="23" spans="1:53" x14ac:dyDescent="0.2">
      <c r="A23" s="62" t="s">
        <v>320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/>
    </row>
    <row r="25" spans="1:53" s="118" customFormat="1" x14ac:dyDescent="0.2">
      <c r="A25" s="109" t="s">
        <v>359</v>
      </c>
      <c r="B25" s="109"/>
      <c r="C25" s="109"/>
      <c r="D25" s="109"/>
      <c r="E25" s="109"/>
      <c r="F25" s="109"/>
      <c r="G25" s="109"/>
      <c r="H25" s="109"/>
      <c r="I25" s="109"/>
      <c r="J25" s="172"/>
      <c r="K25" s="172"/>
      <c r="L25" s="172"/>
      <c r="M25" s="172"/>
      <c r="N25" s="172"/>
      <c r="O25" s="172"/>
      <c r="P25" s="172"/>
      <c r="Q25" s="172"/>
      <c r="R25" s="172"/>
    </row>
    <row r="26" spans="1:53" s="118" customFormat="1" x14ac:dyDescent="0.2">
      <c r="A26" s="109" t="s">
        <v>333</v>
      </c>
      <c r="B26" s="109"/>
      <c r="C26" s="109"/>
      <c r="D26" s="109"/>
      <c r="E26" s="109"/>
      <c r="F26" s="109"/>
      <c r="G26" s="109"/>
      <c r="H26" s="109"/>
      <c r="I26" s="109"/>
      <c r="J26" s="172"/>
      <c r="K26" s="172"/>
      <c r="L26" s="172"/>
      <c r="M26" s="172"/>
      <c r="N26" s="172"/>
      <c r="O26" s="172"/>
      <c r="P26" s="172"/>
      <c r="Q26" s="172"/>
      <c r="R26" s="172"/>
    </row>
    <row r="27" spans="1:53" ht="15" x14ac:dyDescent="0.25">
      <c r="A27" s="173"/>
    </row>
    <row r="28" spans="1:53" x14ac:dyDescent="0.2">
      <c r="A28" s="325" t="s">
        <v>334</v>
      </c>
      <c r="B28" s="327">
        <v>2005</v>
      </c>
      <c r="C28" s="328"/>
      <c r="D28" s="328"/>
      <c r="E28" s="378"/>
      <c r="F28" s="327">
        <v>2006</v>
      </c>
      <c r="G28" s="328"/>
      <c r="H28" s="328"/>
      <c r="I28" s="378"/>
      <c r="J28" s="327">
        <v>2007</v>
      </c>
      <c r="K28" s="328"/>
      <c r="L28" s="328"/>
      <c r="M28" s="378"/>
      <c r="N28" s="327">
        <v>2008</v>
      </c>
      <c r="O28" s="328"/>
      <c r="P28" s="328"/>
      <c r="Q28" s="378"/>
      <c r="R28" s="327">
        <v>2009</v>
      </c>
      <c r="S28" s="328"/>
      <c r="T28" s="328"/>
      <c r="U28" s="378"/>
      <c r="V28" s="327">
        <v>2010</v>
      </c>
      <c r="W28" s="328"/>
      <c r="X28" s="328"/>
      <c r="Y28" s="378"/>
      <c r="Z28" s="327">
        <v>2011</v>
      </c>
      <c r="AA28" s="328"/>
      <c r="AB28" s="328"/>
      <c r="AC28" s="378"/>
      <c r="AD28" s="327">
        <v>2012</v>
      </c>
      <c r="AE28" s="328"/>
      <c r="AF28" s="328"/>
      <c r="AG28" s="378"/>
      <c r="AH28" s="327">
        <v>2013</v>
      </c>
      <c r="AI28" s="328"/>
      <c r="AJ28" s="328"/>
      <c r="AK28" s="378"/>
      <c r="AL28" s="327">
        <v>2014</v>
      </c>
      <c r="AM28" s="328"/>
      <c r="AN28" s="328"/>
      <c r="AO28" s="378"/>
      <c r="AP28" s="327">
        <v>2015</v>
      </c>
      <c r="AQ28" s="328"/>
      <c r="AR28" s="328"/>
      <c r="AS28" s="378"/>
      <c r="AT28" s="327">
        <v>2016</v>
      </c>
      <c r="AU28" s="328"/>
      <c r="AV28" s="328"/>
      <c r="AW28" s="378"/>
      <c r="AX28" s="327">
        <v>2017</v>
      </c>
      <c r="AY28" s="328"/>
      <c r="AZ28" s="328"/>
      <c r="BA28" s="378"/>
    </row>
    <row r="29" spans="1:53" s="176" customFormat="1" ht="27.75" customHeight="1" x14ac:dyDescent="0.2">
      <c r="A29" s="377"/>
      <c r="B29" s="220" t="s">
        <v>102</v>
      </c>
      <c r="C29" s="221" t="s">
        <v>103</v>
      </c>
      <c r="D29" s="221" t="s">
        <v>167</v>
      </c>
      <c r="E29" s="222" t="s">
        <v>10</v>
      </c>
      <c r="F29" s="220" t="s">
        <v>102</v>
      </c>
      <c r="G29" s="221" t="s">
        <v>103</v>
      </c>
      <c r="H29" s="221" t="s">
        <v>167</v>
      </c>
      <c r="I29" s="222" t="s">
        <v>10</v>
      </c>
      <c r="J29" s="220" t="s">
        <v>102</v>
      </c>
      <c r="K29" s="221" t="s">
        <v>103</v>
      </c>
      <c r="L29" s="221" t="s">
        <v>167</v>
      </c>
      <c r="M29" s="222" t="s">
        <v>10</v>
      </c>
      <c r="N29" s="220" t="s">
        <v>102</v>
      </c>
      <c r="O29" s="221" t="s">
        <v>103</v>
      </c>
      <c r="P29" s="221" t="s">
        <v>167</v>
      </c>
      <c r="Q29" s="222" t="s">
        <v>10</v>
      </c>
      <c r="R29" s="220" t="s">
        <v>102</v>
      </c>
      <c r="S29" s="221" t="s">
        <v>103</v>
      </c>
      <c r="T29" s="221" t="s">
        <v>167</v>
      </c>
      <c r="U29" s="222" t="s">
        <v>10</v>
      </c>
      <c r="V29" s="220" t="s">
        <v>102</v>
      </c>
      <c r="W29" s="221" t="s">
        <v>103</v>
      </c>
      <c r="X29" s="221" t="s">
        <v>167</v>
      </c>
      <c r="Y29" s="222" t="s">
        <v>10</v>
      </c>
      <c r="Z29" s="220" t="s">
        <v>102</v>
      </c>
      <c r="AA29" s="221" t="s">
        <v>103</v>
      </c>
      <c r="AB29" s="221" t="s">
        <v>167</v>
      </c>
      <c r="AC29" s="222" t="s">
        <v>10</v>
      </c>
      <c r="AD29" s="220" t="s">
        <v>102</v>
      </c>
      <c r="AE29" s="221" t="s">
        <v>103</v>
      </c>
      <c r="AF29" s="221" t="s">
        <v>167</v>
      </c>
      <c r="AG29" s="222" t="s">
        <v>10</v>
      </c>
      <c r="AH29" s="220" t="s">
        <v>102</v>
      </c>
      <c r="AI29" s="221" t="s">
        <v>103</v>
      </c>
      <c r="AJ29" s="221" t="s">
        <v>167</v>
      </c>
      <c r="AK29" s="222" t="s">
        <v>10</v>
      </c>
      <c r="AL29" s="220" t="s">
        <v>102</v>
      </c>
      <c r="AM29" s="221" t="s">
        <v>103</v>
      </c>
      <c r="AN29" s="221" t="s">
        <v>167</v>
      </c>
      <c r="AO29" s="222" t="s">
        <v>10</v>
      </c>
      <c r="AP29" s="220" t="s">
        <v>102</v>
      </c>
      <c r="AQ29" s="221" t="s">
        <v>103</v>
      </c>
      <c r="AR29" s="221" t="s">
        <v>167</v>
      </c>
      <c r="AS29" s="222" t="s">
        <v>10</v>
      </c>
      <c r="AT29" s="220" t="s">
        <v>102</v>
      </c>
      <c r="AU29" s="221" t="s">
        <v>103</v>
      </c>
      <c r="AV29" s="221" t="s">
        <v>167</v>
      </c>
      <c r="AW29" s="222" t="s">
        <v>10</v>
      </c>
      <c r="AX29" s="220" t="s">
        <v>102</v>
      </c>
      <c r="AY29" s="221" t="s">
        <v>103</v>
      </c>
      <c r="AZ29" s="221" t="s">
        <v>167</v>
      </c>
      <c r="BA29" s="222" t="s">
        <v>10</v>
      </c>
    </row>
    <row r="30" spans="1:53" x14ac:dyDescent="0.2">
      <c r="A30" s="33" t="s">
        <v>161</v>
      </c>
      <c r="B30" s="37">
        <v>316</v>
      </c>
      <c r="C30" s="17">
        <v>568</v>
      </c>
      <c r="D30" s="17">
        <v>10</v>
      </c>
      <c r="E30" s="40">
        <v>894</v>
      </c>
      <c r="F30" s="37">
        <v>263</v>
      </c>
      <c r="G30" s="17">
        <v>517</v>
      </c>
      <c r="H30" s="17">
        <v>2</v>
      </c>
      <c r="I30" s="40">
        <v>782</v>
      </c>
      <c r="J30" s="37">
        <v>485</v>
      </c>
      <c r="K30" s="17">
        <v>603</v>
      </c>
      <c r="L30" s="17">
        <v>8</v>
      </c>
      <c r="M30" s="40">
        <v>1096</v>
      </c>
      <c r="N30" s="37">
        <v>709</v>
      </c>
      <c r="O30" s="17">
        <v>764</v>
      </c>
      <c r="P30" s="17">
        <v>14</v>
      </c>
      <c r="Q30" s="40">
        <v>1487</v>
      </c>
      <c r="R30" s="37">
        <v>829</v>
      </c>
      <c r="S30" s="17">
        <v>983</v>
      </c>
      <c r="T30" s="17">
        <v>9</v>
      </c>
      <c r="U30" s="40">
        <v>1821</v>
      </c>
      <c r="V30" s="37">
        <v>829</v>
      </c>
      <c r="W30" s="17">
        <v>1042</v>
      </c>
      <c r="X30" s="17">
        <v>12</v>
      </c>
      <c r="Y30" s="40">
        <v>1883</v>
      </c>
      <c r="Z30" s="37">
        <v>1206</v>
      </c>
      <c r="AA30" s="17">
        <v>1678</v>
      </c>
      <c r="AB30" s="17">
        <v>14</v>
      </c>
      <c r="AC30" s="40">
        <v>2898</v>
      </c>
      <c r="AD30" s="37">
        <v>1665</v>
      </c>
      <c r="AE30" s="17">
        <v>1866</v>
      </c>
      <c r="AF30" s="17">
        <v>51</v>
      </c>
      <c r="AG30" s="40">
        <v>3582</v>
      </c>
      <c r="AH30" s="37">
        <v>1838</v>
      </c>
      <c r="AI30" s="17">
        <v>2435</v>
      </c>
      <c r="AJ30" s="17">
        <v>17</v>
      </c>
      <c r="AK30" s="40">
        <v>4290</v>
      </c>
      <c r="AL30" s="37">
        <v>2489</v>
      </c>
      <c r="AM30" s="17">
        <v>2701</v>
      </c>
      <c r="AN30" s="17">
        <v>19</v>
      </c>
      <c r="AO30" s="40">
        <v>5209</v>
      </c>
      <c r="AP30" s="37">
        <v>2917</v>
      </c>
      <c r="AQ30" s="17">
        <v>3086</v>
      </c>
      <c r="AR30" s="17">
        <v>99</v>
      </c>
      <c r="AS30" s="40">
        <v>6102</v>
      </c>
      <c r="AT30" s="37">
        <v>4335</v>
      </c>
      <c r="AU30" s="17">
        <v>2358</v>
      </c>
      <c r="AV30" s="17">
        <v>65</v>
      </c>
      <c r="AW30" s="40">
        <v>6758</v>
      </c>
      <c r="AX30" s="37">
        <v>6415</v>
      </c>
      <c r="AY30" s="17">
        <v>1838</v>
      </c>
      <c r="AZ30" s="17">
        <v>5</v>
      </c>
      <c r="BA30" s="40">
        <v>8423</v>
      </c>
    </row>
    <row r="31" spans="1:53" x14ac:dyDescent="0.2">
      <c r="A31" s="181" t="s">
        <v>162</v>
      </c>
      <c r="B31" s="36">
        <v>351</v>
      </c>
      <c r="C31" s="27">
        <v>1061</v>
      </c>
      <c r="D31" s="27">
        <v>2</v>
      </c>
      <c r="E31" s="29">
        <v>1414</v>
      </c>
      <c r="F31" s="36">
        <v>335</v>
      </c>
      <c r="G31" s="27">
        <v>1489</v>
      </c>
      <c r="H31" s="27">
        <v>9</v>
      </c>
      <c r="I31" s="29">
        <v>1833</v>
      </c>
      <c r="J31" s="36">
        <v>430</v>
      </c>
      <c r="K31" s="27">
        <v>1604</v>
      </c>
      <c r="L31" s="27">
        <v>68</v>
      </c>
      <c r="M31" s="29">
        <v>2102</v>
      </c>
      <c r="N31" s="36">
        <v>657</v>
      </c>
      <c r="O31" s="27">
        <v>1708</v>
      </c>
      <c r="P31" s="27">
        <v>33</v>
      </c>
      <c r="Q31" s="29">
        <v>2398</v>
      </c>
      <c r="R31" s="36">
        <v>1078</v>
      </c>
      <c r="S31" s="27">
        <v>2302</v>
      </c>
      <c r="T31" s="27">
        <v>3061</v>
      </c>
      <c r="U31" s="29">
        <v>3399</v>
      </c>
      <c r="V31" s="36">
        <v>2684</v>
      </c>
      <c r="W31" s="27">
        <v>4204</v>
      </c>
      <c r="X31" s="27">
        <v>35</v>
      </c>
      <c r="Y31" s="29">
        <v>6923</v>
      </c>
      <c r="Z31" s="36">
        <v>1353</v>
      </c>
      <c r="AA31" s="27">
        <v>3854</v>
      </c>
      <c r="AB31" s="27">
        <v>141</v>
      </c>
      <c r="AC31" s="29">
        <v>5348</v>
      </c>
      <c r="AD31" s="36">
        <v>3364</v>
      </c>
      <c r="AE31" s="27">
        <v>4545</v>
      </c>
      <c r="AF31" s="27">
        <v>11</v>
      </c>
      <c r="AG31" s="29">
        <v>7920</v>
      </c>
      <c r="AH31" s="36">
        <v>2449</v>
      </c>
      <c r="AI31" s="27">
        <v>551</v>
      </c>
      <c r="AJ31" s="27">
        <v>80</v>
      </c>
      <c r="AK31" s="29">
        <v>8039</v>
      </c>
      <c r="AL31" s="36">
        <v>4379</v>
      </c>
      <c r="AM31" s="27">
        <v>6229</v>
      </c>
      <c r="AN31" s="27">
        <v>76</v>
      </c>
      <c r="AO31" s="29">
        <v>10684</v>
      </c>
      <c r="AP31" s="36">
        <v>2519</v>
      </c>
      <c r="AQ31" s="27">
        <v>6333</v>
      </c>
      <c r="AR31" s="27">
        <v>50</v>
      </c>
      <c r="AS31" s="29">
        <v>8902</v>
      </c>
      <c r="AT31" s="36">
        <v>5575</v>
      </c>
      <c r="AU31" s="27">
        <v>2573</v>
      </c>
      <c r="AV31" s="27">
        <v>106</v>
      </c>
      <c r="AW31" s="29">
        <v>8254</v>
      </c>
      <c r="AX31" s="36">
        <v>3498</v>
      </c>
      <c r="AY31" s="27">
        <v>1111</v>
      </c>
      <c r="AZ31" s="27">
        <v>1</v>
      </c>
      <c r="BA31" s="29">
        <v>4973</v>
      </c>
    </row>
    <row r="32" spans="1:53" x14ac:dyDescent="0.2">
      <c r="A32" s="33" t="s">
        <v>163</v>
      </c>
      <c r="B32" s="37">
        <v>124</v>
      </c>
      <c r="C32" s="17">
        <v>177</v>
      </c>
      <c r="D32" s="17">
        <v>0</v>
      </c>
      <c r="E32" s="40">
        <v>301</v>
      </c>
      <c r="F32" s="37">
        <v>80</v>
      </c>
      <c r="G32" s="17">
        <v>197</v>
      </c>
      <c r="H32" s="17">
        <v>3</v>
      </c>
      <c r="I32" s="40">
        <v>280</v>
      </c>
      <c r="J32" s="37">
        <v>101</v>
      </c>
      <c r="K32" s="17">
        <v>326</v>
      </c>
      <c r="L32" s="17">
        <v>0</v>
      </c>
      <c r="M32" s="40">
        <v>427</v>
      </c>
      <c r="N32" s="37">
        <v>114</v>
      </c>
      <c r="O32" s="17">
        <v>312</v>
      </c>
      <c r="P32" s="17">
        <v>4</v>
      </c>
      <c r="Q32" s="40">
        <v>430</v>
      </c>
      <c r="R32" s="37">
        <v>120</v>
      </c>
      <c r="S32" s="17">
        <v>290</v>
      </c>
      <c r="T32" s="17">
        <v>2</v>
      </c>
      <c r="U32" s="40">
        <v>412</v>
      </c>
      <c r="V32" s="37">
        <v>177</v>
      </c>
      <c r="W32" s="17">
        <v>360</v>
      </c>
      <c r="X32" s="17">
        <v>2</v>
      </c>
      <c r="Y32" s="40">
        <v>539</v>
      </c>
      <c r="Z32" s="37">
        <v>178</v>
      </c>
      <c r="AA32" s="17">
        <v>258</v>
      </c>
      <c r="AB32" s="17">
        <v>4</v>
      </c>
      <c r="AC32" s="40">
        <v>440</v>
      </c>
      <c r="AD32" s="37">
        <v>188</v>
      </c>
      <c r="AE32" s="17">
        <v>320</v>
      </c>
      <c r="AF32" s="17">
        <v>5</v>
      </c>
      <c r="AG32" s="40">
        <v>513</v>
      </c>
      <c r="AH32" s="37">
        <v>226</v>
      </c>
      <c r="AI32" s="17">
        <v>405</v>
      </c>
      <c r="AJ32" s="17">
        <v>35</v>
      </c>
      <c r="AK32" s="40">
        <v>666</v>
      </c>
      <c r="AL32" s="37">
        <v>152</v>
      </c>
      <c r="AM32" s="17">
        <v>226</v>
      </c>
      <c r="AN32" s="17">
        <v>0</v>
      </c>
      <c r="AO32" s="40">
        <v>378</v>
      </c>
      <c r="AP32" s="37">
        <v>124</v>
      </c>
      <c r="AQ32" s="17">
        <v>369</v>
      </c>
      <c r="AR32" s="17">
        <v>0</v>
      </c>
      <c r="AS32" s="40">
        <v>492</v>
      </c>
      <c r="AT32" s="37">
        <v>274</v>
      </c>
      <c r="AU32" s="17">
        <v>362</v>
      </c>
      <c r="AV32" s="17">
        <v>0</v>
      </c>
      <c r="AW32" s="40">
        <v>630</v>
      </c>
      <c r="AX32" s="37">
        <v>828</v>
      </c>
      <c r="AY32" s="17">
        <v>330</v>
      </c>
      <c r="AZ32" s="17">
        <v>0</v>
      </c>
      <c r="BA32" s="40">
        <v>1176</v>
      </c>
    </row>
    <row r="33" spans="1:53" x14ac:dyDescent="0.2">
      <c r="A33" s="181" t="s">
        <v>164</v>
      </c>
      <c r="B33" s="36">
        <v>347</v>
      </c>
      <c r="C33" s="27">
        <v>644</v>
      </c>
      <c r="D33" s="27">
        <v>1</v>
      </c>
      <c r="E33" s="29">
        <v>992</v>
      </c>
      <c r="F33" s="36">
        <v>387</v>
      </c>
      <c r="G33" s="27">
        <v>584</v>
      </c>
      <c r="H33" s="27">
        <v>0</v>
      </c>
      <c r="I33" s="29">
        <v>971</v>
      </c>
      <c r="J33" s="36">
        <v>490</v>
      </c>
      <c r="K33" s="27">
        <v>776</v>
      </c>
      <c r="L33" s="27">
        <v>0</v>
      </c>
      <c r="M33" s="29">
        <v>1266</v>
      </c>
      <c r="N33" s="36">
        <v>409</v>
      </c>
      <c r="O33" s="27">
        <v>657</v>
      </c>
      <c r="P33" s="27">
        <v>1</v>
      </c>
      <c r="Q33" s="29">
        <v>1067</v>
      </c>
      <c r="R33" s="36">
        <v>394</v>
      </c>
      <c r="S33" s="27">
        <v>869</v>
      </c>
      <c r="T33" s="27">
        <v>11</v>
      </c>
      <c r="U33" s="29">
        <v>1274</v>
      </c>
      <c r="V33" s="36">
        <v>308</v>
      </c>
      <c r="W33" s="27">
        <v>708</v>
      </c>
      <c r="X33" s="27">
        <v>13</v>
      </c>
      <c r="Y33" s="29">
        <v>1029</v>
      </c>
      <c r="Z33" s="36">
        <v>379</v>
      </c>
      <c r="AA33" s="27">
        <v>757</v>
      </c>
      <c r="AB33" s="27">
        <v>5</v>
      </c>
      <c r="AC33" s="29">
        <v>1141</v>
      </c>
      <c r="AD33" s="36">
        <v>310</v>
      </c>
      <c r="AE33" s="27">
        <v>557</v>
      </c>
      <c r="AF33" s="27">
        <v>3</v>
      </c>
      <c r="AG33" s="29">
        <v>870</v>
      </c>
      <c r="AH33" s="36">
        <v>337</v>
      </c>
      <c r="AI33" s="27">
        <v>540</v>
      </c>
      <c r="AJ33" s="27">
        <v>6</v>
      </c>
      <c r="AK33" s="29">
        <v>883</v>
      </c>
      <c r="AL33" s="36">
        <v>385</v>
      </c>
      <c r="AM33" s="27">
        <v>481</v>
      </c>
      <c r="AN33" s="27">
        <v>0</v>
      </c>
      <c r="AO33" s="29">
        <v>866</v>
      </c>
      <c r="AP33" s="36">
        <v>359</v>
      </c>
      <c r="AQ33" s="27">
        <v>487</v>
      </c>
      <c r="AR33" s="27">
        <v>0</v>
      </c>
      <c r="AS33" s="29">
        <v>844</v>
      </c>
      <c r="AT33" s="36">
        <v>558</v>
      </c>
      <c r="AU33" s="27">
        <v>314</v>
      </c>
      <c r="AV33" s="27">
        <v>19</v>
      </c>
      <c r="AW33" s="29">
        <v>891</v>
      </c>
      <c r="AX33" s="36">
        <v>842</v>
      </c>
      <c r="AY33" s="27">
        <v>196</v>
      </c>
      <c r="AZ33" s="27">
        <v>2</v>
      </c>
      <c r="BA33" s="29">
        <v>1058</v>
      </c>
    </row>
    <row r="34" spans="1:53" x14ac:dyDescent="0.2">
      <c r="A34" s="33" t="s">
        <v>165</v>
      </c>
      <c r="B34" s="37">
        <v>2601</v>
      </c>
      <c r="C34" s="17">
        <v>4008</v>
      </c>
      <c r="D34" s="17">
        <v>24</v>
      </c>
      <c r="E34" s="40">
        <v>6633</v>
      </c>
      <c r="F34" s="37">
        <v>3603</v>
      </c>
      <c r="G34" s="17">
        <v>4814</v>
      </c>
      <c r="H34" s="17">
        <v>16</v>
      </c>
      <c r="I34" s="40">
        <v>8433</v>
      </c>
      <c r="J34" s="37">
        <v>3724</v>
      </c>
      <c r="K34" s="17">
        <v>5973</v>
      </c>
      <c r="L34" s="17">
        <v>67</v>
      </c>
      <c r="M34" s="40">
        <v>9764</v>
      </c>
      <c r="N34" s="37">
        <v>4784</v>
      </c>
      <c r="O34" s="17">
        <v>816</v>
      </c>
      <c r="P34" s="17">
        <v>134</v>
      </c>
      <c r="Q34" s="40">
        <v>13078</v>
      </c>
      <c r="R34" s="37">
        <v>5475</v>
      </c>
      <c r="S34" s="17">
        <v>9442</v>
      </c>
      <c r="T34" s="17">
        <v>154</v>
      </c>
      <c r="U34" s="40">
        <v>15071</v>
      </c>
      <c r="V34" s="37">
        <v>6694</v>
      </c>
      <c r="W34" s="17">
        <v>11349</v>
      </c>
      <c r="X34" s="17">
        <v>42</v>
      </c>
      <c r="Y34" s="40">
        <v>18085</v>
      </c>
      <c r="Z34" s="37">
        <v>7617</v>
      </c>
      <c r="AA34" s="17">
        <v>13934</v>
      </c>
      <c r="AB34" s="17">
        <v>0</v>
      </c>
      <c r="AC34" s="40">
        <v>21342</v>
      </c>
      <c r="AD34" s="37">
        <v>966</v>
      </c>
      <c r="AE34" s="17">
        <v>13923</v>
      </c>
      <c r="AF34" s="17">
        <v>0</v>
      </c>
      <c r="AG34" s="40">
        <v>23109</v>
      </c>
      <c r="AH34" s="37">
        <v>12506</v>
      </c>
      <c r="AI34" s="17">
        <v>18254</v>
      </c>
      <c r="AJ34" s="17">
        <v>0</v>
      </c>
      <c r="AK34" s="40">
        <v>30239</v>
      </c>
      <c r="AL34" s="37">
        <v>10922</v>
      </c>
      <c r="AM34" s="17">
        <v>18171</v>
      </c>
      <c r="AN34" s="17">
        <v>0</v>
      </c>
      <c r="AO34" s="40">
        <v>28436</v>
      </c>
      <c r="AP34" s="37">
        <v>12377</v>
      </c>
      <c r="AQ34" s="17">
        <v>19548</v>
      </c>
      <c r="AR34" s="17">
        <v>0</v>
      </c>
      <c r="AS34" s="40">
        <v>30714</v>
      </c>
      <c r="AT34" s="37">
        <v>21656</v>
      </c>
      <c r="AU34" s="17">
        <v>10001</v>
      </c>
      <c r="AV34" s="17">
        <v>0</v>
      </c>
      <c r="AW34" s="40">
        <v>30903</v>
      </c>
      <c r="AX34" s="37">
        <v>25091</v>
      </c>
      <c r="AY34" s="17">
        <v>6446</v>
      </c>
      <c r="AZ34" s="17">
        <v>87</v>
      </c>
      <c r="BA34" s="40">
        <v>33435</v>
      </c>
    </row>
    <row r="35" spans="1:53" x14ac:dyDescent="0.2">
      <c r="A35" s="181" t="s">
        <v>166</v>
      </c>
      <c r="B35" s="36">
        <v>2332</v>
      </c>
      <c r="C35" s="27">
        <v>3729</v>
      </c>
      <c r="D35" s="27">
        <v>32</v>
      </c>
      <c r="E35" s="29">
        <v>6093</v>
      </c>
      <c r="F35" s="36">
        <v>3005</v>
      </c>
      <c r="G35" s="27">
        <v>395</v>
      </c>
      <c r="H35" s="27">
        <v>21</v>
      </c>
      <c r="I35" s="29">
        <v>6976</v>
      </c>
      <c r="J35" s="36">
        <v>3365</v>
      </c>
      <c r="K35" s="27">
        <v>475</v>
      </c>
      <c r="L35" s="27">
        <v>16</v>
      </c>
      <c r="M35" s="29">
        <v>8131</v>
      </c>
      <c r="N35" s="36">
        <v>418</v>
      </c>
      <c r="O35" s="27">
        <v>5051</v>
      </c>
      <c r="P35" s="27">
        <v>47</v>
      </c>
      <c r="Q35" s="29">
        <v>9278</v>
      </c>
      <c r="R35" s="36">
        <v>4817</v>
      </c>
      <c r="S35" s="27">
        <v>7502</v>
      </c>
      <c r="T35" s="27">
        <v>45</v>
      </c>
      <c r="U35" s="29">
        <v>12364</v>
      </c>
      <c r="V35" s="36">
        <v>5532</v>
      </c>
      <c r="W35" s="27">
        <v>7856</v>
      </c>
      <c r="X35" s="27">
        <v>36</v>
      </c>
      <c r="Y35" s="29">
        <v>13424</v>
      </c>
      <c r="Z35" s="36">
        <v>5698</v>
      </c>
      <c r="AA35" s="27">
        <v>9149</v>
      </c>
      <c r="AB35" s="27">
        <v>74</v>
      </c>
      <c r="AC35" s="29">
        <v>14921</v>
      </c>
      <c r="AD35" s="36">
        <v>5849</v>
      </c>
      <c r="AE35" s="27">
        <v>8078</v>
      </c>
      <c r="AF35" s="27">
        <v>0</v>
      </c>
      <c r="AG35" s="29">
        <v>13924</v>
      </c>
      <c r="AH35" s="36">
        <v>6093</v>
      </c>
      <c r="AI35" s="27">
        <v>8246</v>
      </c>
      <c r="AJ35" s="27">
        <v>42</v>
      </c>
      <c r="AK35" s="29">
        <v>14381</v>
      </c>
      <c r="AL35" s="36">
        <v>5329</v>
      </c>
      <c r="AM35" s="27">
        <v>7804</v>
      </c>
      <c r="AN35" s="27">
        <v>67</v>
      </c>
      <c r="AO35" s="29">
        <v>13200</v>
      </c>
      <c r="AP35" s="36">
        <v>5903</v>
      </c>
      <c r="AQ35" s="27">
        <v>8109</v>
      </c>
      <c r="AR35" s="27">
        <v>185</v>
      </c>
      <c r="AS35" s="29">
        <v>14197</v>
      </c>
      <c r="AT35" s="36">
        <v>10906</v>
      </c>
      <c r="AU35" s="27">
        <v>5488</v>
      </c>
      <c r="AV35" s="27">
        <v>217</v>
      </c>
      <c r="AW35" s="29">
        <v>16611</v>
      </c>
      <c r="AX35" s="36">
        <v>13275</v>
      </c>
      <c r="AY35" s="27">
        <v>4098</v>
      </c>
      <c r="AZ35" s="27">
        <v>121</v>
      </c>
      <c r="BA35" s="29">
        <v>17962</v>
      </c>
    </row>
    <row r="36" spans="1:53" s="174" customFormat="1" x14ac:dyDescent="0.2">
      <c r="A36" s="182" t="s">
        <v>10</v>
      </c>
      <c r="B36" s="38">
        <f>SUM(B30:B35)</f>
        <v>6071</v>
      </c>
      <c r="C36" s="39">
        <f t="shared" ref="C36:E36" si="0">SUM(C30:C35)</f>
        <v>10187</v>
      </c>
      <c r="D36" s="39">
        <f t="shared" si="0"/>
        <v>69</v>
      </c>
      <c r="E36" s="41">
        <f t="shared" si="0"/>
        <v>16327</v>
      </c>
      <c r="F36" s="38">
        <f t="shared" ref="F36" si="1">SUM(F30:F35)</f>
        <v>7673</v>
      </c>
      <c r="G36" s="39">
        <f t="shared" ref="G36" si="2">SUM(G30:G35)</f>
        <v>7996</v>
      </c>
      <c r="H36" s="39">
        <f t="shared" ref="H36" si="3">SUM(H30:H35)</f>
        <v>51</v>
      </c>
      <c r="I36" s="41">
        <f t="shared" ref="I36" si="4">SUM(I30:I35)</f>
        <v>19275</v>
      </c>
      <c r="J36" s="38">
        <f t="shared" ref="J36" si="5">SUM(J30:J35)</f>
        <v>8595</v>
      </c>
      <c r="K36" s="39">
        <f t="shared" ref="K36" si="6">SUM(K30:K35)</f>
        <v>9757</v>
      </c>
      <c r="L36" s="39">
        <f t="shared" ref="L36" si="7">SUM(L30:L35)</f>
        <v>159</v>
      </c>
      <c r="M36" s="41">
        <f t="shared" ref="M36" si="8">SUM(M30:M35)</f>
        <v>22786</v>
      </c>
      <c r="N36" s="38">
        <f t="shared" ref="N36" si="9">SUM(N30:N35)</f>
        <v>7091</v>
      </c>
      <c r="O36" s="39">
        <f t="shared" ref="O36" si="10">SUM(O30:O35)</f>
        <v>9308</v>
      </c>
      <c r="P36" s="39">
        <f t="shared" ref="P36" si="11">SUM(P30:P35)</f>
        <v>233</v>
      </c>
      <c r="Q36" s="41">
        <f t="shared" ref="Q36" si="12">SUM(Q30:Q35)</f>
        <v>27738</v>
      </c>
      <c r="R36" s="38">
        <f t="shared" ref="R36" si="13">SUM(R30:R35)</f>
        <v>12713</v>
      </c>
      <c r="S36" s="39">
        <f t="shared" ref="S36" si="14">SUM(S30:S35)</f>
        <v>21388</v>
      </c>
      <c r="T36" s="39">
        <f t="shared" ref="T36" si="15">SUM(T30:T35)</f>
        <v>3282</v>
      </c>
      <c r="U36" s="41">
        <f t="shared" ref="U36" si="16">SUM(U30:U35)</f>
        <v>34341</v>
      </c>
      <c r="V36" s="38">
        <f t="shared" ref="V36" si="17">SUM(V30:V35)</f>
        <v>16224</v>
      </c>
      <c r="W36" s="39">
        <f t="shared" ref="W36" si="18">SUM(W30:W35)</f>
        <v>25519</v>
      </c>
      <c r="X36" s="39">
        <f t="shared" ref="X36" si="19">SUM(X30:X35)</f>
        <v>140</v>
      </c>
      <c r="Y36" s="41">
        <f t="shared" ref="Y36" si="20">SUM(Y30:Y35)</f>
        <v>41883</v>
      </c>
      <c r="Z36" s="38">
        <f t="shared" ref="Z36" si="21">SUM(Z30:Z35)</f>
        <v>16431</v>
      </c>
      <c r="AA36" s="39">
        <f t="shared" ref="AA36" si="22">SUM(AA30:AA35)</f>
        <v>29630</v>
      </c>
      <c r="AB36" s="39">
        <f t="shared" ref="AB36" si="23">SUM(AB30:AB35)</f>
        <v>238</v>
      </c>
      <c r="AC36" s="41">
        <f t="shared" ref="AC36" si="24">SUM(AC30:AC35)</f>
        <v>46090</v>
      </c>
      <c r="AD36" s="38">
        <f t="shared" ref="AD36" si="25">SUM(AD30:AD35)</f>
        <v>12342</v>
      </c>
      <c r="AE36" s="39">
        <f t="shared" ref="AE36" si="26">SUM(AE30:AE35)</f>
        <v>29289</v>
      </c>
      <c r="AF36" s="39">
        <f t="shared" ref="AF36" si="27">SUM(AF30:AF35)</f>
        <v>70</v>
      </c>
      <c r="AG36" s="41">
        <f t="shared" ref="AG36" si="28">SUM(AG30:AG35)</f>
        <v>49918</v>
      </c>
      <c r="AH36" s="38">
        <f t="shared" ref="AH36" si="29">SUM(AH30:AH35)</f>
        <v>23449</v>
      </c>
      <c r="AI36" s="39">
        <f t="shared" ref="AI36" si="30">SUM(AI30:AI35)</f>
        <v>30431</v>
      </c>
      <c r="AJ36" s="39">
        <f t="shared" ref="AJ36" si="31">SUM(AJ30:AJ35)</f>
        <v>180</v>
      </c>
      <c r="AK36" s="41">
        <f t="shared" ref="AK36" si="32">SUM(AK30:AK35)</f>
        <v>58498</v>
      </c>
      <c r="AL36" s="38">
        <f t="shared" ref="AL36" si="33">SUM(AL30:AL35)</f>
        <v>23656</v>
      </c>
      <c r="AM36" s="39">
        <f t="shared" ref="AM36" si="34">SUM(AM30:AM35)</f>
        <v>35612</v>
      </c>
      <c r="AN36" s="39">
        <f t="shared" ref="AN36" si="35">SUM(AN30:AN35)</f>
        <v>162</v>
      </c>
      <c r="AO36" s="41">
        <f t="shared" ref="AO36" si="36">SUM(AO30:AO35)</f>
        <v>58773</v>
      </c>
      <c r="AP36" s="38">
        <f t="shared" ref="AP36" si="37">SUM(AP30:AP35)</f>
        <v>24199</v>
      </c>
      <c r="AQ36" s="39">
        <f t="shared" ref="AQ36" si="38">SUM(AQ30:AQ35)</f>
        <v>37932</v>
      </c>
      <c r="AR36" s="39">
        <f t="shared" ref="AR36" si="39">SUM(AR30:AR35)</f>
        <v>334</v>
      </c>
      <c r="AS36" s="41">
        <f t="shared" ref="AS36" si="40">SUM(AS30:AS35)</f>
        <v>61251</v>
      </c>
      <c r="AT36" s="38">
        <f t="shared" ref="AT36" si="41">SUM(AT30:AT35)</f>
        <v>43304</v>
      </c>
      <c r="AU36" s="39">
        <f t="shared" ref="AU36" si="42">SUM(AU30:AU35)</f>
        <v>21096</v>
      </c>
      <c r="AV36" s="39">
        <f t="shared" ref="AV36" si="43">SUM(AV30:AV35)</f>
        <v>407</v>
      </c>
      <c r="AW36" s="41">
        <f t="shared" ref="AW36" si="44">SUM(AW30:AW35)</f>
        <v>64047</v>
      </c>
      <c r="AX36" s="38">
        <f t="shared" ref="AX36" si="45">SUM(AX30:AX35)</f>
        <v>49949</v>
      </c>
      <c r="AY36" s="39">
        <f t="shared" ref="AY36" si="46">SUM(AY30:AY35)</f>
        <v>14019</v>
      </c>
      <c r="AZ36" s="39">
        <f t="shared" ref="AZ36" si="47">SUM(AZ30:AZ35)</f>
        <v>216</v>
      </c>
      <c r="BA36" s="41">
        <f t="shared" ref="BA36" si="48">SUM(BA30:BA35)</f>
        <v>67027</v>
      </c>
    </row>
    <row r="37" spans="1:53" x14ac:dyDescent="0.2">
      <c r="A37" s="175"/>
    </row>
    <row r="38" spans="1:53" x14ac:dyDescent="0.2">
      <c r="A38" s="114" t="s">
        <v>335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8"/>
    </row>
    <row r="39" spans="1:53" x14ac:dyDescent="0.2">
      <c r="A39" s="62" t="s">
        <v>320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mergeCells count="31">
    <mergeCell ref="N12:N13"/>
    <mergeCell ref="O12:O13"/>
    <mergeCell ref="G12:G13"/>
    <mergeCell ref="H12:H13"/>
    <mergeCell ref="I12:I13"/>
    <mergeCell ref="J12:J13"/>
    <mergeCell ref="K12:K13"/>
    <mergeCell ref="AX28:BA28"/>
    <mergeCell ref="R28:U28"/>
    <mergeCell ref="V28:Y28"/>
    <mergeCell ref="Z28:AC28"/>
    <mergeCell ref="AD28:AG28"/>
    <mergeCell ref="AH28:AK28"/>
    <mergeCell ref="AL28:AO28"/>
    <mergeCell ref="AP28:AS28"/>
    <mergeCell ref="A5:O5"/>
    <mergeCell ref="A6:O7"/>
    <mergeCell ref="A12:A13"/>
    <mergeCell ref="A28:A29"/>
    <mergeCell ref="AT28:AW28"/>
    <mergeCell ref="B28:E28"/>
    <mergeCell ref="F28:I28"/>
    <mergeCell ref="J28:M28"/>
    <mergeCell ref="N28:Q28"/>
    <mergeCell ref="B12:B13"/>
    <mergeCell ref="C12:C13"/>
    <mergeCell ref="D12:D13"/>
    <mergeCell ref="E12:E13"/>
    <mergeCell ref="F12:F13"/>
    <mergeCell ref="L12:L13"/>
    <mergeCell ref="M12:M13"/>
  </mergeCells>
  <hyperlinks>
    <hyperlink ref="O4" location="Indice!A1" display="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AUDIOVISUAL</vt:lpstr>
      <vt:lpstr>MUSICA</vt:lpstr>
      <vt:lpstr>LIBROS Y PUBLICACIONES</vt:lpstr>
      <vt:lpstr>EDUCACION CULTURAL</vt:lpstr>
      <vt:lpstr>ARTES VISUALES</vt:lpstr>
      <vt:lpstr>DISEÑO</vt:lpstr>
      <vt:lpstr>PATRIMONIO</vt:lpstr>
      <vt:lpstr>CREACION</vt:lpstr>
      <vt:lpstr>JUEGOS Y JUGUETES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Arturo Suarez Mendoza</dc:creator>
  <cp:lastModifiedBy>Ivan Ernesto Piraquive Lopez</cp:lastModifiedBy>
  <cp:lastPrinted>2018-03-15T22:16:41Z</cp:lastPrinted>
  <dcterms:created xsi:type="dcterms:W3CDTF">2016-04-20T21:08:37Z</dcterms:created>
  <dcterms:modified xsi:type="dcterms:W3CDTF">2018-07-31T16:00:57Z</dcterms:modified>
</cp:coreProperties>
</file>