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tabRatio="960" activeTab="0"/>
  </bookViews>
  <sheets>
    <sheet name="Índice" sheetId="1" r:id="rId1"/>
    <sheet name="CP Creación literaria Ctes" sheetId="2" r:id="rId2"/>
    <sheet name="CP Creación literaria Ktes " sheetId="3" r:id="rId3"/>
    <sheet name="CP Edición de libros Ctes" sheetId="4" r:id="rId4"/>
    <sheet name="CP Edición de libros Ktes  " sheetId="5" r:id="rId5"/>
    <sheet name="CP Edición de periódicos Ctes" sheetId="6" r:id="rId6"/>
    <sheet name="CP Edición de periódicos Ktes " sheetId="7" r:id="rId7"/>
    <sheet name="CP Otras ediciones Ctes" sheetId="8" r:id="rId8"/>
    <sheet name="CP Otras ediciones Ktes" sheetId="9" r:id="rId9"/>
    <sheet name="CP Activ de impresión Ctes" sheetId="10" r:id="rId10"/>
    <sheet name="CP Activ de impresión Ktes" sheetId="11" r:id="rId11"/>
    <sheet name="CP Activ de serv impresión Ctes" sheetId="12" r:id="rId12"/>
    <sheet name="CP Activ de serv impresión Ktes" sheetId="13" r:id="rId13"/>
    <sheet name="CP Comercio libros y rev Ctes" sheetId="14" r:id="rId14"/>
    <sheet name="CP Comercio libros y rev Ktes" sheetId="15" r:id="rId15"/>
    <sheet name="CP Otras act prof y técnic Ctes" sheetId="16" r:id="rId16"/>
    <sheet name="CP Otras act prof y técnic Ktes" sheetId="17" r:id="rId17"/>
    <sheet name="CP Total Editorial Ctes " sheetId="18" r:id="rId18"/>
    <sheet name="CP Total Editorial Ktes " sheetId="19" r:id="rId19"/>
    <sheet name="Tabla No 5- 2014 " sheetId="20" state="hidden" r:id="rId20"/>
    <sheet name="TRM" sheetId="21" state="hidden" r:id="rId21"/>
  </sheets>
  <definedNames>
    <definedName name="_xlfn.AGGREGATE" hidden="1">#NAME?</definedName>
    <definedName name="_xlnm.Print_Area" localSheetId="19">'Tabla No 5- 2014 '!$A$1:$O$38</definedName>
  </definedNames>
  <calcPr fullCalcOnLoad="1"/>
</workbook>
</file>

<file path=xl/sharedStrings.xml><?xml version="1.0" encoding="utf-8"?>
<sst xmlns="http://schemas.openxmlformats.org/spreadsheetml/2006/main" count="456" uniqueCount="123">
  <si>
    <t>Menú inicio</t>
  </si>
  <si>
    <t xml:space="preserve">Tabla 5. Cuentas de producción de las industrías turísticas y otras industrias , según bienes y servicios </t>
  </si>
  <si>
    <t>A precios corrientes</t>
  </si>
  <si>
    <t>En miles de millones de pesos</t>
  </si>
  <si>
    <t>Industrias turísticas</t>
  </si>
  <si>
    <t>Concepto</t>
  </si>
  <si>
    <t>Alojamiento para visitantes</t>
  </si>
  <si>
    <t>Industria de provisión de alimentos y bebidas</t>
  </si>
  <si>
    <t>Hoteles restaurantes, bares y similares</t>
  </si>
  <si>
    <t>Transporte por vía terrestre</t>
  </si>
  <si>
    <t xml:space="preserve">Transporte por vía acuática    </t>
  </si>
  <si>
    <t xml:space="preserve">Transporte por vía aérea    </t>
  </si>
  <si>
    <t>Actividades complementarias y auxiliares al transporte; actividades de agencias de viajes</t>
  </si>
  <si>
    <t xml:space="preserve">Actividades inmobiliarias y alquiler de vivienda  </t>
  </si>
  <si>
    <t>Actividades de asociaciones n.c.p.; actividades de esparcimiento y actividades culturales y deportivas; otras actividades de servicios de mercado</t>
  </si>
  <si>
    <t>Actividades de asociaciones n.c.p.; actividades de esparcimiento y actividades culturales y deportivas; otras actividades de servicios de no mercado</t>
  </si>
  <si>
    <t>Subtotal: industrias turísticas</t>
  </si>
  <si>
    <t>otras actividades no caracteristicas del turismo</t>
  </si>
  <si>
    <t>Producción de productores internos</t>
  </si>
  <si>
    <t>Servicios de alojamiento</t>
  </si>
  <si>
    <t>servicios de suministro de comidas y bebidas</t>
  </si>
  <si>
    <t>Servicios de transporte terrestre</t>
  </si>
  <si>
    <t>Servicios de transporte por vía acuática</t>
  </si>
  <si>
    <t>Servicios de transporte por vía aérea</t>
  </si>
  <si>
    <t>Servicios complementarios y auxiliares al transporte</t>
  </si>
  <si>
    <t>Servicios inmobiliarios y de alquiler de vivienda</t>
  </si>
  <si>
    <t>Servicios de asociaciones y esparcimiento, culturales, deportivos y otros servicios de mercado</t>
  </si>
  <si>
    <t>Servicios de asociaciones y esparcimiento, culturales, deportivos y otros servicios de no mercado</t>
  </si>
  <si>
    <t xml:space="preserve"> </t>
  </si>
  <si>
    <t>otros productos no característicos del turismo</t>
  </si>
  <si>
    <t>Total producción</t>
  </si>
  <si>
    <t>Total consumo intermedio</t>
  </si>
  <si>
    <t>Valor agregado</t>
  </si>
  <si>
    <t xml:space="preserve">            Remuneración de los asalariados</t>
  </si>
  <si>
    <t xml:space="preserve">            Total impuestos y subvenciones</t>
  </si>
  <si>
    <t xml:space="preserve">                  Impuestos sobre los productos</t>
  </si>
  <si>
    <t xml:space="preserve">                  Subvenciones sobre los productos </t>
  </si>
  <si>
    <t xml:space="preserve">                  Otros impuestos sobre la producción </t>
  </si>
  <si>
    <t xml:space="preserve">            Ingreso mixto</t>
  </si>
  <si>
    <t xml:space="preserve">            Excedente bruto de explotación</t>
  </si>
  <si>
    <t>Fuente: DANE: Cuentas Nacionales Base 2005</t>
  </si>
  <si>
    <t>NOTA</t>
  </si>
  <si>
    <t>se considera que solo los hoteles (como actividad) tienen producción secundaria</t>
  </si>
  <si>
    <t>Que solo los productos de restaurantes son producciones secondarias de otras actividades</t>
  </si>
  <si>
    <t>y que la relación produccion rama/produccion producto de la rama hoteles es la relación observada en los equilibrios de Cuentas Nacionales a 6 dígitos</t>
  </si>
  <si>
    <r>
      <rPr>
        <vertAlign val="superscript"/>
        <sz val="8"/>
        <color indexed="8"/>
        <rFont val="Arial"/>
        <family val="2"/>
      </rPr>
      <t>P</t>
    </r>
    <r>
      <rPr>
        <sz val="8"/>
        <color indexed="8"/>
        <rFont val="Arial"/>
        <family val="2"/>
      </rPr>
      <t>: Provisional</t>
    </r>
  </si>
  <si>
    <t>Cotización del dólar</t>
  </si>
  <si>
    <t>1.3.1. Serie empalmada de datos promedio por meses y fin de mes_periodicidad mensual*</t>
  </si>
  <si>
    <t/>
  </si>
  <si>
    <t>Información disponible a partir de 1950.</t>
  </si>
  <si>
    <r>
      <rPr>
        <sz val="9"/>
        <color indexed="8"/>
        <rFont val="Helvetica"/>
        <family val="2"/>
      </rPr>
      <t xml:space="preserve"> </t>
    </r>
    <r>
      <rPr>
        <i/>
        <sz val="9"/>
        <color indexed="8"/>
        <rFont val="Helvetica"/>
        <family val="2"/>
      </rPr>
      <t>Banco de la República - Gerencia Técnica - información extraída de la bodega de datos -Serankua- el 15/06/2018 11:14:42</t>
    </r>
  </si>
  <si>
    <t>Año(aaaa)-Mes(mm)</t>
  </si>
  <si>
    <t>Promedio</t>
  </si>
  <si>
    <t>Fin de mes</t>
  </si>
  <si>
    <t>prom trimestral</t>
  </si>
  <si>
    <t>prom anual</t>
  </si>
  <si>
    <t>Variación</t>
  </si>
  <si>
    <r>
      <rPr>
        <b/>
        <sz val="9"/>
        <color indexed="8"/>
        <rFont val="Helvetica"/>
        <family val="2"/>
      </rPr>
      <t>*</t>
    </r>
    <r>
      <rPr>
        <sz val="9"/>
        <color indexed="8"/>
        <rFont val="Helvetica"/>
        <family val="2"/>
      </rPr>
      <t xml:space="preserve"> El promedio mensual se refiere al promedio simple de la TRM de los días hábiles únicamente.</t>
    </r>
  </si>
  <si>
    <r>
      <rPr>
        <sz val="9"/>
        <color indexed="8"/>
        <rFont val="Helvetica"/>
        <family val="2"/>
      </rPr>
      <t xml:space="preserve"> </t>
    </r>
    <r>
      <rPr>
        <b/>
        <sz val="9"/>
        <color indexed="8"/>
        <rFont val="Helvetica"/>
        <family val="2"/>
      </rPr>
      <t>Fuente</t>
    </r>
    <r>
      <rPr>
        <sz val="9"/>
        <color indexed="8"/>
        <rFont val="Helvetica"/>
        <family val="2"/>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val="single"/>
        <sz val="9"/>
        <color indexed="12"/>
        <rFont val="Helvetica"/>
        <family val="2"/>
      </rPr>
      <t>www.superfinanciera.gov.co</t>
    </r>
    <r>
      <rPr>
        <sz val="9"/>
        <color indexed="8"/>
        <rFont val="Helvetica"/>
        <family val="2"/>
      </rPr>
      <t>).</t>
    </r>
  </si>
  <si>
    <t>Valores a precios corrientes</t>
  </si>
  <si>
    <t>DIRECCIÓN DE SÍNTESIS Y CUENTAS NACIONALES</t>
  </si>
  <si>
    <t>Índice</t>
  </si>
  <si>
    <r>
      <rPr>
        <vertAlign val="superscript"/>
        <sz val="8"/>
        <rFont val="Segoe UI"/>
        <family val="2"/>
      </rPr>
      <t>p</t>
    </r>
    <r>
      <rPr>
        <sz val="8"/>
        <rFont val="Segoe UI"/>
        <family val="2"/>
      </rPr>
      <t>: provisional</t>
    </r>
  </si>
  <si>
    <t>Millones de pesos</t>
  </si>
  <si>
    <t>Conceptos</t>
  </si>
  <si>
    <t>1. Cuenta de producción</t>
  </si>
  <si>
    <t>P.1 Producción</t>
  </si>
  <si>
    <t>P.2 Consumo intermedio</t>
  </si>
  <si>
    <t>B.1 Valor agregado bruto</t>
  </si>
  <si>
    <t>Elaborado por: Dirección de Síntesis y Cuentas Nacionales - DANE</t>
  </si>
  <si>
    <t>Series encadenadas de volumen con año de referencia 2015</t>
  </si>
  <si>
    <t>Creación literaria</t>
  </si>
  <si>
    <t>Edición de libros</t>
  </si>
  <si>
    <t>Edición de periódicos, revistas y otras publicaciones periódicas</t>
  </si>
  <si>
    <t>Otros trabajos de edición</t>
  </si>
  <si>
    <t>Total Editorial</t>
  </si>
  <si>
    <t>Creación literaría Ctes</t>
  </si>
  <si>
    <t>Creación literaría Ktes</t>
  </si>
  <si>
    <t>Edición de libros Ctes</t>
  </si>
  <si>
    <t>Edición de libros Ktes</t>
  </si>
  <si>
    <t>Otros trabajos de edición Ctes</t>
  </si>
  <si>
    <t xml:space="preserve">Otros trabajos de edición Ktes </t>
  </si>
  <si>
    <t>Total Editorial Ctes</t>
  </si>
  <si>
    <t>Total Editorial Ktes</t>
  </si>
  <si>
    <t xml:space="preserve">Cuenta de producción </t>
  </si>
  <si>
    <t xml:space="preserve">Nota: Las series encadenadas de volumen no son aditivas </t>
  </si>
  <si>
    <r>
      <t>CUENTAS DE PRODUCCIÓN  2014-2018</t>
    </r>
    <r>
      <rPr>
        <b/>
        <vertAlign val="superscript"/>
        <sz val="12"/>
        <rFont val="Segoe UI"/>
        <family val="2"/>
      </rPr>
      <t>p</t>
    </r>
  </si>
  <si>
    <r>
      <t>2014 - 2018</t>
    </r>
    <r>
      <rPr>
        <b/>
        <vertAlign val="superscript"/>
        <sz val="9"/>
        <color indexed="8"/>
        <rFont val="Segoe UI"/>
        <family val="2"/>
      </rPr>
      <t>p</t>
    </r>
  </si>
  <si>
    <t>2. Cuenta de generación del ingreso</t>
  </si>
  <si>
    <t>D.1 Remuneración a los asalariados</t>
  </si>
  <si>
    <t>D.11 Sueldos y salarios</t>
  </si>
  <si>
    <t>D.121 Cotizaciones efectivas</t>
  </si>
  <si>
    <t>D.29 Impuestos a la producción</t>
  </si>
  <si>
    <t>P.1 Total edición de libros como actividad principal</t>
  </si>
  <si>
    <t>P.11 Edición y comercialización de libros en EDITORIALES COMERCIALES</t>
  </si>
  <si>
    <t>P.11 Edición y comercialización de libros en EDITORIALES UNIVERSITARIAS</t>
  </si>
  <si>
    <t xml:space="preserve">P.11 Producciones secundarias </t>
  </si>
  <si>
    <t>P.11 Inversión publicitaria en diarios y revistas</t>
  </si>
  <si>
    <t>P.11 Otras producciones secundarias</t>
  </si>
  <si>
    <t>Actividades de impresión</t>
  </si>
  <si>
    <t>Actividades de servicios relacionados con la impresión</t>
  </si>
  <si>
    <t>Comercio al por menor de libros, periódicos, materiales y artículos de papelería y escritorio en establecimientos especializados</t>
  </si>
  <si>
    <t xml:space="preserve">Otras actividades profesionales, científicas y técnicas n.c.p. </t>
  </si>
  <si>
    <t>Actividades de impresión Ctes</t>
  </si>
  <si>
    <t>Actividades de impresión Ktes</t>
  </si>
  <si>
    <t>Otras actividades profesionales, científicas y técnicas n.c.p.  Ctes</t>
  </si>
  <si>
    <t>Otras actividades profesionales, científicas y técnicas n.c.p.  Ktes</t>
  </si>
  <si>
    <t xml:space="preserve">Cuenta de producción y generación del ingreso </t>
  </si>
  <si>
    <r>
      <t>2018</t>
    </r>
    <r>
      <rPr>
        <b/>
        <vertAlign val="superscript"/>
        <sz val="9"/>
        <color indexed="8"/>
        <rFont val="Segoe UI"/>
        <family val="2"/>
      </rPr>
      <t>p</t>
    </r>
  </si>
  <si>
    <t>Actualizado el 26 de septiembre de 2019</t>
  </si>
  <si>
    <t>P.11 Producción principal</t>
  </si>
  <si>
    <t>P.11 Producción secundaria</t>
  </si>
  <si>
    <t>P.11 Producción de diarios y revistas digitales Comerciales</t>
  </si>
  <si>
    <t xml:space="preserve">Fuente: DANE - Alcaldía Mayor de Bogotá - Secretaría de Cultura, Recreación y Deporte </t>
  </si>
  <si>
    <t>B.2b Excedente de explotación bruto / Ingreso Mixto</t>
  </si>
  <si>
    <t>Edición de periódicos, revistas y otras publicaciones periódicas Ctes</t>
  </si>
  <si>
    <t>Edición de periódicos, revistas y otras publicaciones periódicas Ktes</t>
  </si>
  <si>
    <t>Actividades de servicios relacionados con la impresión Ctes</t>
  </si>
  <si>
    <t>Actividades de servicios relacionados con la impresión Ktes</t>
  </si>
  <si>
    <t>Comercio al por menor de libros, periódicos, materiales y artículos de papelería y escritorio en establecimientos especializados Ctes</t>
  </si>
  <si>
    <t>Comercio al por menor de libros, periódicos, materiales y artículos de papelería y escritorio en establecimientos especializados Ktes</t>
  </si>
  <si>
    <t>Cuenta Satélite de Cultura y Economía Naranja - Bogotá</t>
  </si>
  <si>
    <r>
      <t>Cuenta Satélite de Cultura y Economía Naranja - Bogotá 2014 - 2018</t>
    </r>
    <r>
      <rPr>
        <b/>
        <vertAlign val="superscript"/>
        <sz val="12"/>
        <rFont val="Segoe UI"/>
        <family val="2"/>
      </rPr>
      <t>p</t>
    </r>
    <r>
      <rPr>
        <b/>
        <sz val="12"/>
        <rFont val="Segoe UI"/>
        <family val="2"/>
      </rPr>
      <t xml:space="preserve">
Industrias Culturales - Editorial</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</si>
</sst>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
    <numFmt numFmtId="179" formatCode="_(* #,##0.0_);_(* \(#,##0.0\);_(* &quot;-&quot;??_);_(@_)"/>
    <numFmt numFmtId="180" formatCode="#,##0.0"/>
    <numFmt numFmtId="181" formatCode="0.0%"/>
    <numFmt numFmtId="182" formatCode="_(* #,##0_);_(* \(#,##0\);_(* &quot;-&quot;??_);_(@_)"/>
    <numFmt numFmtId="183" formatCode="#,##0.000"/>
    <numFmt numFmtId="184" formatCode="[$-240A]dddd\,\ dd&quot; de &quot;mmmm&quot; de &quot;yyyy"/>
    <numFmt numFmtId="185" formatCode="[$-240A]hh:mm:ss\ AM/PM"/>
    <numFmt numFmtId="186" formatCode="#,##0.0000"/>
    <numFmt numFmtId="187" formatCode="0.000"/>
    <numFmt numFmtId="188" formatCode="0.00000"/>
    <numFmt numFmtId="189" formatCode="0.0000"/>
    <numFmt numFmtId="190" formatCode="_(* #,##0.0_);_(* \(#,##0.0\);_(* &quot;-&quot;?_);_(@_)"/>
    <numFmt numFmtId="191" formatCode="####\-##"/>
    <numFmt numFmtId="192" formatCode="[$$]\ #,##0.00;\-[$$]\ #,##0.00"/>
    <numFmt numFmtId="193" formatCode="[$$-86B]\ #,##0.00"/>
    <numFmt numFmtId="194" formatCode="_(* #,##0.000_);_(* \(#,##0.000\);_(* &quot;-&quot;??_);_(@_)"/>
    <numFmt numFmtId="195" formatCode="_(* #,##0.0000_);_(* \(#,##0.0000\);_(* &quot;-&quot;??_);_(@_)"/>
    <numFmt numFmtId="196" formatCode="_(* #,##0.00000_);_(* \(#,##0.00000\);_(* &quot;-&quot;??_);_(@_)"/>
    <numFmt numFmtId="197" formatCode="_(* #,##0.000000_);_(* \(#,##0.000000\);_(* &quot;-&quot;??_);_(@_)"/>
    <numFmt numFmtId="198" formatCode="_(* #,##0.0000000_);_(* \(#,##0.0000000\);_(* &quot;-&quot;??_);_(@_)"/>
    <numFmt numFmtId="199" formatCode="0.00000000"/>
    <numFmt numFmtId="200" formatCode="0.0000000"/>
    <numFmt numFmtId="201" formatCode="0.000000"/>
    <numFmt numFmtId="202" formatCode="_-* #,##0.00\ _P_t_s_-;\-* #,##0.00\ _P_t_s_-;_-* &quot;-&quot;??\ _P_t_s_-;_-@_-"/>
    <numFmt numFmtId="203" formatCode="_-* #,##0.0\ _P_t_s_-;\-* #,##0.0\ _P_t_s_-;_-* &quot;-&quot;??\ _P_t_s_-;_-@_-"/>
    <numFmt numFmtId="204" formatCode="_(* #,##0.00000000_);_(* \(#,##0.00000000\);_(* &quot;-&quot;??_);_(@_)"/>
    <numFmt numFmtId="205" formatCode="_(* #,##0.0000000_);_(* \(#,##0.0000000\);_(* &quot;-&quot;???????_);_(@_)"/>
    <numFmt numFmtId="206" formatCode="_-* #,##0\ _P_t_s_-;\-* #,##0\ _P_t_s_-;_-* &quot;-&quot;??\ _P_t_s_-;_-@_-"/>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_-* #,##0.0_-;\-* #,##0.0_-;_-* &quot;-&quot;?_-;_-@_-"/>
  </numFmts>
  <fonts count="94">
    <font>
      <sz val="11"/>
      <color theme="1"/>
      <name val="Calibri"/>
      <family val="2"/>
    </font>
    <font>
      <sz val="11"/>
      <color indexed="8"/>
      <name val="Calibri"/>
      <family val="2"/>
    </font>
    <font>
      <sz val="10"/>
      <name val="Arial"/>
      <family val="2"/>
    </font>
    <font>
      <sz val="10"/>
      <name val="MS Sans Serif"/>
      <family val="2"/>
    </font>
    <font>
      <sz val="8"/>
      <color indexed="8"/>
      <name val="Arial"/>
      <family val="2"/>
    </font>
    <font>
      <vertAlign val="superscript"/>
      <sz val="8"/>
      <color indexed="8"/>
      <name val="Arial"/>
      <family val="2"/>
    </font>
    <font>
      <sz val="9"/>
      <color indexed="8"/>
      <name val="Helvetica"/>
      <family val="2"/>
    </font>
    <font>
      <i/>
      <sz val="9"/>
      <color indexed="8"/>
      <name val="Helvetica"/>
      <family val="2"/>
    </font>
    <font>
      <b/>
      <sz val="9"/>
      <color indexed="8"/>
      <name val="Helvetica"/>
      <family val="2"/>
    </font>
    <font>
      <u val="single"/>
      <sz val="9"/>
      <color indexed="12"/>
      <name val="Helvetica"/>
      <family val="2"/>
    </font>
    <font>
      <b/>
      <sz val="9"/>
      <name val="Segoe UI"/>
      <family val="2"/>
    </font>
    <font>
      <b/>
      <sz val="9"/>
      <color indexed="8"/>
      <name val="Segoe UI"/>
      <family val="2"/>
    </font>
    <font>
      <b/>
      <vertAlign val="superscript"/>
      <sz val="9"/>
      <color indexed="8"/>
      <name val="Segoe UI"/>
      <family val="2"/>
    </font>
    <font>
      <sz val="8"/>
      <name val="Segoe UI"/>
      <family val="2"/>
    </font>
    <font>
      <vertAlign val="superscript"/>
      <sz val="8"/>
      <name val="Segoe UI"/>
      <family val="2"/>
    </font>
    <font>
      <b/>
      <sz val="8"/>
      <name val="Segoe UI"/>
      <family val="2"/>
    </font>
    <font>
      <sz val="9"/>
      <name val="Segoe UI"/>
      <family val="2"/>
    </font>
    <font>
      <b/>
      <sz val="12"/>
      <name val="Segoe UI"/>
      <family val="2"/>
    </font>
    <font>
      <b/>
      <vertAlign val="superscript"/>
      <sz val="12"/>
      <name val="Segoe UI"/>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color indexed="8"/>
      <name val="Calibri"/>
      <family val="2"/>
    </font>
    <font>
      <b/>
      <sz val="10"/>
      <color indexed="8"/>
      <name val="Arial"/>
      <family val="2"/>
    </font>
    <font>
      <b/>
      <sz val="9"/>
      <color indexed="8"/>
      <name val="Arial"/>
      <family val="2"/>
    </font>
    <font>
      <sz val="9"/>
      <color indexed="8"/>
      <name val="Arial"/>
      <family val="2"/>
    </font>
    <font>
      <sz val="8"/>
      <color indexed="8"/>
      <name val="Calibri"/>
      <family val="2"/>
    </font>
    <font>
      <sz val="9"/>
      <color indexed="8"/>
      <name val="Segoe UI"/>
      <family val="2"/>
    </font>
    <font>
      <b/>
      <sz val="9"/>
      <color indexed="20"/>
      <name val="Segoe UI"/>
      <family val="2"/>
    </font>
    <font>
      <sz val="8"/>
      <color indexed="63"/>
      <name val="Segoe UI"/>
      <family val="2"/>
    </font>
    <font>
      <b/>
      <u val="single"/>
      <sz val="11"/>
      <color indexed="12"/>
      <name val="Calibri"/>
      <family val="2"/>
    </font>
    <font>
      <sz val="10"/>
      <color indexed="8"/>
      <name val="Arial"/>
      <family val="2"/>
    </font>
    <font>
      <sz val="9"/>
      <color indexed="10"/>
      <name val="Segoe UI"/>
      <family val="2"/>
    </font>
    <font>
      <sz val="11"/>
      <color indexed="8"/>
      <name val="Segoe UI"/>
      <family val="2"/>
    </font>
    <font>
      <u val="single"/>
      <sz val="11"/>
      <color indexed="12"/>
      <name val="Segoe UI"/>
      <family val="2"/>
    </font>
    <font>
      <b/>
      <sz val="14"/>
      <color indexed="9"/>
      <name val="Segoe UI"/>
      <family val="2"/>
    </font>
    <font>
      <b/>
      <sz val="11"/>
      <color indexed="6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rgb="FF0000FF"/>
      <name val="Calibri"/>
      <family val="2"/>
    </font>
    <font>
      <u val="single"/>
      <sz val="11"/>
      <color theme="11"/>
      <name val="Calibri"/>
      <family val="2"/>
    </font>
    <font>
      <u val="single"/>
      <sz val="11"/>
      <color rgb="FF80008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Arial"/>
      <family val="2"/>
    </font>
    <font>
      <u val="single"/>
      <sz val="11"/>
      <color theme="1"/>
      <name val="Calibri"/>
      <family val="2"/>
    </font>
    <font>
      <b/>
      <sz val="10"/>
      <color theme="1"/>
      <name val="Arial"/>
      <family val="2"/>
    </font>
    <font>
      <b/>
      <sz val="9"/>
      <color theme="1"/>
      <name val="Arial"/>
      <family val="2"/>
    </font>
    <font>
      <sz val="9"/>
      <color theme="1"/>
      <name val="Arial"/>
      <family val="2"/>
    </font>
    <font>
      <sz val="9"/>
      <color theme="1"/>
      <name val="Helvetica"/>
      <family val="2"/>
    </font>
    <font>
      <b/>
      <sz val="9"/>
      <color theme="1"/>
      <name val="Segoe UI"/>
      <family val="2"/>
    </font>
    <font>
      <sz val="8"/>
      <color rgb="FF000000"/>
      <name val="Calibri"/>
      <family val="2"/>
    </font>
    <font>
      <sz val="9"/>
      <color theme="1"/>
      <name val="Segoe UI"/>
      <family val="2"/>
    </font>
    <font>
      <b/>
      <sz val="9"/>
      <color rgb="FFB6004B"/>
      <name val="Segoe UI"/>
      <family val="2"/>
    </font>
    <font>
      <sz val="11"/>
      <color rgb="FF000000"/>
      <name val="Calibri"/>
      <family val="2"/>
    </font>
    <font>
      <sz val="8"/>
      <color rgb="FF262626"/>
      <name val="Segoe UI"/>
      <family val="2"/>
    </font>
    <font>
      <b/>
      <u val="single"/>
      <sz val="11"/>
      <color theme="10"/>
      <name val="Calibri"/>
      <family val="2"/>
    </font>
    <font>
      <sz val="8"/>
      <color theme="1"/>
      <name val="Calibri"/>
      <family val="2"/>
    </font>
    <font>
      <sz val="10"/>
      <color theme="1"/>
      <name val="Arial"/>
      <family val="2"/>
    </font>
    <font>
      <sz val="9"/>
      <color rgb="FFFF0000"/>
      <name val="Segoe UI"/>
      <family val="2"/>
    </font>
    <font>
      <sz val="11"/>
      <color theme="1"/>
      <name val="Segoe UI"/>
      <family val="2"/>
    </font>
    <font>
      <u val="single"/>
      <sz val="11"/>
      <color theme="10"/>
      <name val="Segoe UI"/>
      <family val="2"/>
    </font>
    <font>
      <b/>
      <sz val="14"/>
      <color theme="0"/>
      <name val="Segoe UI"/>
      <family val="2"/>
    </font>
    <font>
      <b/>
      <sz val="11"/>
      <color rgb="FF333399"/>
      <name val="Calibri"/>
      <family val="2"/>
    </font>
    <font>
      <sz val="11"/>
      <color rgb="FF333399"/>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
      <patternFill patternType="solid">
        <fgColor rgb="FFF2F5F9"/>
        <bgColor indexed="64"/>
      </patternFill>
    </fill>
    <fill>
      <patternFill patternType="solid">
        <fgColor theme="0" tint="-0.04997999966144562"/>
        <bgColor indexed="64"/>
      </patternFill>
    </fill>
    <fill>
      <patternFill patternType="solid">
        <fgColor indexed="9"/>
        <bgColor indexed="64"/>
      </patternFill>
    </fill>
    <fill>
      <patternFill patternType="solid">
        <fgColor rgb="FFB6004B"/>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right style="thin"/>
      <top style="thin"/>
      <bottom/>
    </border>
    <border>
      <left style="thin"/>
      <right/>
      <top/>
      <bottom/>
    </border>
    <border>
      <left style="thin">
        <color rgb="FF979991"/>
      </left>
      <right/>
      <top style="thin">
        <color rgb="FF979991"/>
      </top>
      <bottom style="thin">
        <color rgb="FF979991"/>
      </bottom>
    </border>
    <border>
      <left style="thin">
        <color rgb="FF979991"/>
      </left>
      <right style="thin">
        <color rgb="FF979991"/>
      </right>
      <top style="thin">
        <color rgb="FF979991"/>
      </top>
      <bottom/>
    </border>
    <border>
      <left style="thin">
        <color rgb="FF979991"/>
      </left>
      <right style="thin">
        <color rgb="FF979991"/>
      </right>
      <top style="thin">
        <color rgb="FF979991"/>
      </top>
      <bottom style="thin">
        <color rgb="FF979991"/>
      </bottom>
    </border>
    <border>
      <left style="thin">
        <color rgb="FF979991"/>
      </left>
      <right style="thin">
        <color rgb="FF979991"/>
      </right>
      <top>
        <color indexed="63"/>
      </top>
      <bottom/>
    </border>
    <border>
      <left style="thin">
        <color rgb="FF979991"/>
      </left>
      <right/>
      <top style="thin">
        <color rgb="FF979991"/>
      </top>
      <bottom/>
    </border>
    <border>
      <left style="thin"/>
      <right/>
      <top style="thin"/>
      <bottom/>
    </border>
    <border>
      <left/>
      <right/>
      <top style="thin"/>
      <bottom/>
    </border>
    <border>
      <left style="thin"/>
      <right/>
      <top/>
      <bottom style="thin"/>
    </border>
    <border>
      <left>
        <color indexed="63"/>
      </left>
      <right>
        <color indexed="63"/>
      </right>
      <top>
        <color indexed="63"/>
      </top>
      <bottom style="thick">
        <color rgb="FFA3B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6" fillId="31"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59" fillId="0" borderId="8" applyNumberFormat="0" applyFill="0" applyAlignment="0" applyProtection="0"/>
    <xf numFmtId="0" fontId="72" fillId="0" borderId="9" applyNumberFormat="0" applyFill="0" applyAlignment="0" applyProtection="0"/>
  </cellStyleXfs>
  <cellXfs count="205">
    <xf numFmtId="0" fontId="0" fillId="0" borderId="0" xfId="0" applyFont="1" applyAlignment="1">
      <alignment/>
    </xf>
    <xf numFmtId="0" fontId="0" fillId="33" borderId="0" xfId="0" applyFill="1" applyAlignment="1">
      <alignment/>
    </xf>
    <xf numFmtId="178" fontId="0" fillId="0" borderId="0" xfId="0" applyNumberFormat="1" applyAlignment="1">
      <alignment/>
    </xf>
    <xf numFmtId="181" fontId="0" fillId="0" borderId="0" xfId="71" applyNumberFormat="1" applyFont="1" applyAlignment="1">
      <alignment/>
    </xf>
    <xf numFmtId="0" fontId="73" fillId="33" borderId="0" xfId="0" applyFont="1" applyFill="1" applyAlignment="1">
      <alignment/>
    </xf>
    <xf numFmtId="3" fontId="0" fillId="34" borderId="0" xfId="0" applyNumberFormat="1" applyFont="1" applyFill="1" applyAlignment="1">
      <alignment/>
    </xf>
    <xf numFmtId="3" fontId="0" fillId="34" borderId="10" xfId="0" applyNumberFormat="1" applyFont="1" applyFill="1" applyBorder="1" applyAlignment="1">
      <alignment/>
    </xf>
    <xf numFmtId="3" fontId="0" fillId="0" borderId="0" xfId="0" applyNumberFormat="1" applyFont="1" applyAlignment="1">
      <alignment/>
    </xf>
    <xf numFmtId="3" fontId="0" fillId="34" borderId="11" xfId="0" applyNumberFormat="1" applyFont="1" applyFill="1" applyBorder="1" applyAlignment="1">
      <alignment/>
    </xf>
    <xf numFmtId="3" fontId="0" fillId="34" borderId="12" xfId="0" applyNumberFormat="1" applyFont="1" applyFill="1" applyBorder="1" applyAlignment="1">
      <alignment/>
    </xf>
    <xf numFmtId="0" fontId="0" fillId="0" borderId="0" xfId="0" applyFont="1" applyAlignment="1">
      <alignment/>
    </xf>
    <xf numFmtId="0" fontId="74" fillId="0" borderId="0" xfId="46" applyFont="1" applyAlignment="1">
      <alignment/>
    </xf>
    <xf numFmtId="0" fontId="0" fillId="0" borderId="0" xfId="0" applyFont="1" applyFill="1" applyAlignment="1">
      <alignment/>
    </xf>
    <xf numFmtId="0" fontId="75" fillId="33" borderId="0" xfId="63" applyFont="1" applyFill="1" applyBorder="1">
      <alignment/>
      <protection/>
    </xf>
    <xf numFmtId="0" fontId="75" fillId="33" borderId="0" xfId="63" applyFont="1" applyFill="1" applyBorder="1" applyAlignment="1">
      <alignment horizontal="left"/>
      <protection/>
    </xf>
    <xf numFmtId="181" fontId="0" fillId="0" borderId="0" xfId="71" applyNumberFormat="1" applyFont="1" applyBorder="1" applyAlignment="1">
      <alignment/>
    </xf>
    <xf numFmtId="0" fontId="0" fillId="0" borderId="0" xfId="0" applyFont="1" applyBorder="1" applyAlignment="1">
      <alignment horizontal="center"/>
    </xf>
    <xf numFmtId="0" fontId="72" fillId="0" borderId="0" xfId="0" applyFont="1" applyAlignment="1">
      <alignment horizontal="center"/>
    </xf>
    <xf numFmtId="182" fontId="76" fillId="34" borderId="13" xfId="51" applyNumberFormat="1" applyFont="1" applyFill="1" applyBorder="1" applyAlignment="1">
      <alignment vertical="center" wrapText="1"/>
    </xf>
    <xf numFmtId="182" fontId="76" fillId="34" borderId="14" xfId="51" applyNumberFormat="1" applyFont="1" applyFill="1" applyBorder="1" applyAlignment="1">
      <alignment vertical="center" wrapText="1"/>
    </xf>
    <xf numFmtId="0" fontId="75" fillId="34" borderId="14" xfId="63" applyFont="1" applyFill="1" applyBorder="1" applyAlignment="1">
      <alignment horizontal="center" vertical="center" wrapText="1"/>
      <protection/>
    </xf>
    <xf numFmtId="0" fontId="75" fillId="34" borderId="15" xfId="63" applyFont="1" applyFill="1" applyBorder="1" applyAlignment="1">
      <alignment horizontal="center" vertical="center" wrapText="1"/>
      <protection/>
    </xf>
    <xf numFmtId="3" fontId="75" fillId="34" borderId="14" xfId="63" applyNumberFormat="1" applyFont="1" applyFill="1" applyBorder="1" applyAlignment="1">
      <alignment vertical="center" wrapText="1"/>
      <protection/>
    </xf>
    <xf numFmtId="3" fontId="75" fillId="34" borderId="16" xfId="63" applyNumberFormat="1" applyFont="1" applyFill="1" applyBorder="1" applyAlignment="1">
      <alignment vertical="center" wrapText="1"/>
      <protection/>
    </xf>
    <xf numFmtId="0" fontId="0" fillId="0" borderId="17" xfId="0" applyFont="1" applyBorder="1" applyAlignment="1">
      <alignment/>
    </xf>
    <xf numFmtId="0" fontId="0" fillId="0" borderId="18" xfId="0" applyFont="1" applyFill="1" applyBorder="1" applyAlignment="1">
      <alignment/>
    </xf>
    <xf numFmtId="0" fontId="77" fillId="34" borderId="0" xfId="63" applyFont="1" applyFill="1" applyBorder="1" applyAlignment="1">
      <alignment horizontal="left" vertical="center" wrapText="1"/>
      <protection/>
    </xf>
    <xf numFmtId="0" fontId="0" fillId="34" borderId="0" xfId="63" applyFont="1" applyFill="1" applyBorder="1" applyAlignment="1">
      <alignment horizontal="left" vertical="center" wrapText="1"/>
      <protection/>
    </xf>
    <xf numFmtId="3" fontId="0" fillId="34" borderId="0" xfId="0" applyNumberFormat="1" applyFont="1" applyFill="1" applyBorder="1" applyAlignment="1">
      <alignment/>
    </xf>
    <xf numFmtId="0" fontId="0" fillId="34" borderId="0" xfId="0" applyFont="1" applyFill="1" applyAlignment="1">
      <alignment/>
    </xf>
    <xf numFmtId="0" fontId="0" fillId="34" borderId="10" xfId="0" applyFont="1" applyFill="1" applyBorder="1" applyAlignment="1">
      <alignment/>
    </xf>
    <xf numFmtId="3" fontId="0" fillId="0" borderId="18" xfId="0" applyNumberFormat="1" applyFont="1" applyFill="1" applyBorder="1" applyAlignment="1">
      <alignment/>
    </xf>
    <xf numFmtId="0" fontId="77" fillId="0" borderId="0" xfId="63" applyFont="1" applyFill="1" applyBorder="1" applyAlignment="1">
      <alignment horizontal="justify" vertical="center" wrapText="1"/>
      <protection/>
    </xf>
    <xf numFmtId="3" fontId="0" fillId="0" borderId="0" xfId="0" applyNumberFormat="1" applyFont="1" applyFill="1" applyAlignment="1">
      <alignment/>
    </xf>
    <xf numFmtId="3" fontId="0" fillId="0" borderId="0" xfId="0" applyNumberFormat="1" applyFont="1" applyFill="1" applyBorder="1" applyAlignment="1">
      <alignment/>
    </xf>
    <xf numFmtId="3" fontId="0" fillId="0" borderId="10" xfId="0" applyNumberFormat="1" applyFont="1" applyFill="1" applyBorder="1" applyAlignment="1">
      <alignment/>
    </xf>
    <xf numFmtId="0" fontId="77" fillId="34" borderId="0" xfId="63" applyFont="1" applyFill="1" applyBorder="1" applyAlignment="1">
      <alignment horizontal="justify" vertical="center" wrapText="1"/>
      <protection/>
    </xf>
    <xf numFmtId="0" fontId="0" fillId="34" borderId="0" xfId="63" applyFont="1" applyFill="1" applyBorder="1" applyAlignment="1">
      <alignment horizontal="justify" vertical="center" wrapText="1"/>
      <protection/>
    </xf>
    <xf numFmtId="0" fontId="0" fillId="0" borderId="0" xfId="63" applyFont="1" applyFill="1" applyBorder="1" applyAlignment="1">
      <alignment horizontal="justify" vertical="center" wrapText="1"/>
      <protection/>
    </xf>
    <xf numFmtId="0" fontId="0" fillId="0" borderId="10" xfId="0" applyFont="1" applyFill="1" applyBorder="1" applyAlignment="1">
      <alignment/>
    </xf>
    <xf numFmtId="0" fontId="77" fillId="0" borderId="0" xfId="0" applyFont="1" applyFill="1" applyBorder="1" applyAlignment="1">
      <alignment/>
    </xf>
    <xf numFmtId="0" fontId="72" fillId="34" borderId="0" xfId="0" applyFont="1" applyFill="1" applyAlignment="1">
      <alignment/>
    </xf>
    <xf numFmtId="3" fontId="72" fillId="34" borderId="0" xfId="0" applyNumberFormat="1" applyFont="1" applyFill="1" applyAlignment="1">
      <alignment/>
    </xf>
    <xf numFmtId="3" fontId="72" fillId="34" borderId="10" xfId="0" applyNumberFormat="1" applyFont="1" applyFill="1" applyBorder="1" applyAlignment="1">
      <alignment/>
    </xf>
    <xf numFmtId="3" fontId="77" fillId="0" borderId="0" xfId="0" applyNumberFormat="1" applyFont="1" applyFill="1" applyBorder="1" applyAlignment="1">
      <alignment/>
    </xf>
    <xf numFmtId="3" fontId="77" fillId="34" borderId="0" xfId="0" applyNumberFormat="1" applyFont="1" applyFill="1" applyBorder="1" applyAlignment="1">
      <alignment/>
    </xf>
    <xf numFmtId="3" fontId="77" fillId="34" borderId="0" xfId="69" applyNumberFormat="1" applyFont="1" applyFill="1" applyBorder="1">
      <alignment/>
      <protection/>
    </xf>
    <xf numFmtId="0" fontId="77" fillId="0" borderId="0" xfId="63" applyFont="1" applyFill="1" applyBorder="1" applyAlignment="1">
      <alignment vertical="center" wrapText="1"/>
      <protection/>
    </xf>
    <xf numFmtId="0" fontId="77" fillId="34" borderId="0" xfId="63" applyFont="1" applyFill="1" applyBorder="1" applyAlignment="1">
      <alignment vertical="center" wrapText="1"/>
      <protection/>
    </xf>
    <xf numFmtId="0" fontId="77" fillId="0" borderId="0" xfId="63" applyFont="1" applyFill="1" applyBorder="1" applyAlignment="1">
      <alignment horizontal="left" vertical="center"/>
      <protection/>
    </xf>
    <xf numFmtId="0" fontId="77" fillId="34" borderId="11" xfId="63" applyFont="1" applyFill="1" applyBorder="1" applyAlignment="1">
      <alignment horizontal="left" vertical="center" wrapText="1"/>
      <protection/>
    </xf>
    <xf numFmtId="0" fontId="0" fillId="34" borderId="11" xfId="0" applyFont="1" applyFill="1" applyBorder="1" applyAlignment="1">
      <alignment/>
    </xf>
    <xf numFmtId="3" fontId="73" fillId="33" borderId="0" xfId="69" applyNumberFormat="1" applyFont="1" applyFill="1" applyBorder="1">
      <alignment/>
      <protection/>
    </xf>
    <xf numFmtId="3" fontId="4" fillId="33" borderId="0" xfId="69" applyNumberFormat="1" applyFont="1" applyFill="1" applyBorder="1">
      <alignment/>
      <protection/>
    </xf>
    <xf numFmtId="180" fontId="0" fillId="0" borderId="18" xfId="0" applyNumberFormat="1" applyFont="1" applyFill="1" applyBorder="1" applyAlignment="1">
      <alignment/>
    </xf>
    <xf numFmtId="0" fontId="75" fillId="34" borderId="15" xfId="63" applyFont="1" applyFill="1" applyBorder="1" applyAlignment="1">
      <alignment horizontal="center" vertical="center"/>
      <protection/>
    </xf>
    <xf numFmtId="191" fontId="0" fillId="35" borderId="19" xfId="0" applyNumberFormat="1" applyFill="1" applyBorder="1" applyAlignment="1">
      <alignment horizontal="right" vertical="center" wrapText="1"/>
    </xf>
    <xf numFmtId="192" fontId="0" fillId="35" borderId="19" xfId="0" applyNumberFormat="1" applyFill="1" applyBorder="1" applyAlignment="1">
      <alignment horizontal="right" vertical="top" wrapText="1"/>
    </xf>
    <xf numFmtId="191" fontId="0" fillId="36" borderId="19" xfId="0" applyNumberFormat="1" applyFill="1" applyBorder="1" applyAlignment="1">
      <alignment horizontal="right" vertical="center" wrapText="1"/>
    </xf>
    <xf numFmtId="0" fontId="72" fillId="35" borderId="20" xfId="0" applyFont="1" applyFill="1" applyBorder="1" applyAlignment="1">
      <alignment horizontal="center" vertical="center" wrapText="1"/>
    </xf>
    <xf numFmtId="192" fontId="0" fillId="36" borderId="19" xfId="0" applyNumberFormat="1" applyFill="1" applyBorder="1" applyAlignment="1">
      <alignment horizontal="right" vertical="top" wrapText="1"/>
    </xf>
    <xf numFmtId="193" fontId="0" fillId="0" borderId="0" xfId="0" applyNumberFormat="1" applyAlignment="1">
      <alignment/>
    </xf>
    <xf numFmtId="192" fontId="0" fillId="35" borderId="21" xfId="0" applyNumberFormat="1" applyFill="1" applyBorder="1" applyAlignment="1">
      <alignment horizontal="right" vertical="center" wrapText="1"/>
    </xf>
    <xf numFmtId="192" fontId="0" fillId="0" borderId="0" xfId="0" applyNumberFormat="1" applyAlignment="1">
      <alignment/>
    </xf>
    <xf numFmtId="0" fontId="72" fillId="35" borderId="22" xfId="0" applyFont="1" applyFill="1" applyBorder="1" applyAlignment="1">
      <alignment horizontal="center" vertical="center" wrapText="1"/>
    </xf>
    <xf numFmtId="0" fontId="0" fillId="0" borderId="0" xfId="0" applyAlignment="1">
      <alignment horizontal="center" vertical="top" wrapText="1"/>
    </xf>
    <xf numFmtId="0" fontId="78" fillId="0" borderId="0" xfId="0" applyFont="1" applyAlignment="1">
      <alignment horizontal="left" vertical="top" wrapText="1"/>
    </xf>
    <xf numFmtId="0" fontId="72" fillId="35" borderId="23" xfId="0" applyFont="1" applyFill="1" applyBorder="1" applyAlignment="1">
      <alignment horizontal="center" vertical="center" wrapText="1"/>
    </xf>
    <xf numFmtId="192" fontId="0" fillId="36" borderId="21" xfId="0" applyNumberFormat="1" applyFill="1" applyBorder="1" applyAlignment="1">
      <alignment horizontal="right" vertical="center" wrapText="1"/>
    </xf>
    <xf numFmtId="0" fontId="0" fillId="0" borderId="0" xfId="0" applyAlignment="1">
      <alignment/>
    </xf>
    <xf numFmtId="0" fontId="0" fillId="0" borderId="0" xfId="0" applyNumberFormat="1" applyAlignment="1">
      <alignment/>
    </xf>
    <xf numFmtId="0" fontId="72" fillId="35" borderId="22" xfId="0" applyNumberFormat="1" applyFont="1" applyFill="1" applyBorder="1" applyAlignment="1">
      <alignment horizontal="center" vertical="center" wrapText="1"/>
    </xf>
    <xf numFmtId="0" fontId="0" fillId="33" borderId="0" xfId="0" applyFill="1" applyBorder="1" applyAlignment="1">
      <alignment/>
    </xf>
    <xf numFmtId="0" fontId="0" fillId="33" borderId="12" xfId="0"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17" xfId="0" applyFill="1" applyBorder="1" applyAlignment="1">
      <alignment/>
    </xf>
    <xf numFmtId="0" fontId="0" fillId="33" borderId="26" xfId="0" applyFill="1" applyBorder="1" applyAlignment="1">
      <alignment/>
    </xf>
    <xf numFmtId="0" fontId="0" fillId="33" borderId="11" xfId="0" applyFill="1" applyBorder="1" applyAlignment="1">
      <alignment/>
    </xf>
    <xf numFmtId="0" fontId="10" fillId="37" borderId="0" xfId="0" applyFont="1" applyFill="1" applyBorder="1" applyAlignment="1">
      <alignment vertical="center"/>
    </xf>
    <xf numFmtId="0" fontId="10" fillId="37" borderId="0" xfId="0" applyFont="1" applyFill="1" applyBorder="1" applyAlignment="1">
      <alignment vertical="center" wrapText="1"/>
    </xf>
    <xf numFmtId="0" fontId="10" fillId="37" borderId="10" xfId="0" applyFont="1" applyFill="1" applyBorder="1" applyAlignment="1">
      <alignment vertical="center" wrapText="1"/>
    </xf>
    <xf numFmtId="0" fontId="10" fillId="37" borderId="11" xfId="0" applyFont="1" applyFill="1" applyBorder="1" applyAlignment="1">
      <alignment vertical="center" wrapText="1"/>
    </xf>
    <xf numFmtId="0" fontId="10" fillId="37" borderId="12" xfId="0" applyFont="1" applyFill="1" applyBorder="1" applyAlignment="1">
      <alignment vertical="center" wrapText="1"/>
    </xf>
    <xf numFmtId="0" fontId="75" fillId="37" borderId="0" xfId="0" applyFont="1" applyFill="1" applyBorder="1" applyAlignment="1">
      <alignment horizontal="left"/>
    </xf>
    <xf numFmtId="0" fontId="79" fillId="37" borderId="0" xfId="0" applyFont="1" applyFill="1" applyBorder="1" applyAlignment="1">
      <alignment horizontal="left"/>
    </xf>
    <xf numFmtId="0" fontId="11" fillId="37" borderId="11" xfId="0" applyFont="1" applyFill="1" applyBorder="1" applyAlignment="1">
      <alignment horizontal="left"/>
    </xf>
    <xf numFmtId="0" fontId="61" fillId="0" borderId="0" xfId="46" applyAlignment="1">
      <alignment horizontal="center" vertical="center"/>
    </xf>
    <xf numFmtId="3" fontId="16" fillId="37" borderId="0" xfId="69" applyNumberFormat="1" applyFont="1" applyFill="1" applyBorder="1">
      <alignment/>
      <protection/>
    </xf>
    <xf numFmtId="3" fontId="16" fillId="33" borderId="0" xfId="69" applyNumberFormat="1" applyFont="1" applyFill="1" applyBorder="1">
      <alignment/>
      <protection/>
    </xf>
    <xf numFmtId="3" fontId="16" fillId="33" borderId="18" xfId="69" applyNumberFormat="1" applyFont="1" applyFill="1" applyBorder="1">
      <alignment/>
      <protection/>
    </xf>
    <xf numFmtId="198" fontId="80" fillId="33" borderId="25" xfId="51" applyNumberFormat="1" applyFont="1" applyFill="1" applyBorder="1" applyAlignment="1">
      <alignment vertical="top" wrapText="1"/>
    </xf>
    <xf numFmtId="3" fontId="81" fillId="33" borderId="0" xfId="0" applyNumberFormat="1" applyFont="1" applyFill="1" applyBorder="1" applyAlignment="1">
      <alignment/>
    </xf>
    <xf numFmtId="3" fontId="16" fillId="37" borderId="18" xfId="69" applyNumberFormat="1" applyFont="1" applyFill="1" applyBorder="1">
      <alignment/>
      <protection/>
    </xf>
    <xf numFmtId="3" fontId="81" fillId="37" borderId="0" xfId="0" applyNumberFormat="1" applyFont="1" applyFill="1" applyBorder="1" applyAlignment="1">
      <alignment/>
    </xf>
    <xf numFmtId="3" fontId="81" fillId="37" borderId="10" xfId="0" applyNumberFormat="1" applyFont="1" applyFill="1" applyBorder="1" applyAlignment="1">
      <alignment/>
    </xf>
    <xf numFmtId="3" fontId="82" fillId="33" borderId="26" xfId="69" applyNumberFormat="1" applyFont="1" applyFill="1" applyBorder="1">
      <alignment/>
      <protection/>
    </xf>
    <xf numFmtId="3" fontId="82" fillId="33" borderId="11" xfId="0" applyNumberFormat="1" applyFont="1" applyFill="1" applyBorder="1" applyAlignment="1">
      <alignment/>
    </xf>
    <xf numFmtId="3" fontId="82" fillId="33" borderId="12" xfId="0" applyNumberFormat="1" applyFont="1" applyFill="1" applyBorder="1" applyAlignment="1">
      <alignment/>
    </xf>
    <xf numFmtId="0" fontId="79" fillId="37" borderId="0" xfId="0" applyFont="1" applyFill="1" applyBorder="1" applyAlignment="1">
      <alignment horizontal="left"/>
    </xf>
    <xf numFmtId="3" fontId="82" fillId="33" borderId="0" xfId="69" applyNumberFormat="1" applyFont="1" applyFill="1" applyBorder="1">
      <alignment/>
      <protection/>
    </xf>
    <xf numFmtId="3" fontId="82" fillId="33" borderId="0" xfId="0" applyNumberFormat="1" applyFont="1" applyFill="1" applyBorder="1" applyAlignment="1">
      <alignment/>
    </xf>
    <xf numFmtId="0" fontId="0" fillId="33" borderId="10" xfId="0" applyFill="1" applyBorder="1" applyAlignment="1">
      <alignment/>
    </xf>
    <xf numFmtId="0" fontId="0" fillId="33" borderId="18" xfId="0" applyFill="1" applyBorder="1" applyAlignment="1">
      <alignment/>
    </xf>
    <xf numFmtId="0" fontId="79" fillId="37" borderId="0" xfId="0" applyFont="1" applyFill="1" applyBorder="1" applyAlignment="1">
      <alignment horizontal="left"/>
    </xf>
    <xf numFmtId="3" fontId="82" fillId="33" borderId="11" xfId="69" applyNumberFormat="1" applyFont="1" applyFill="1" applyBorder="1">
      <alignment/>
      <protection/>
    </xf>
    <xf numFmtId="3" fontId="81" fillId="33" borderId="10" xfId="0" applyNumberFormat="1" applyFont="1" applyFill="1" applyBorder="1" applyAlignment="1">
      <alignment/>
    </xf>
    <xf numFmtId="3" fontId="10" fillId="37" borderId="24" xfId="69" applyNumberFormat="1" applyFont="1" applyFill="1" applyBorder="1">
      <alignment/>
      <protection/>
    </xf>
    <xf numFmtId="3" fontId="16" fillId="37" borderId="25" xfId="69" applyNumberFormat="1" applyFont="1" applyFill="1" applyBorder="1">
      <alignment/>
      <protection/>
    </xf>
    <xf numFmtId="3" fontId="81" fillId="37" borderId="25" xfId="0" applyNumberFormat="1" applyFont="1" applyFill="1" applyBorder="1" applyAlignment="1">
      <alignment/>
    </xf>
    <xf numFmtId="3" fontId="81" fillId="37" borderId="17" xfId="0" applyNumberFormat="1" applyFont="1" applyFill="1" applyBorder="1" applyAlignment="1">
      <alignment/>
    </xf>
    <xf numFmtId="198" fontId="83" fillId="33" borderId="17" xfId="51" applyNumberFormat="1" applyFont="1" applyFill="1" applyBorder="1" applyAlignment="1">
      <alignment vertical="top" wrapText="1"/>
    </xf>
    <xf numFmtId="0" fontId="84" fillId="33" borderId="25" xfId="0" applyFont="1" applyFill="1" applyBorder="1" applyAlignment="1">
      <alignment/>
    </xf>
    <xf numFmtId="3" fontId="15" fillId="33" borderId="26" xfId="0" applyNumberFormat="1" applyFont="1" applyFill="1" applyBorder="1" applyAlignment="1" applyProtection="1">
      <alignment vertical="center"/>
      <protection/>
    </xf>
    <xf numFmtId="3" fontId="15" fillId="33" borderId="11" xfId="0" applyNumberFormat="1" applyFont="1" applyFill="1" applyBorder="1" applyAlignment="1" applyProtection="1">
      <alignment vertical="center"/>
      <protection/>
    </xf>
    <xf numFmtId="0" fontId="17" fillId="33" borderId="24" xfId="0" applyFont="1" applyFill="1" applyBorder="1" applyAlignment="1">
      <alignment horizontal="center" vertical="center" wrapText="1"/>
    </xf>
    <xf numFmtId="0" fontId="4" fillId="38" borderId="0" xfId="0" applyFont="1" applyFill="1" applyAlignment="1">
      <alignment/>
    </xf>
    <xf numFmtId="0" fontId="61" fillId="33" borderId="25" xfId="46" applyFill="1" applyBorder="1" applyAlignment="1">
      <alignment/>
    </xf>
    <xf numFmtId="0" fontId="61" fillId="33" borderId="0" xfId="46" applyFill="1" applyBorder="1" applyAlignment="1">
      <alignment/>
    </xf>
    <xf numFmtId="0" fontId="61" fillId="33" borderId="11" xfId="46" applyFill="1" applyBorder="1" applyAlignment="1">
      <alignment/>
    </xf>
    <xf numFmtId="0" fontId="85" fillId="33" borderId="0" xfId="46" applyFont="1" applyFill="1" applyBorder="1" applyAlignment="1">
      <alignment/>
    </xf>
    <xf numFmtId="3" fontId="16" fillId="33" borderId="10" xfId="69" applyNumberFormat="1" applyFont="1" applyFill="1" applyBorder="1">
      <alignment/>
      <protection/>
    </xf>
    <xf numFmtId="3" fontId="16" fillId="37" borderId="10" xfId="69" applyNumberFormat="1" applyFont="1" applyFill="1" applyBorder="1">
      <alignment/>
      <protection/>
    </xf>
    <xf numFmtId="180" fontId="82" fillId="33" borderId="0" xfId="0" applyNumberFormat="1" applyFont="1" applyFill="1" applyBorder="1" applyAlignment="1">
      <alignment/>
    </xf>
    <xf numFmtId="3" fontId="82" fillId="33" borderId="12" xfId="69" applyNumberFormat="1" applyFont="1" applyFill="1" applyBorder="1">
      <alignment/>
      <protection/>
    </xf>
    <xf numFmtId="3" fontId="0" fillId="33" borderId="0" xfId="0" applyNumberFormat="1" applyFill="1" applyAlignment="1">
      <alignment/>
    </xf>
    <xf numFmtId="3" fontId="13" fillId="33" borderId="18" xfId="69" applyNumberFormat="1" applyFont="1" applyFill="1" applyBorder="1" applyAlignment="1">
      <alignment vertical="center"/>
      <protection/>
    </xf>
    <xf numFmtId="3" fontId="13" fillId="33" borderId="0" xfId="69" applyNumberFormat="1" applyFont="1" applyFill="1" applyBorder="1" applyAlignment="1">
      <alignment vertical="center"/>
      <protection/>
    </xf>
    <xf numFmtId="0" fontId="86" fillId="33" borderId="0" xfId="0" applyFont="1" applyFill="1" applyBorder="1" applyAlignment="1">
      <alignment/>
    </xf>
    <xf numFmtId="3" fontId="86" fillId="33" borderId="0" xfId="0" applyNumberFormat="1" applyFont="1" applyFill="1" applyBorder="1" applyAlignment="1">
      <alignment/>
    </xf>
    <xf numFmtId="182" fontId="0" fillId="33" borderId="10" xfId="0" applyNumberFormat="1" applyFill="1" applyBorder="1" applyAlignment="1">
      <alignment/>
    </xf>
    <xf numFmtId="206" fontId="87" fillId="21" borderId="17" xfId="51" applyNumberFormat="1" applyFont="1" applyFill="1" applyBorder="1" applyAlignment="1">
      <alignment horizontal="left" wrapText="1"/>
    </xf>
    <xf numFmtId="206" fontId="87" fillId="33" borderId="10" xfId="51" applyNumberFormat="1" applyFont="1" applyFill="1" applyBorder="1" applyAlignment="1">
      <alignment horizontal="right" wrapText="1"/>
    </xf>
    <xf numFmtId="206" fontId="87" fillId="21" borderId="10" xfId="51" applyNumberFormat="1" applyFont="1" applyFill="1" applyBorder="1" applyAlignment="1">
      <alignment horizontal="right" wrapText="1"/>
    </xf>
    <xf numFmtId="206" fontId="87" fillId="33" borderId="0" xfId="51" applyNumberFormat="1" applyFont="1" applyFill="1" applyBorder="1" applyAlignment="1">
      <alignment horizontal="right" wrapText="1"/>
    </xf>
    <xf numFmtId="206" fontId="87" fillId="21" borderId="0" xfId="51" applyNumberFormat="1" applyFont="1" applyFill="1" applyBorder="1" applyAlignment="1">
      <alignment horizontal="right" wrapText="1"/>
    </xf>
    <xf numFmtId="206" fontId="75" fillId="21" borderId="24" xfId="51" applyNumberFormat="1" applyFont="1" applyFill="1" applyBorder="1" applyAlignment="1">
      <alignment horizontal="left" wrapText="1"/>
    </xf>
    <xf numFmtId="206" fontId="87" fillId="21" borderId="25" xfId="51" applyNumberFormat="1" applyFont="1" applyFill="1" applyBorder="1" applyAlignment="1">
      <alignment horizontal="left" wrapText="1"/>
    </xf>
    <xf numFmtId="206" fontId="87" fillId="33" borderId="18" xfId="51" applyNumberFormat="1" applyFont="1" applyFill="1" applyBorder="1" applyAlignment="1">
      <alignment horizontal="left" wrapText="1"/>
    </xf>
    <xf numFmtId="206" fontId="87" fillId="21" borderId="18" xfId="51" applyNumberFormat="1" applyFont="1" applyFill="1" applyBorder="1" applyAlignment="1">
      <alignment horizontal="left" wrapText="1"/>
    </xf>
    <xf numFmtId="3" fontId="16" fillId="33" borderId="0" xfId="0" applyNumberFormat="1" applyFont="1" applyFill="1" applyBorder="1" applyAlignment="1">
      <alignment/>
    </xf>
    <xf numFmtId="3" fontId="16" fillId="33" borderId="10" xfId="0" applyNumberFormat="1" applyFont="1" applyFill="1" applyBorder="1" applyAlignment="1">
      <alignment/>
    </xf>
    <xf numFmtId="3" fontId="16" fillId="37" borderId="0" xfId="0" applyNumberFormat="1" applyFont="1" applyFill="1" applyBorder="1" applyAlignment="1">
      <alignment/>
    </xf>
    <xf numFmtId="3" fontId="16" fillId="37" borderId="10" xfId="0" applyNumberFormat="1" applyFont="1" applyFill="1" applyBorder="1" applyAlignment="1">
      <alignment/>
    </xf>
    <xf numFmtId="3" fontId="10" fillId="37" borderId="24" xfId="69" applyNumberFormat="1" applyFont="1" applyFill="1" applyBorder="1">
      <alignment/>
      <protection/>
    </xf>
    <xf numFmtId="3" fontId="16" fillId="37" borderId="25" xfId="69" applyNumberFormat="1" applyFont="1" applyFill="1" applyBorder="1">
      <alignment/>
      <protection/>
    </xf>
    <xf numFmtId="3" fontId="16" fillId="37" borderId="25" xfId="0" applyNumberFormat="1" applyFont="1" applyFill="1" applyBorder="1" applyAlignment="1">
      <alignment/>
    </xf>
    <xf numFmtId="3" fontId="16" fillId="37" borderId="17" xfId="0" applyNumberFormat="1" applyFont="1" applyFill="1" applyBorder="1" applyAlignment="1">
      <alignment/>
    </xf>
    <xf numFmtId="3" fontId="16" fillId="0" borderId="10" xfId="0" applyNumberFormat="1" applyFont="1" applyFill="1" applyBorder="1" applyAlignment="1">
      <alignment/>
    </xf>
    <xf numFmtId="3" fontId="82" fillId="0" borderId="12" xfId="69" applyNumberFormat="1" applyFont="1" applyFill="1" applyBorder="1">
      <alignment/>
      <protection/>
    </xf>
    <xf numFmtId="3" fontId="82" fillId="0" borderId="0" xfId="69" applyNumberFormat="1" applyFont="1" applyFill="1" applyBorder="1">
      <alignment/>
      <protection/>
    </xf>
    <xf numFmtId="3" fontId="10" fillId="33" borderId="18" xfId="69" applyNumberFormat="1" applyFont="1" applyFill="1" applyBorder="1">
      <alignment/>
      <protection/>
    </xf>
    <xf numFmtId="3" fontId="10" fillId="33" borderId="0" xfId="69" applyNumberFormat="1" applyFont="1" applyFill="1" applyBorder="1">
      <alignment/>
      <protection/>
    </xf>
    <xf numFmtId="3" fontId="79" fillId="33" borderId="0" xfId="0" applyNumberFormat="1" applyFont="1" applyFill="1" applyBorder="1" applyAlignment="1">
      <alignment/>
    </xf>
    <xf numFmtId="3" fontId="79" fillId="33" borderId="10" xfId="0" applyNumberFormat="1" applyFont="1" applyFill="1" applyBorder="1" applyAlignment="1">
      <alignment/>
    </xf>
    <xf numFmtId="0" fontId="85" fillId="33" borderId="11" xfId="46" applyFont="1" applyFill="1" applyBorder="1" applyAlignment="1">
      <alignment/>
    </xf>
    <xf numFmtId="3" fontId="13" fillId="33" borderId="11" xfId="69" applyNumberFormat="1" applyFont="1" applyFill="1" applyBorder="1" applyAlignment="1">
      <alignment vertical="center"/>
      <protection/>
    </xf>
    <xf numFmtId="0" fontId="86" fillId="33" borderId="11" xfId="0" applyFont="1" applyFill="1" applyBorder="1" applyAlignment="1">
      <alignment/>
    </xf>
    <xf numFmtId="3" fontId="86" fillId="33" borderId="11" xfId="0" applyNumberFormat="1" applyFont="1" applyFill="1" applyBorder="1" applyAlignment="1">
      <alignment/>
    </xf>
    <xf numFmtId="182" fontId="0" fillId="33" borderId="12" xfId="0" applyNumberFormat="1" applyFill="1" applyBorder="1" applyAlignment="1">
      <alignment/>
    </xf>
    <xf numFmtId="3" fontId="82" fillId="33" borderId="10" xfId="69" applyNumberFormat="1" applyFont="1" applyFill="1" applyBorder="1">
      <alignment/>
      <protection/>
    </xf>
    <xf numFmtId="3" fontId="16" fillId="37" borderId="17" xfId="69" applyNumberFormat="1" applyFont="1" applyFill="1" applyBorder="1">
      <alignment/>
      <protection/>
    </xf>
    <xf numFmtId="0" fontId="0" fillId="0" borderId="0" xfId="0" applyFill="1" applyAlignment="1">
      <alignment/>
    </xf>
    <xf numFmtId="3" fontId="10" fillId="33" borderId="24" xfId="69" applyNumberFormat="1" applyFont="1" applyFill="1" applyBorder="1">
      <alignment/>
      <protection/>
    </xf>
    <xf numFmtId="3" fontId="16" fillId="33" borderId="25" xfId="69" applyNumberFormat="1" applyFont="1" applyFill="1" applyBorder="1">
      <alignment/>
      <protection/>
    </xf>
    <xf numFmtId="3" fontId="81" fillId="33" borderId="25" xfId="0" applyNumberFormat="1" applyFont="1" applyFill="1" applyBorder="1" applyAlignment="1">
      <alignment/>
    </xf>
    <xf numFmtId="3" fontId="81" fillId="33" borderId="17" xfId="0" applyNumberFormat="1" applyFont="1" applyFill="1" applyBorder="1" applyAlignment="1">
      <alignment/>
    </xf>
    <xf numFmtId="3" fontId="10" fillId="37" borderId="18" xfId="69" applyNumberFormat="1" applyFont="1" applyFill="1" applyBorder="1">
      <alignment/>
      <protection/>
    </xf>
    <xf numFmtId="3" fontId="10" fillId="37" borderId="0" xfId="69" applyNumberFormat="1" applyFont="1" applyFill="1" applyBorder="1">
      <alignment/>
      <protection/>
    </xf>
    <xf numFmtId="3" fontId="79" fillId="37" borderId="0" xfId="0" applyNumberFormat="1" applyFont="1" applyFill="1" applyBorder="1" applyAlignment="1">
      <alignment/>
    </xf>
    <xf numFmtId="3" fontId="79" fillId="37" borderId="10" xfId="0" applyNumberFormat="1" applyFont="1" applyFill="1" applyBorder="1" applyAlignment="1">
      <alignment/>
    </xf>
    <xf numFmtId="3" fontId="10" fillId="33" borderId="25" xfId="69" applyNumberFormat="1" applyFont="1" applyFill="1" applyBorder="1">
      <alignment/>
      <protection/>
    </xf>
    <xf numFmtId="3" fontId="10" fillId="33" borderId="17" xfId="69" applyNumberFormat="1" applyFont="1" applyFill="1" applyBorder="1">
      <alignment/>
      <protection/>
    </xf>
    <xf numFmtId="3" fontId="10" fillId="37" borderId="10" xfId="69" applyNumberFormat="1" applyFont="1" applyFill="1" applyBorder="1">
      <alignment/>
      <protection/>
    </xf>
    <xf numFmtId="3" fontId="82" fillId="37" borderId="26" xfId="69" applyNumberFormat="1" applyFont="1" applyFill="1" applyBorder="1">
      <alignment/>
      <protection/>
    </xf>
    <xf numFmtId="3" fontId="82" fillId="37" borderId="11" xfId="69" applyNumberFormat="1" applyFont="1" applyFill="1" applyBorder="1">
      <alignment/>
      <protection/>
    </xf>
    <xf numFmtId="3" fontId="82" fillId="37" borderId="12" xfId="69" applyNumberFormat="1" applyFont="1" applyFill="1" applyBorder="1">
      <alignment/>
      <protection/>
    </xf>
    <xf numFmtId="3" fontId="68" fillId="33" borderId="0" xfId="0" applyNumberFormat="1" applyFont="1" applyFill="1" applyAlignment="1">
      <alignment/>
    </xf>
    <xf numFmtId="3" fontId="19" fillId="33" borderId="24" xfId="69" applyNumberFormat="1" applyFont="1" applyFill="1" applyBorder="1" applyAlignment="1">
      <alignment vertical="center"/>
      <protection/>
    </xf>
    <xf numFmtId="3" fontId="88" fillId="33" borderId="0" xfId="69" applyNumberFormat="1" applyFont="1" applyFill="1" applyBorder="1">
      <alignment/>
      <protection/>
    </xf>
    <xf numFmtId="0" fontId="89" fillId="33" borderId="0" xfId="0" applyFont="1" applyFill="1" applyAlignment="1">
      <alignment/>
    </xf>
    <xf numFmtId="0" fontId="90" fillId="0" borderId="0" xfId="46" applyFont="1" applyAlignment="1">
      <alignment horizontal="center" vertical="center"/>
    </xf>
    <xf numFmtId="0" fontId="0" fillId="33" borderId="18" xfId="0" applyFill="1" applyBorder="1" applyAlignment="1">
      <alignment wrapText="1"/>
    </xf>
    <xf numFmtId="0" fontId="0" fillId="33" borderId="0" xfId="0" applyFill="1" applyAlignment="1">
      <alignment wrapText="1"/>
    </xf>
    <xf numFmtId="0" fontId="91" fillId="39" borderId="13" xfId="0" applyFont="1" applyFill="1" applyBorder="1" applyAlignment="1">
      <alignment horizontal="center" vertical="center" wrapText="1"/>
    </xf>
    <xf numFmtId="0" fontId="91" fillId="39" borderId="14" xfId="0" applyFont="1" applyFill="1" applyBorder="1" applyAlignment="1">
      <alignment horizontal="center" vertical="center" wrapText="1"/>
    </xf>
    <xf numFmtId="0" fontId="91" fillId="39" borderId="16" xfId="0" applyFont="1" applyFill="1" applyBorder="1" applyAlignment="1">
      <alignment horizontal="center" vertical="center" wrapText="1"/>
    </xf>
    <xf numFmtId="0" fontId="17" fillId="34" borderId="24" xfId="0" applyFont="1" applyFill="1" applyBorder="1" applyAlignment="1">
      <alignment horizontal="center" vertical="center" wrapText="1"/>
    </xf>
    <xf numFmtId="0" fontId="17" fillId="34" borderId="25" xfId="0" applyFont="1" applyFill="1" applyBorder="1" applyAlignment="1">
      <alignment horizontal="center" vertical="center" wrapText="1"/>
    </xf>
    <xf numFmtId="0" fontId="17" fillId="34" borderId="17" xfId="0" applyFont="1" applyFill="1" applyBorder="1" applyAlignment="1">
      <alignment horizontal="center" vertical="center" wrapText="1"/>
    </xf>
    <xf numFmtId="0" fontId="17" fillId="33" borderId="25" xfId="0" applyFont="1" applyFill="1" applyBorder="1" applyAlignment="1">
      <alignment horizontal="left" vertical="center" wrapText="1"/>
    </xf>
    <xf numFmtId="0" fontId="17" fillId="33" borderId="17" xfId="0" applyFont="1" applyFill="1" applyBorder="1" applyAlignment="1">
      <alignment horizontal="left" vertical="center" wrapText="1"/>
    </xf>
    <xf numFmtId="0" fontId="61" fillId="33" borderId="0" xfId="46" applyFill="1" applyBorder="1" applyAlignment="1">
      <alignment horizontal="left" wrapText="1"/>
    </xf>
    <xf numFmtId="0" fontId="61" fillId="33" borderId="10" xfId="46" applyFill="1" applyBorder="1" applyAlignment="1">
      <alignment horizontal="left" wrapText="1"/>
    </xf>
    <xf numFmtId="0" fontId="91" fillId="39" borderId="0" xfId="0" applyFont="1" applyFill="1" applyBorder="1" applyAlignment="1">
      <alignment horizontal="center" vertical="center"/>
    </xf>
    <xf numFmtId="3" fontId="10" fillId="34" borderId="24" xfId="69" applyNumberFormat="1" applyFont="1" applyFill="1" applyBorder="1" applyAlignment="1">
      <alignment horizontal="left" vertical="center"/>
      <protection/>
    </xf>
    <xf numFmtId="3" fontId="10" fillId="34" borderId="26" xfId="69" applyNumberFormat="1" applyFont="1" applyFill="1" applyBorder="1" applyAlignment="1">
      <alignment horizontal="left" vertical="center"/>
      <protection/>
    </xf>
    <xf numFmtId="0" fontId="79" fillId="34" borderId="25" xfId="0" applyFont="1" applyFill="1" applyBorder="1" applyAlignment="1">
      <alignment horizontal="center" vertical="center"/>
    </xf>
    <xf numFmtId="0" fontId="79" fillId="34" borderId="11" xfId="0" applyFont="1" applyFill="1" applyBorder="1" applyAlignment="1">
      <alignment horizontal="center" vertical="center"/>
    </xf>
    <xf numFmtId="0" fontId="79" fillId="34" borderId="17" xfId="0" applyFont="1" applyFill="1" applyBorder="1" applyAlignment="1">
      <alignment horizontal="center" vertical="center"/>
    </xf>
    <xf numFmtId="0" fontId="79" fillId="34" borderId="12" xfId="0" applyFont="1" applyFill="1" applyBorder="1" applyAlignment="1">
      <alignment horizontal="center" vertical="center"/>
    </xf>
    <xf numFmtId="0" fontId="72" fillId="0" borderId="11" xfId="0" applyFont="1" applyBorder="1" applyAlignment="1">
      <alignment horizontal="center"/>
    </xf>
    <xf numFmtId="0" fontId="0" fillId="0" borderId="0" xfId="0" applyAlignment="1">
      <alignment horizontal="left" vertical="top" wrapText="1"/>
    </xf>
    <xf numFmtId="0" fontId="92" fillId="0" borderId="0" xfId="0" applyFont="1" applyAlignment="1">
      <alignment horizontal="left" vertical="top" wrapText="1"/>
    </xf>
    <xf numFmtId="0" fontId="93" fillId="0" borderId="27" xfId="0" applyFont="1" applyBorder="1" applyAlignment="1">
      <alignment horizontal="left" vertical="top" wrapText="1"/>
    </xf>
  </cellXfs>
  <cellStyles count="6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Hipervínculo visitado 2" xfId="49"/>
    <cellStyle name="Incorrecto" xfId="50"/>
    <cellStyle name="Comma" xfId="51"/>
    <cellStyle name="Comma [0]" xfId="52"/>
    <cellStyle name="Millares 3" xfId="53"/>
    <cellStyle name="Millares 4" xfId="54"/>
    <cellStyle name="Millares 4 2" xfId="55"/>
    <cellStyle name="Currency" xfId="56"/>
    <cellStyle name="Currency [0]" xfId="57"/>
    <cellStyle name="Neutral" xfId="58"/>
    <cellStyle name="Normal 11 2" xfId="59"/>
    <cellStyle name="Normal 14 2" xfId="60"/>
    <cellStyle name="Normal 2" xfId="61"/>
    <cellStyle name="Normal 2 2" xfId="62"/>
    <cellStyle name="Normal 2 2 2" xfId="63"/>
    <cellStyle name="Normal 2 3" xfId="64"/>
    <cellStyle name="Normal 2 3 2" xfId="65"/>
    <cellStyle name="Normal 2 5" xfId="66"/>
    <cellStyle name="Normal 3" xfId="67"/>
    <cellStyle name="Normal 4" xfId="68"/>
    <cellStyle name="Normal_EVI TR I 2000 RESULTADOS 31 mz" xfId="69"/>
    <cellStyle name="Notas" xfId="70"/>
    <cellStyle name="Percent" xfId="71"/>
    <cellStyle name="Salida" xfId="72"/>
    <cellStyle name="Texto de advertencia" xfId="73"/>
    <cellStyle name="Texto explicativo" xfId="74"/>
    <cellStyle name="Título" xfId="75"/>
    <cellStyle name="Título 2" xfId="76"/>
    <cellStyle name="Título 3" xfId="77"/>
    <cellStyle name="Total"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4.jpeg" /><Relationship Id="rId3" Type="http://schemas.openxmlformats.org/officeDocument/2006/relationships/image" Target="../media/image2.pn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8</xdr:col>
      <xdr:colOff>9525</xdr:colOff>
      <xdr:row>1</xdr:row>
      <xdr:rowOff>85725</xdr:rowOff>
    </xdr:to>
    <xdr:pic>
      <xdr:nvPicPr>
        <xdr:cNvPr id="1" name="Imagen 2" descr="linea"/>
        <xdr:cNvPicPr preferRelativeResize="1">
          <a:picLocks noChangeAspect="0"/>
        </xdr:cNvPicPr>
      </xdr:nvPicPr>
      <xdr:blipFill>
        <a:blip r:embed="rId1"/>
        <a:stretch>
          <a:fillRect/>
        </a:stretch>
      </xdr:blipFill>
      <xdr:spPr>
        <a:xfrm>
          <a:off x="0" y="781050"/>
          <a:ext cx="7943850" cy="66675"/>
        </a:xfrm>
        <a:prstGeom prst="rect">
          <a:avLst/>
        </a:prstGeom>
        <a:noFill/>
        <a:ln w="9525" cmpd="sng">
          <a:noFill/>
        </a:ln>
      </xdr:spPr>
    </xdr:pic>
    <xdr:clientData/>
  </xdr:twoCellAnchor>
  <xdr:twoCellAnchor>
    <xdr:from>
      <xdr:col>0</xdr:col>
      <xdr:colOff>314325</xdr:colOff>
      <xdr:row>0</xdr:row>
      <xdr:rowOff>161925</xdr:rowOff>
    </xdr:from>
    <xdr:to>
      <xdr:col>1</xdr:col>
      <xdr:colOff>561975</xdr:colOff>
      <xdr:row>0</xdr:row>
      <xdr:rowOff>590550</xdr:rowOff>
    </xdr:to>
    <xdr:pic>
      <xdr:nvPicPr>
        <xdr:cNvPr id="2" name="Imagen 6"/>
        <xdr:cNvPicPr preferRelativeResize="1">
          <a:picLocks noChangeAspect="1"/>
        </xdr:cNvPicPr>
      </xdr:nvPicPr>
      <xdr:blipFill>
        <a:blip r:embed="rId2"/>
        <a:stretch>
          <a:fillRect/>
        </a:stretch>
      </xdr:blipFill>
      <xdr:spPr>
        <a:xfrm>
          <a:off x="314325" y="161925"/>
          <a:ext cx="1114425" cy="428625"/>
        </a:xfrm>
        <a:prstGeom prst="rect">
          <a:avLst/>
        </a:prstGeom>
        <a:noFill/>
        <a:ln w="9525" cmpd="sng">
          <a:noFill/>
        </a:ln>
      </xdr:spPr>
    </xdr:pic>
    <xdr:clientData/>
  </xdr:twoCellAnchor>
  <xdr:twoCellAnchor editAs="oneCell">
    <xdr:from>
      <xdr:col>6</xdr:col>
      <xdr:colOff>771525</xdr:colOff>
      <xdr:row>0</xdr:row>
      <xdr:rowOff>209550</xdr:rowOff>
    </xdr:from>
    <xdr:to>
      <xdr:col>8</xdr:col>
      <xdr:colOff>9525</xdr:colOff>
      <xdr:row>0</xdr:row>
      <xdr:rowOff>600075</xdr:rowOff>
    </xdr:to>
    <xdr:pic>
      <xdr:nvPicPr>
        <xdr:cNvPr id="3" name="Imagen 7"/>
        <xdr:cNvPicPr preferRelativeResize="1">
          <a:picLocks noChangeAspect="1"/>
        </xdr:cNvPicPr>
      </xdr:nvPicPr>
      <xdr:blipFill>
        <a:blip r:embed="rId3"/>
        <a:stretch>
          <a:fillRect/>
        </a:stretch>
      </xdr:blipFill>
      <xdr:spPr>
        <a:xfrm>
          <a:off x="5972175" y="209550"/>
          <a:ext cx="197167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723900</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7667625" cy="66675"/>
        </a:xfrm>
        <a:prstGeom prst="rect">
          <a:avLst/>
        </a:prstGeom>
        <a:noFill/>
        <a:ln w="9525" cmpd="sng">
          <a:noFill/>
        </a:ln>
      </xdr:spPr>
    </xdr:pic>
    <xdr:clientData/>
  </xdr:twoCellAnchor>
  <xdr:twoCellAnchor>
    <xdr:from>
      <xdr:col>0</xdr:col>
      <xdr:colOff>85725</xdr:colOff>
      <xdr:row>0</xdr:row>
      <xdr:rowOff>171450</xdr:rowOff>
    </xdr:from>
    <xdr:to>
      <xdr:col>5</xdr:col>
      <xdr:colOff>600075</xdr:colOff>
      <xdr:row>0</xdr:row>
      <xdr:rowOff>590550</xdr:rowOff>
    </xdr:to>
    <xdr:grpSp>
      <xdr:nvGrpSpPr>
        <xdr:cNvPr id="2" name="6 Grupo"/>
        <xdr:cNvGrpSpPr>
          <a:grpSpLocks/>
        </xdr:cNvGrpSpPr>
      </xdr:nvGrpSpPr>
      <xdr:grpSpPr>
        <a:xfrm>
          <a:off x="85725" y="171450"/>
          <a:ext cx="7458075" cy="4191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039100" cy="66675"/>
        </a:xfrm>
        <a:prstGeom prst="rect">
          <a:avLst/>
        </a:prstGeom>
        <a:noFill/>
        <a:ln w="9525" cmpd="sng">
          <a:noFill/>
        </a:ln>
      </xdr:spPr>
    </xdr:pic>
    <xdr:clientData/>
  </xdr:twoCellAnchor>
  <xdr:twoCellAnchor>
    <xdr:from>
      <xdr:col>0</xdr:col>
      <xdr:colOff>28575</xdr:colOff>
      <xdr:row>0</xdr:row>
      <xdr:rowOff>180975</xdr:rowOff>
    </xdr:from>
    <xdr:to>
      <xdr:col>5</xdr:col>
      <xdr:colOff>714375</xdr:colOff>
      <xdr:row>0</xdr:row>
      <xdr:rowOff>600075</xdr:rowOff>
    </xdr:to>
    <xdr:grpSp>
      <xdr:nvGrpSpPr>
        <xdr:cNvPr id="2" name="6 Grupo"/>
        <xdr:cNvGrpSpPr>
          <a:grpSpLocks/>
        </xdr:cNvGrpSpPr>
      </xdr:nvGrpSpPr>
      <xdr:grpSpPr>
        <a:xfrm>
          <a:off x="28575" y="180975"/>
          <a:ext cx="7972425" cy="4191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723900</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7667625" cy="66675"/>
        </a:xfrm>
        <a:prstGeom prst="rect">
          <a:avLst/>
        </a:prstGeom>
        <a:noFill/>
        <a:ln w="9525" cmpd="sng">
          <a:noFill/>
        </a:ln>
      </xdr:spPr>
    </xdr:pic>
    <xdr:clientData/>
  </xdr:twoCellAnchor>
  <xdr:twoCellAnchor>
    <xdr:from>
      <xdr:col>0</xdr:col>
      <xdr:colOff>114300</xdr:colOff>
      <xdr:row>0</xdr:row>
      <xdr:rowOff>133350</xdr:rowOff>
    </xdr:from>
    <xdr:to>
      <xdr:col>5</xdr:col>
      <xdr:colOff>628650</xdr:colOff>
      <xdr:row>0</xdr:row>
      <xdr:rowOff>552450</xdr:rowOff>
    </xdr:to>
    <xdr:grpSp>
      <xdr:nvGrpSpPr>
        <xdr:cNvPr id="2" name="6 Grupo"/>
        <xdr:cNvGrpSpPr>
          <a:grpSpLocks/>
        </xdr:cNvGrpSpPr>
      </xdr:nvGrpSpPr>
      <xdr:grpSpPr>
        <a:xfrm>
          <a:off x="114300" y="133350"/>
          <a:ext cx="7458075" cy="4191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039100" cy="66675"/>
        </a:xfrm>
        <a:prstGeom prst="rect">
          <a:avLst/>
        </a:prstGeom>
        <a:noFill/>
        <a:ln w="9525" cmpd="sng">
          <a:noFill/>
        </a:ln>
      </xdr:spPr>
    </xdr:pic>
    <xdr:clientData/>
  </xdr:twoCellAnchor>
  <xdr:twoCellAnchor>
    <xdr:from>
      <xdr:col>0</xdr:col>
      <xdr:colOff>47625</xdr:colOff>
      <xdr:row>0</xdr:row>
      <xdr:rowOff>171450</xdr:rowOff>
    </xdr:from>
    <xdr:to>
      <xdr:col>5</xdr:col>
      <xdr:colOff>733425</xdr:colOff>
      <xdr:row>0</xdr:row>
      <xdr:rowOff>590550</xdr:rowOff>
    </xdr:to>
    <xdr:grpSp>
      <xdr:nvGrpSpPr>
        <xdr:cNvPr id="2" name="6 Grupo"/>
        <xdr:cNvGrpSpPr>
          <a:grpSpLocks/>
        </xdr:cNvGrpSpPr>
      </xdr:nvGrpSpPr>
      <xdr:grpSpPr>
        <a:xfrm>
          <a:off x="47625" y="171450"/>
          <a:ext cx="7972425" cy="4191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723900</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7667625" cy="66675"/>
        </a:xfrm>
        <a:prstGeom prst="rect">
          <a:avLst/>
        </a:prstGeom>
        <a:noFill/>
        <a:ln w="9525" cmpd="sng">
          <a:noFill/>
        </a:ln>
      </xdr:spPr>
    </xdr:pic>
    <xdr:clientData/>
  </xdr:twoCellAnchor>
  <xdr:twoCellAnchor>
    <xdr:from>
      <xdr:col>0</xdr:col>
      <xdr:colOff>209550</xdr:colOff>
      <xdr:row>0</xdr:row>
      <xdr:rowOff>200025</xdr:rowOff>
    </xdr:from>
    <xdr:to>
      <xdr:col>5</xdr:col>
      <xdr:colOff>723900</xdr:colOff>
      <xdr:row>0</xdr:row>
      <xdr:rowOff>619125</xdr:rowOff>
    </xdr:to>
    <xdr:grpSp>
      <xdr:nvGrpSpPr>
        <xdr:cNvPr id="2" name="6 Grupo"/>
        <xdr:cNvGrpSpPr>
          <a:grpSpLocks/>
        </xdr:cNvGrpSpPr>
      </xdr:nvGrpSpPr>
      <xdr:grpSpPr>
        <a:xfrm>
          <a:off x="209550" y="200025"/>
          <a:ext cx="7458075" cy="4191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201025" cy="66675"/>
        </a:xfrm>
        <a:prstGeom prst="rect">
          <a:avLst/>
        </a:prstGeom>
        <a:noFill/>
        <a:ln w="9525" cmpd="sng">
          <a:noFill/>
        </a:ln>
      </xdr:spPr>
    </xdr:pic>
    <xdr:clientData/>
  </xdr:twoCellAnchor>
  <xdr:twoCellAnchor>
    <xdr:from>
      <xdr:col>0</xdr:col>
      <xdr:colOff>123825</xdr:colOff>
      <xdr:row>0</xdr:row>
      <xdr:rowOff>190500</xdr:rowOff>
    </xdr:from>
    <xdr:to>
      <xdr:col>5</xdr:col>
      <xdr:colOff>647700</xdr:colOff>
      <xdr:row>0</xdr:row>
      <xdr:rowOff>609600</xdr:rowOff>
    </xdr:to>
    <xdr:grpSp>
      <xdr:nvGrpSpPr>
        <xdr:cNvPr id="2" name="6 Grupo"/>
        <xdr:cNvGrpSpPr>
          <a:grpSpLocks/>
        </xdr:cNvGrpSpPr>
      </xdr:nvGrpSpPr>
      <xdr:grpSpPr>
        <a:xfrm>
          <a:off x="123825" y="190500"/>
          <a:ext cx="7972425" cy="4191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723900</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7667625" cy="66675"/>
        </a:xfrm>
        <a:prstGeom prst="rect">
          <a:avLst/>
        </a:prstGeom>
        <a:noFill/>
        <a:ln w="9525" cmpd="sng">
          <a:noFill/>
        </a:ln>
      </xdr:spPr>
    </xdr:pic>
    <xdr:clientData/>
  </xdr:twoCellAnchor>
  <xdr:twoCellAnchor>
    <xdr:from>
      <xdr:col>0</xdr:col>
      <xdr:colOff>19050</xdr:colOff>
      <xdr:row>0</xdr:row>
      <xdr:rowOff>104775</xdr:rowOff>
    </xdr:from>
    <xdr:to>
      <xdr:col>5</xdr:col>
      <xdr:colOff>533400</xdr:colOff>
      <xdr:row>0</xdr:row>
      <xdr:rowOff>523875</xdr:rowOff>
    </xdr:to>
    <xdr:grpSp>
      <xdr:nvGrpSpPr>
        <xdr:cNvPr id="2" name="6 Grupo"/>
        <xdr:cNvGrpSpPr>
          <a:grpSpLocks/>
        </xdr:cNvGrpSpPr>
      </xdr:nvGrpSpPr>
      <xdr:grpSpPr>
        <a:xfrm>
          <a:off x="19050" y="104775"/>
          <a:ext cx="7458075" cy="4191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039100" cy="66675"/>
        </a:xfrm>
        <a:prstGeom prst="rect">
          <a:avLst/>
        </a:prstGeom>
        <a:noFill/>
        <a:ln w="9525" cmpd="sng">
          <a:noFill/>
        </a:ln>
      </xdr:spPr>
    </xdr:pic>
    <xdr:clientData/>
  </xdr:twoCellAnchor>
  <xdr:twoCellAnchor>
    <xdr:from>
      <xdr:col>0</xdr:col>
      <xdr:colOff>57150</xdr:colOff>
      <xdr:row>0</xdr:row>
      <xdr:rowOff>209550</xdr:rowOff>
    </xdr:from>
    <xdr:to>
      <xdr:col>5</xdr:col>
      <xdr:colOff>742950</xdr:colOff>
      <xdr:row>0</xdr:row>
      <xdr:rowOff>628650</xdr:rowOff>
    </xdr:to>
    <xdr:grpSp>
      <xdr:nvGrpSpPr>
        <xdr:cNvPr id="2" name="6 Grupo"/>
        <xdr:cNvGrpSpPr>
          <a:grpSpLocks/>
        </xdr:cNvGrpSpPr>
      </xdr:nvGrpSpPr>
      <xdr:grpSpPr>
        <a:xfrm>
          <a:off x="57150" y="209550"/>
          <a:ext cx="7972425" cy="4191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723900</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7667625" cy="66675"/>
        </a:xfrm>
        <a:prstGeom prst="rect">
          <a:avLst/>
        </a:prstGeom>
        <a:noFill/>
        <a:ln w="9525" cmpd="sng">
          <a:noFill/>
        </a:ln>
      </xdr:spPr>
    </xdr:pic>
    <xdr:clientData/>
  </xdr:twoCellAnchor>
  <xdr:twoCellAnchor>
    <xdr:from>
      <xdr:col>0</xdr:col>
      <xdr:colOff>0</xdr:colOff>
      <xdr:row>1</xdr:row>
      <xdr:rowOff>0</xdr:rowOff>
    </xdr:from>
    <xdr:to>
      <xdr:col>5</xdr:col>
      <xdr:colOff>723900</xdr:colOff>
      <xdr:row>1</xdr:row>
      <xdr:rowOff>66675</xdr:rowOff>
    </xdr:to>
    <xdr:pic>
      <xdr:nvPicPr>
        <xdr:cNvPr id="2" name="Imagen 2" descr="linea"/>
        <xdr:cNvPicPr preferRelativeResize="1">
          <a:picLocks noChangeAspect="0"/>
        </xdr:cNvPicPr>
      </xdr:nvPicPr>
      <xdr:blipFill>
        <a:blip r:embed="rId1"/>
        <a:stretch>
          <a:fillRect/>
        </a:stretch>
      </xdr:blipFill>
      <xdr:spPr>
        <a:xfrm>
          <a:off x="0" y="762000"/>
          <a:ext cx="7667625" cy="66675"/>
        </a:xfrm>
        <a:prstGeom prst="rect">
          <a:avLst/>
        </a:prstGeom>
        <a:noFill/>
        <a:ln w="9525" cmpd="sng">
          <a:noFill/>
        </a:ln>
      </xdr:spPr>
    </xdr:pic>
    <xdr:clientData/>
  </xdr:twoCellAnchor>
  <xdr:twoCellAnchor>
    <xdr:from>
      <xdr:col>0</xdr:col>
      <xdr:colOff>123825</xdr:colOff>
      <xdr:row>0</xdr:row>
      <xdr:rowOff>180975</xdr:rowOff>
    </xdr:from>
    <xdr:to>
      <xdr:col>5</xdr:col>
      <xdr:colOff>638175</xdr:colOff>
      <xdr:row>0</xdr:row>
      <xdr:rowOff>600075</xdr:rowOff>
    </xdr:to>
    <xdr:grpSp>
      <xdr:nvGrpSpPr>
        <xdr:cNvPr id="3" name="6 Grupo"/>
        <xdr:cNvGrpSpPr>
          <a:grpSpLocks/>
        </xdr:cNvGrpSpPr>
      </xdr:nvGrpSpPr>
      <xdr:grpSpPr>
        <a:xfrm>
          <a:off x="123825" y="180975"/>
          <a:ext cx="7458075" cy="419100"/>
          <a:chOff x="447675" y="152400"/>
          <a:chExt cx="7477125" cy="428625"/>
        </a:xfrm>
        <a:solidFill>
          <a:srgbClr val="FFFFFF"/>
        </a:solidFill>
      </xdr:grpSpPr>
      <xdr:pic>
        <xdr:nvPicPr>
          <xdr:cNvPr id="4"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5"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6"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638175</xdr:colOff>
      <xdr:row>0</xdr:row>
      <xdr:rowOff>95250</xdr:rowOff>
    </xdr:from>
    <xdr:to>
      <xdr:col>4</xdr:col>
      <xdr:colOff>495300</xdr:colOff>
      <xdr:row>0</xdr:row>
      <xdr:rowOff>514350</xdr:rowOff>
    </xdr:to>
    <xdr:grpSp>
      <xdr:nvGrpSpPr>
        <xdr:cNvPr id="2" name="6 Grupo"/>
        <xdr:cNvGrpSpPr>
          <a:grpSpLocks/>
        </xdr:cNvGrpSpPr>
      </xdr:nvGrpSpPr>
      <xdr:grpSpPr>
        <a:xfrm>
          <a:off x="638175" y="95250"/>
          <a:ext cx="6362700" cy="4191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266700</xdr:colOff>
      <xdr:row>0</xdr:row>
      <xdr:rowOff>161925</xdr:rowOff>
    </xdr:from>
    <xdr:to>
      <xdr:col>5</xdr:col>
      <xdr:colOff>390525</xdr:colOff>
      <xdr:row>0</xdr:row>
      <xdr:rowOff>590550</xdr:rowOff>
    </xdr:to>
    <xdr:grpSp>
      <xdr:nvGrpSpPr>
        <xdr:cNvPr id="2" name="6 Grupo"/>
        <xdr:cNvGrpSpPr>
          <a:grpSpLocks/>
        </xdr:cNvGrpSpPr>
      </xdr:nvGrpSpPr>
      <xdr:grpSpPr>
        <a:xfrm>
          <a:off x="266700" y="161925"/>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695325</xdr:colOff>
      <xdr:row>2</xdr:row>
      <xdr:rowOff>142875</xdr:rowOff>
    </xdr:to>
    <xdr:pic>
      <xdr:nvPicPr>
        <xdr:cNvPr id="1" name="3 Imagen"/>
        <xdr:cNvPicPr preferRelativeResize="1">
          <a:picLocks noChangeAspect="1"/>
        </xdr:cNvPicPr>
      </xdr:nvPicPr>
      <xdr:blipFill>
        <a:blip r:embed="rId1"/>
        <a:stretch>
          <a:fillRect/>
        </a:stretch>
      </xdr:blipFill>
      <xdr:spPr>
        <a:xfrm>
          <a:off x="28575" y="19050"/>
          <a:ext cx="398145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295275</xdr:colOff>
      <xdr:row>0</xdr:row>
      <xdr:rowOff>142875</xdr:rowOff>
    </xdr:from>
    <xdr:to>
      <xdr:col>5</xdr:col>
      <xdr:colOff>419100</xdr:colOff>
      <xdr:row>0</xdr:row>
      <xdr:rowOff>571500</xdr:rowOff>
    </xdr:to>
    <xdr:grpSp>
      <xdr:nvGrpSpPr>
        <xdr:cNvPr id="2" name="6 Grupo"/>
        <xdr:cNvGrpSpPr>
          <a:grpSpLocks/>
        </xdr:cNvGrpSpPr>
      </xdr:nvGrpSpPr>
      <xdr:grpSpPr>
        <a:xfrm>
          <a:off x="295275" y="142875"/>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228600</xdr:colOff>
      <xdr:row>0</xdr:row>
      <xdr:rowOff>104775</xdr:rowOff>
    </xdr:from>
    <xdr:to>
      <xdr:col>5</xdr:col>
      <xdr:colOff>504825</xdr:colOff>
      <xdr:row>0</xdr:row>
      <xdr:rowOff>533400</xdr:rowOff>
    </xdr:to>
    <xdr:grpSp>
      <xdr:nvGrpSpPr>
        <xdr:cNvPr id="2" name="6 Grupo"/>
        <xdr:cNvGrpSpPr>
          <a:grpSpLocks/>
        </xdr:cNvGrpSpPr>
      </xdr:nvGrpSpPr>
      <xdr:grpSpPr>
        <a:xfrm>
          <a:off x="228600" y="104775"/>
          <a:ext cx="76295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266700</xdr:colOff>
      <xdr:row>0</xdr:row>
      <xdr:rowOff>152400</xdr:rowOff>
    </xdr:from>
    <xdr:to>
      <xdr:col>5</xdr:col>
      <xdr:colOff>571500</xdr:colOff>
      <xdr:row>0</xdr:row>
      <xdr:rowOff>581025</xdr:rowOff>
    </xdr:to>
    <xdr:grpSp>
      <xdr:nvGrpSpPr>
        <xdr:cNvPr id="2" name="6 Grupo"/>
        <xdr:cNvGrpSpPr>
          <a:grpSpLocks/>
        </xdr:cNvGrpSpPr>
      </xdr:nvGrpSpPr>
      <xdr:grpSpPr>
        <a:xfrm>
          <a:off x="266700" y="152400"/>
          <a:ext cx="7658100"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361950</xdr:colOff>
      <xdr:row>0</xdr:row>
      <xdr:rowOff>85725</xdr:rowOff>
    </xdr:from>
    <xdr:to>
      <xdr:col>5</xdr:col>
      <xdr:colOff>485775</xdr:colOff>
      <xdr:row>0</xdr:row>
      <xdr:rowOff>514350</xdr:rowOff>
    </xdr:to>
    <xdr:grpSp>
      <xdr:nvGrpSpPr>
        <xdr:cNvPr id="2" name="6 Grupo"/>
        <xdr:cNvGrpSpPr>
          <a:grpSpLocks/>
        </xdr:cNvGrpSpPr>
      </xdr:nvGrpSpPr>
      <xdr:grpSpPr>
        <a:xfrm>
          <a:off x="361950" y="85725"/>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105775" cy="66675"/>
        </a:xfrm>
        <a:prstGeom prst="rect">
          <a:avLst/>
        </a:prstGeom>
        <a:noFill/>
        <a:ln w="9525" cmpd="sng">
          <a:noFill/>
        </a:ln>
      </xdr:spPr>
    </xdr:pic>
    <xdr:clientData/>
  </xdr:twoCellAnchor>
  <xdr:twoCellAnchor>
    <xdr:from>
      <xdr:col>0</xdr:col>
      <xdr:colOff>342900</xdr:colOff>
      <xdr:row>0</xdr:row>
      <xdr:rowOff>152400</xdr:rowOff>
    </xdr:from>
    <xdr:to>
      <xdr:col>5</xdr:col>
      <xdr:colOff>466725</xdr:colOff>
      <xdr:row>0</xdr:row>
      <xdr:rowOff>581025</xdr:rowOff>
    </xdr:to>
    <xdr:grpSp>
      <xdr:nvGrpSpPr>
        <xdr:cNvPr id="2" name="6 Grupo"/>
        <xdr:cNvGrpSpPr>
          <a:grpSpLocks/>
        </xdr:cNvGrpSpPr>
      </xdr:nvGrpSpPr>
      <xdr:grpSpPr>
        <a:xfrm>
          <a:off x="342900" y="152400"/>
          <a:ext cx="7477125" cy="428625"/>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723900</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7667625" cy="66675"/>
        </a:xfrm>
        <a:prstGeom prst="rect">
          <a:avLst/>
        </a:prstGeom>
        <a:noFill/>
        <a:ln w="9525" cmpd="sng">
          <a:noFill/>
        </a:ln>
      </xdr:spPr>
    </xdr:pic>
    <xdr:clientData/>
  </xdr:twoCellAnchor>
  <xdr:twoCellAnchor>
    <xdr:from>
      <xdr:col>0</xdr:col>
      <xdr:colOff>152400</xdr:colOff>
      <xdr:row>0</xdr:row>
      <xdr:rowOff>152400</xdr:rowOff>
    </xdr:from>
    <xdr:to>
      <xdr:col>5</xdr:col>
      <xdr:colOff>666750</xdr:colOff>
      <xdr:row>0</xdr:row>
      <xdr:rowOff>571500</xdr:rowOff>
    </xdr:to>
    <xdr:grpSp>
      <xdr:nvGrpSpPr>
        <xdr:cNvPr id="2" name="6 Grupo"/>
        <xdr:cNvGrpSpPr>
          <a:grpSpLocks/>
        </xdr:cNvGrpSpPr>
      </xdr:nvGrpSpPr>
      <xdr:grpSpPr>
        <a:xfrm>
          <a:off x="152400" y="152400"/>
          <a:ext cx="7458075" cy="4191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5</xdr:col>
      <xdr:colOff>752475</xdr:colOff>
      <xdr:row>1</xdr:row>
      <xdr:rowOff>66675</xdr:rowOff>
    </xdr:to>
    <xdr:pic>
      <xdr:nvPicPr>
        <xdr:cNvPr id="1" name="Imagen 2" descr="linea"/>
        <xdr:cNvPicPr preferRelativeResize="1">
          <a:picLocks noChangeAspect="0"/>
        </xdr:cNvPicPr>
      </xdr:nvPicPr>
      <xdr:blipFill>
        <a:blip r:embed="rId1"/>
        <a:stretch>
          <a:fillRect/>
        </a:stretch>
      </xdr:blipFill>
      <xdr:spPr>
        <a:xfrm>
          <a:off x="0" y="762000"/>
          <a:ext cx="8039100" cy="66675"/>
        </a:xfrm>
        <a:prstGeom prst="rect">
          <a:avLst/>
        </a:prstGeom>
        <a:noFill/>
        <a:ln w="9525" cmpd="sng">
          <a:noFill/>
        </a:ln>
      </xdr:spPr>
    </xdr:pic>
    <xdr:clientData/>
  </xdr:twoCellAnchor>
  <xdr:twoCellAnchor>
    <xdr:from>
      <xdr:col>0</xdr:col>
      <xdr:colOff>47625</xdr:colOff>
      <xdr:row>0</xdr:row>
      <xdr:rowOff>161925</xdr:rowOff>
    </xdr:from>
    <xdr:to>
      <xdr:col>5</xdr:col>
      <xdr:colOff>733425</xdr:colOff>
      <xdr:row>0</xdr:row>
      <xdr:rowOff>581025</xdr:rowOff>
    </xdr:to>
    <xdr:grpSp>
      <xdr:nvGrpSpPr>
        <xdr:cNvPr id="2" name="6 Grupo"/>
        <xdr:cNvGrpSpPr>
          <a:grpSpLocks/>
        </xdr:cNvGrpSpPr>
      </xdr:nvGrpSpPr>
      <xdr:grpSpPr>
        <a:xfrm>
          <a:off x="47625" y="161925"/>
          <a:ext cx="7972425" cy="419100"/>
          <a:chOff x="447675" y="152400"/>
          <a:chExt cx="7477125" cy="428625"/>
        </a:xfrm>
        <a:solidFill>
          <a:srgbClr val="FFFFFF"/>
        </a:solidFill>
      </xdr:grpSpPr>
      <xdr:pic>
        <xdr:nvPicPr>
          <xdr:cNvPr id="3" name="7 Imagen" descr="C:\Users\fecarrilloc\AppData\Local\Microsoft\Windows\Temporary Internet Files\Content.Outlook\D855OEQA\alcaldia_2019-03.jpg"/>
          <xdr:cNvPicPr preferRelativeResize="1">
            <a:picLocks noChangeAspect="1"/>
          </xdr:cNvPicPr>
        </xdr:nvPicPr>
        <xdr:blipFill>
          <a:blip r:embed="rId2"/>
          <a:stretch>
            <a:fillRect/>
          </a:stretch>
        </xdr:blipFill>
        <xdr:spPr>
          <a:xfrm>
            <a:off x="6143375" y="171474"/>
            <a:ext cx="1781425" cy="400014"/>
          </a:xfrm>
          <a:prstGeom prst="rect">
            <a:avLst/>
          </a:prstGeom>
          <a:noFill/>
          <a:ln w="9525" cmpd="sng">
            <a:noFill/>
          </a:ln>
        </xdr:spPr>
      </xdr:pic>
      <xdr:pic>
        <xdr:nvPicPr>
          <xdr:cNvPr id="4" name="Imagen 1"/>
          <xdr:cNvPicPr preferRelativeResize="1">
            <a:picLocks noChangeAspect="1"/>
          </xdr:cNvPicPr>
        </xdr:nvPicPr>
        <xdr:blipFill>
          <a:blip r:embed="rId3"/>
          <a:stretch>
            <a:fillRect/>
          </a:stretch>
        </xdr:blipFill>
        <xdr:spPr>
          <a:xfrm>
            <a:off x="447675" y="152400"/>
            <a:ext cx="1114092" cy="428625"/>
          </a:xfrm>
          <a:prstGeom prst="rect">
            <a:avLst/>
          </a:prstGeom>
          <a:noFill/>
          <a:ln w="9525" cmpd="sng">
            <a:noFill/>
          </a:ln>
        </xdr:spPr>
      </xdr:pic>
      <xdr:pic>
        <xdr:nvPicPr>
          <xdr:cNvPr id="5" name="Imagen 2"/>
          <xdr:cNvPicPr preferRelativeResize="1">
            <a:picLocks noChangeAspect="1"/>
          </xdr:cNvPicPr>
        </xdr:nvPicPr>
        <xdr:blipFill>
          <a:blip r:embed="rId4"/>
          <a:stretch>
            <a:fillRect/>
          </a:stretch>
        </xdr:blipFill>
        <xdr:spPr>
          <a:xfrm>
            <a:off x="3001113" y="152400"/>
            <a:ext cx="1972092" cy="390477"/>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superfinanciera.gov.co/" TargetMode="Externa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4"/>
  <sheetViews>
    <sheetView tabSelected="1" zoomScalePageLayoutView="0" workbookViewId="0" topLeftCell="A1">
      <selection activeCell="K5" sqref="K5"/>
    </sheetView>
  </sheetViews>
  <sheetFormatPr defaultColWidth="11.421875" defaultRowHeight="15"/>
  <cols>
    <col min="1" max="6" width="13.00390625" style="1" customWidth="1"/>
    <col min="7" max="7" width="16.421875" style="1" customWidth="1"/>
    <col min="8" max="8" width="24.57421875" style="1" customWidth="1"/>
    <col min="9" max="16384" width="11.421875" style="1" customWidth="1"/>
  </cols>
  <sheetData>
    <row r="1" ht="60" customHeight="1"/>
    <row r="2" ht="8.25" customHeight="1"/>
    <row r="3" spans="1:8" ht="20.25">
      <c r="A3" s="184" t="s">
        <v>60</v>
      </c>
      <c r="B3" s="185"/>
      <c r="C3" s="185"/>
      <c r="D3" s="185"/>
      <c r="E3" s="185"/>
      <c r="F3" s="185"/>
      <c r="G3" s="185"/>
      <c r="H3" s="186"/>
    </row>
    <row r="4" spans="1:8" ht="39.75" customHeight="1">
      <c r="A4" s="187" t="s">
        <v>122</v>
      </c>
      <c r="B4" s="188"/>
      <c r="C4" s="188"/>
      <c r="D4" s="188"/>
      <c r="E4" s="188"/>
      <c r="F4" s="188"/>
      <c r="G4" s="188"/>
      <c r="H4" s="189"/>
    </row>
    <row r="5" spans="1:8" ht="25.5" customHeight="1">
      <c r="A5" s="115"/>
      <c r="B5" s="190" t="s">
        <v>86</v>
      </c>
      <c r="C5" s="190"/>
      <c r="D5" s="190"/>
      <c r="E5" s="190"/>
      <c r="F5" s="190"/>
      <c r="G5" s="190"/>
      <c r="H5" s="191"/>
    </row>
    <row r="6" spans="1:8" ht="15">
      <c r="A6" s="74"/>
      <c r="B6" s="117" t="s">
        <v>76</v>
      </c>
      <c r="C6" s="75"/>
      <c r="D6" s="75"/>
      <c r="E6" s="75"/>
      <c r="F6" s="75"/>
      <c r="G6" s="75"/>
      <c r="H6" s="76"/>
    </row>
    <row r="7" spans="1:8" ht="15">
      <c r="A7" s="103"/>
      <c r="B7" s="118" t="s">
        <v>77</v>
      </c>
      <c r="C7" s="72"/>
      <c r="D7" s="72"/>
      <c r="E7" s="72"/>
      <c r="F7" s="72"/>
      <c r="G7" s="72"/>
      <c r="H7" s="102"/>
    </row>
    <row r="8" spans="1:8" ht="15">
      <c r="A8" s="103"/>
      <c r="B8" s="118" t="s">
        <v>78</v>
      </c>
      <c r="C8" s="72"/>
      <c r="D8" s="72"/>
      <c r="E8" s="72"/>
      <c r="F8" s="72"/>
      <c r="G8" s="72"/>
      <c r="H8" s="102"/>
    </row>
    <row r="9" spans="1:8" ht="15">
      <c r="A9" s="103"/>
      <c r="B9" s="118" t="s">
        <v>79</v>
      </c>
      <c r="C9" s="72"/>
      <c r="D9" s="72"/>
      <c r="E9" s="72"/>
      <c r="F9" s="72"/>
      <c r="G9" s="72"/>
      <c r="H9" s="102"/>
    </row>
    <row r="10" spans="1:8" ht="15">
      <c r="A10" s="103"/>
      <c r="B10" s="118" t="s">
        <v>115</v>
      </c>
      <c r="C10" s="72"/>
      <c r="D10" s="72"/>
      <c r="E10" s="72"/>
      <c r="F10" s="72"/>
      <c r="G10" s="72"/>
      <c r="H10" s="102"/>
    </row>
    <row r="11" spans="1:8" ht="15">
      <c r="A11" s="103"/>
      <c r="B11" s="118" t="s">
        <v>116</v>
      </c>
      <c r="C11" s="72"/>
      <c r="D11" s="72"/>
      <c r="E11" s="72"/>
      <c r="F11" s="72"/>
      <c r="G11" s="72"/>
      <c r="H11" s="102"/>
    </row>
    <row r="12" spans="1:8" ht="15">
      <c r="A12" s="103"/>
      <c r="B12" s="118" t="s">
        <v>80</v>
      </c>
      <c r="C12" s="72"/>
      <c r="D12" s="72"/>
      <c r="E12" s="72"/>
      <c r="F12" s="72"/>
      <c r="G12" s="72"/>
      <c r="H12" s="102"/>
    </row>
    <row r="13" spans="1:8" ht="15">
      <c r="A13" s="103"/>
      <c r="B13" s="118" t="s">
        <v>81</v>
      </c>
      <c r="C13" s="72"/>
      <c r="D13" s="72"/>
      <c r="E13" s="72"/>
      <c r="F13" s="72"/>
      <c r="G13" s="72"/>
      <c r="H13" s="102"/>
    </row>
    <row r="14" spans="1:8" ht="15">
      <c r="A14" s="103"/>
      <c r="B14" s="118" t="s">
        <v>103</v>
      </c>
      <c r="C14" s="72"/>
      <c r="D14" s="72"/>
      <c r="E14" s="72"/>
      <c r="F14" s="72"/>
      <c r="G14" s="72"/>
      <c r="H14" s="102"/>
    </row>
    <row r="15" spans="1:8" ht="15">
      <c r="A15" s="103"/>
      <c r="B15" s="118" t="s">
        <v>104</v>
      </c>
      <c r="C15" s="72"/>
      <c r="D15" s="72"/>
      <c r="E15" s="72"/>
      <c r="F15" s="72"/>
      <c r="G15" s="72"/>
      <c r="H15" s="102"/>
    </row>
    <row r="16" spans="1:8" ht="15">
      <c r="A16" s="103"/>
      <c r="B16" s="118" t="s">
        <v>117</v>
      </c>
      <c r="C16" s="72"/>
      <c r="D16" s="72"/>
      <c r="E16" s="72"/>
      <c r="F16" s="72"/>
      <c r="G16" s="72"/>
      <c r="H16" s="102"/>
    </row>
    <row r="17" spans="1:8" ht="15">
      <c r="A17" s="103"/>
      <c r="B17" s="118" t="s">
        <v>118</v>
      </c>
      <c r="C17" s="72"/>
      <c r="D17" s="72"/>
      <c r="E17" s="72"/>
      <c r="F17" s="72"/>
      <c r="G17" s="72"/>
      <c r="H17" s="102"/>
    </row>
    <row r="18" spans="1:8" s="183" customFormat="1" ht="30" customHeight="1">
      <c r="A18" s="182"/>
      <c r="B18" s="192" t="s">
        <v>119</v>
      </c>
      <c r="C18" s="192"/>
      <c r="D18" s="192"/>
      <c r="E18" s="192"/>
      <c r="F18" s="192"/>
      <c r="G18" s="192"/>
      <c r="H18" s="193"/>
    </row>
    <row r="19" spans="1:8" s="183" customFormat="1" ht="30" customHeight="1">
      <c r="A19" s="182"/>
      <c r="B19" s="192" t="s">
        <v>120</v>
      </c>
      <c r="C19" s="192"/>
      <c r="D19" s="192"/>
      <c r="E19" s="192"/>
      <c r="F19" s="192"/>
      <c r="G19" s="192"/>
      <c r="H19" s="193"/>
    </row>
    <row r="20" spans="1:8" ht="15">
      <c r="A20" s="103"/>
      <c r="B20" s="118" t="s">
        <v>105</v>
      </c>
      <c r="C20" s="72"/>
      <c r="D20" s="72"/>
      <c r="E20" s="72"/>
      <c r="F20" s="72"/>
      <c r="G20" s="72"/>
      <c r="H20" s="102"/>
    </row>
    <row r="21" spans="1:8" ht="15">
      <c r="A21" s="77"/>
      <c r="B21" s="119" t="s">
        <v>106</v>
      </c>
      <c r="C21" s="78"/>
      <c r="D21" s="78"/>
      <c r="E21" s="78"/>
      <c r="F21" s="78"/>
      <c r="G21" s="78"/>
      <c r="H21" s="73"/>
    </row>
    <row r="22" spans="1:8" ht="15">
      <c r="A22" s="103"/>
      <c r="B22" s="120" t="s">
        <v>82</v>
      </c>
      <c r="C22" s="72"/>
      <c r="D22" s="72"/>
      <c r="E22" s="72"/>
      <c r="F22" s="72"/>
      <c r="G22" s="72"/>
      <c r="H22" s="102"/>
    </row>
    <row r="23" spans="1:8" ht="15">
      <c r="A23" s="77"/>
      <c r="B23" s="155" t="s">
        <v>83</v>
      </c>
      <c r="C23" s="78"/>
      <c r="D23" s="78"/>
      <c r="E23" s="78"/>
      <c r="F23" s="78"/>
      <c r="G23" s="78"/>
      <c r="H23" s="73"/>
    </row>
    <row r="24" ht="15">
      <c r="B24" s="116" t="s">
        <v>69</v>
      </c>
    </row>
  </sheetData>
  <sheetProtection/>
  <mergeCells count="5">
    <mergeCell ref="A3:H3"/>
    <mergeCell ref="A4:H4"/>
    <mergeCell ref="B5:H5"/>
    <mergeCell ref="B18:H18"/>
    <mergeCell ref="B19:H19"/>
  </mergeCells>
  <hyperlinks>
    <hyperlink ref="B6" location="'CP Creación literaria Ctes'!A1" display="Creación literaría Ctes"/>
    <hyperlink ref="B7" location="'CP Creación literaria Ktes '!A1" display="Creación literaría Ktes"/>
    <hyperlink ref="B8" location="'CP Edición de libros Ctes'!A1" display="Edición de libros Ctes"/>
    <hyperlink ref="B9" location="'CP Edición de libros Ktes  '!A1" display="Edición de libros Ktes"/>
    <hyperlink ref="B10" location="'CP Edición de periódicos Ctes'!A1" display="Edición de periódicos, revistas y otras publicaciones Ctes"/>
    <hyperlink ref="B11" location="'CP Edición de periódicos Ktes '!A1" display="Edición de periódicos, revistas y otras publicaciones Ktes"/>
    <hyperlink ref="B12" location="'CP Otras ediciones Ctes'!A1" display="Otros trabajos de edición Ctes"/>
    <hyperlink ref="B13" location="'CP Otras ediciones Ktes'!A1" display="Otros trabajos de edición Ktes "/>
    <hyperlink ref="B22" location="'CP Total Editorial Ctes '!A1" display="Total Editorial Ctes"/>
    <hyperlink ref="B23" location="'CP Total Editorial Ktes '!A1" display="Total Editorial Ktes"/>
    <hyperlink ref="B14" location="'CP Activ de impresión Ctes'!A1" display="Actividades de impresión Ctes"/>
    <hyperlink ref="B15" location="'CP Activ de impresión Ktes'!A1" display="Actividades de impresión Ktes"/>
    <hyperlink ref="B16" location="'CP Activ de serv impresión Ctes'!A1" display="Servicios relacionados con la impresión Ctes"/>
    <hyperlink ref="B17" location="'CP Activ de serv impresión Ktes'!A1" display="Servicios relacionados con la impresión Ktes"/>
    <hyperlink ref="B18" location="'CP Comercio libros y rev Ctes'!A1" display="Comercio al por menor de libros, periódicos, materiales y artículos de papelería Ctes"/>
    <hyperlink ref="B19" location="'CP Comercio libros y rev Ktes'!A1" display="Comercio al por menor de libros, periódicos, materiales y artículos de papelería Ktes"/>
    <hyperlink ref="B20" location="'CP Otras act prof y técnic Ctes'!A1" display="Otras actividades profesionales, científicas y técnicas n.c.p.  Ctes"/>
    <hyperlink ref="B21" location="'CP Otras act prof y técnic Ktes'!A1" display="Otras actividades profesionales, científicas y técnicas n.c.p.  Ktes"/>
  </hyperlinks>
  <printOptions/>
  <pageMargins left="0.7" right="0.7" top="0.75" bottom="0.75" header="0.3" footer="0.3"/>
  <pageSetup orientation="portrait" r:id="rId2"/>
  <drawing r:id="rId1"/>
</worksheet>
</file>

<file path=xl/worksheets/sheet10.xml><?xml version="1.0" encoding="utf-8"?>
<worksheet xmlns="http://schemas.openxmlformats.org/spreadsheetml/2006/main" xmlns:r="http://schemas.openxmlformats.org/officeDocument/2006/relationships">
  <sheetPr>
    <tabColor theme="9" tint="0.5999900102615356"/>
  </sheetPr>
  <dimension ref="A1:G29"/>
  <sheetViews>
    <sheetView zoomScaleSheetLayoutView="100" zoomScalePageLayoutView="0" workbookViewId="0" topLeftCell="A1">
      <selection activeCell="A3" sqref="A3:F4"/>
    </sheetView>
  </sheetViews>
  <sheetFormatPr defaultColWidth="11.421875" defaultRowHeight="15"/>
  <cols>
    <col min="1" max="1" width="60.7109375" style="1" customWidth="1"/>
    <col min="2" max="6" width="10.8515625" style="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107</v>
      </c>
      <c r="B5" s="104"/>
      <c r="C5" s="84"/>
      <c r="D5" s="84"/>
      <c r="E5" s="104"/>
      <c r="F5" s="81"/>
    </row>
    <row r="6" spans="1:6" ht="15">
      <c r="A6" s="79" t="s">
        <v>99</v>
      </c>
      <c r="B6" s="79"/>
      <c r="C6" s="84"/>
      <c r="D6" s="84"/>
      <c r="E6" s="104"/>
      <c r="F6" s="81"/>
    </row>
    <row r="7" spans="1:6" ht="15">
      <c r="A7" s="79" t="s">
        <v>59</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6" ht="15">
      <c r="A14" s="90" t="s">
        <v>66</v>
      </c>
      <c r="B14" s="89">
        <v>150088.2015451386</v>
      </c>
      <c r="C14" s="92">
        <v>154706.81791663714</v>
      </c>
      <c r="D14" s="92">
        <v>158723.26706857275</v>
      </c>
      <c r="E14" s="92">
        <v>153037.34989682326</v>
      </c>
      <c r="F14" s="106">
        <v>167957.15320546489</v>
      </c>
    </row>
    <row r="15" spans="1:6" ht="15">
      <c r="A15" s="93" t="s">
        <v>67</v>
      </c>
      <c r="B15" s="88">
        <v>63049.84716910472</v>
      </c>
      <c r="C15" s="94">
        <v>67864.797661455</v>
      </c>
      <c r="D15" s="94">
        <v>71420.48540296446</v>
      </c>
      <c r="E15" s="94">
        <v>69348.23902014938</v>
      </c>
      <c r="F15" s="95">
        <v>77205.8884328668</v>
      </c>
    </row>
    <row r="16" spans="1:6" ht="15">
      <c r="A16" s="96" t="s">
        <v>68</v>
      </c>
      <c r="B16" s="105">
        <v>87038.35437603388</v>
      </c>
      <c r="C16" s="97">
        <v>86842.02025518214</v>
      </c>
      <c r="D16" s="97">
        <v>87302.78166560829</v>
      </c>
      <c r="E16" s="97">
        <v>83689.11087667388</v>
      </c>
      <c r="F16" s="98">
        <v>90751.26477259808</v>
      </c>
    </row>
    <row r="17" spans="1:6" ht="15">
      <c r="A17" s="100"/>
      <c r="B17" s="100"/>
      <c r="C17" s="100"/>
      <c r="D17" s="100"/>
      <c r="E17" s="100"/>
      <c r="F17" s="100"/>
    </row>
    <row r="18" spans="1:6" ht="15">
      <c r="A18" s="144" t="s">
        <v>88</v>
      </c>
      <c r="B18" s="145"/>
      <c r="C18" s="146"/>
      <c r="D18" s="146"/>
      <c r="E18" s="146"/>
      <c r="F18" s="147"/>
    </row>
    <row r="19" spans="1:6" ht="15">
      <c r="A19" s="89" t="s">
        <v>89</v>
      </c>
      <c r="B19" s="89">
        <v>27816.833733206968</v>
      </c>
      <c r="C19" s="89">
        <v>28744.798410526244</v>
      </c>
      <c r="D19" s="89">
        <v>24119.220614728292</v>
      </c>
      <c r="E19" s="89">
        <v>25927.036307494134</v>
      </c>
      <c r="F19" s="148">
        <v>27129.590691353813</v>
      </c>
    </row>
    <row r="20" spans="1:6" ht="15">
      <c r="A20" s="88" t="s">
        <v>90</v>
      </c>
      <c r="B20" s="88">
        <v>25506.572289723572</v>
      </c>
      <c r="C20" s="88">
        <v>26436.49748433879</v>
      </c>
      <c r="D20" s="88">
        <v>21638.20583296009</v>
      </c>
      <c r="E20" s="88">
        <v>23250.824010472967</v>
      </c>
      <c r="F20" s="143">
        <v>24287.24264550937</v>
      </c>
    </row>
    <row r="21" spans="1:6" ht="15">
      <c r="A21" s="89" t="s">
        <v>91</v>
      </c>
      <c r="B21" s="89">
        <v>2310.261443483397</v>
      </c>
      <c r="C21" s="89">
        <v>2308.300926187454</v>
      </c>
      <c r="D21" s="89">
        <v>2481.0147817682005</v>
      </c>
      <c r="E21" s="89">
        <v>2676.2122970211685</v>
      </c>
      <c r="F21" s="148">
        <v>2842.348045844444</v>
      </c>
    </row>
    <row r="22" spans="1:6" ht="15">
      <c r="A22" s="88" t="s">
        <v>92</v>
      </c>
      <c r="B22" s="88">
        <v>693.3268031047697</v>
      </c>
      <c r="C22" s="88">
        <v>664.7386737331909</v>
      </c>
      <c r="D22" s="88">
        <v>721.7355600695055</v>
      </c>
      <c r="E22" s="88">
        <v>796.1917685944984</v>
      </c>
      <c r="F22" s="143">
        <v>834.7518065825444</v>
      </c>
    </row>
    <row r="23" spans="1:6" ht="15">
      <c r="A23" s="96" t="s">
        <v>114</v>
      </c>
      <c r="B23" s="105">
        <v>58528.193839722146</v>
      </c>
      <c r="C23" s="97">
        <v>57432.48317092271</v>
      </c>
      <c r="D23" s="97">
        <v>62461.82549081049</v>
      </c>
      <c r="E23" s="97">
        <v>56965.88280058524</v>
      </c>
      <c r="F23" s="98">
        <v>62786.92227466172</v>
      </c>
    </row>
    <row r="24" spans="1:6" ht="12" customHeight="1">
      <c r="A24" s="89"/>
      <c r="B24" s="89"/>
      <c r="C24" s="89"/>
      <c r="D24" s="89"/>
      <c r="E24" s="89"/>
      <c r="F24" s="89"/>
    </row>
    <row r="25" spans="1:6" ht="12" customHeight="1">
      <c r="A25" s="178" t="s">
        <v>113</v>
      </c>
      <c r="B25" s="112"/>
      <c r="C25" s="91"/>
      <c r="D25" s="91"/>
      <c r="E25" s="91"/>
      <c r="F25" s="111"/>
    </row>
    <row r="26" spans="1:6" ht="12" customHeight="1">
      <c r="A26" s="90" t="s">
        <v>62</v>
      </c>
      <c r="B26" s="89"/>
      <c r="C26" s="92"/>
      <c r="D26" s="92"/>
      <c r="E26" s="92"/>
      <c r="F26" s="106"/>
    </row>
    <row r="27" spans="1:6" ht="15">
      <c r="A27" s="113" t="s">
        <v>109</v>
      </c>
      <c r="B27" s="114"/>
      <c r="C27" s="78"/>
      <c r="D27" s="78"/>
      <c r="E27" s="78"/>
      <c r="F27" s="73"/>
    </row>
    <row r="29" spans="2:6" ht="15">
      <c r="B29" s="125"/>
      <c r="C29" s="125"/>
      <c r="D29" s="125"/>
      <c r="E29" s="125"/>
      <c r="F29"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L23"/>
  <sheetViews>
    <sheetView zoomScalePageLayoutView="0" workbookViewId="0" topLeftCell="A1">
      <selection activeCell="A3" sqref="A3:F4"/>
    </sheetView>
  </sheetViews>
  <sheetFormatPr defaultColWidth="11.421875" defaultRowHeight="15"/>
  <cols>
    <col min="1" max="1" width="60.7109375" style="1" customWidth="1"/>
    <col min="2" max="6" width="12.140625" style="1" customWidth="1"/>
    <col min="7" max="16384" width="11.421875" style="1" customWidth="1"/>
  </cols>
  <sheetData>
    <row r="1" s="180" customFormat="1" ht="60" customHeight="1">
      <c r="G1" s="181"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84</v>
      </c>
      <c r="B5" s="104"/>
      <c r="C5" s="84"/>
      <c r="D5" s="84"/>
      <c r="E5" s="104"/>
      <c r="F5" s="81"/>
    </row>
    <row r="6" spans="1:6" ht="15">
      <c r="A6" s="79" t="s">
        <v>99</v>
      </c>
      <c r="B6" s="79"/>
      <c r="C6" s="84"/>
      <c r="D6" s="84"/>
      <c r="E6" s="104"/>
      <c r="F6" s="81"/>
    </row>
    <row r="7" spans="1:6" ht="15">
      <c r="A7" s="79" t="s">
        <v>70</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12" ht="15">
      <c r="A14" s="90" t="s">
        <v>66</v>
      </c>
      <c r="B14" s="89">
        <v>212539.90220807077</v>
      </c>
      <c r="C14" s="89">
        <v>154706.81791663714</v>
      </c>
      <c r="D14" s="89">
        <v>155850.79634988625</v>
      </c>
      <c r="E14" s="89">
        <v>147265.69121289178</v>
      </c>
      <c r="F14" s="121">
        <v>159777.05539047357</v>
      </c>
      <c r="H14" s="125"/>
      <c r="I14" s="125"/>
      <c r="J14" s="125"/>
      <c r="K14" s="125"/>
      <c r="L14" s="125"/>
    </row>
    <row r="15" spans="1:12" ht="15">
      <c r="A15" s="93" t="s">
        <v>67</v>
      </c>
      <c r="B15" s="88">
        <v>89284.8885761692</v>
      </c>
      <c r="C15" s="88">
        <v>67864.797661455</v>
      </c>
      <c r="D15" s="88">
        <v>70127.96379083204</v>
      </c>
      <c r="E15" s="88">
        <v>66732.8358768915</v>
      </c>
      <c r="F15" s="122">
        <v>73445.69300670607</v>
      </c>
      <c r="H15" s="125"/>
      <c r="I15" s="125"/>
      <c r="J15" s="125"/>
      <c r="K15" s="125"/>
      <c r="L15" s="125"/>
    </row>
    <row r="16" spans="1:12" ht="15">
      <c r="A16" s="96" t="s">
        <v>68</v>
      </c>
      <c r="B16" s="105">
        <v>123255.0136319016</v>
      </c>
      <c r="C16" s="97">
        <v>86842.02025518214</v>
      </c>
      <c r="D16" s="97">
        <v>85722.83255905418</v>
      </c>
      <c r="E16" s="97">
        <v>80532.85533600021</v>
      </c>
      <c r="F16" s="98">
        <v>86331.36238376741</v>
      </c>
      <c r="H16" s="125"/>
      <c r="I16" s="125"/>
      <c r="J16" s="125"/>
      <c r="K16" s="125"/>
      <c r="L16" s="125"/>
    </row>
    <row r="17" spans="1:6" ht="15">
      <c r="A17" s="100"/>
      <c r="B17" s="100"/>
      <c r="C17" s="101"/>
      <c r="D17" s="101"/>
      <c r="E17" s="101"/>
      <c r="F17" s="101"/>
    </row>
    <row r="18" spans="1:6" ht="15">
      <c r="A18" s="178" t="s">
        <v>113</v>
      </c>
      <c r="B18" s="112"/>
      <c r="C18" s="91"/>
      <c r="D18" s="91"/>
      <c r="E18" s="91"/>
      <c r="F18" s="111"/>
    </row>
    <row r="19" spans="1:6" ht="15">
      <c r="A19" s="126" t="s">
        <v>62</v>
      </c>
      <c r="B19" s="127"/>
      <c r="C19" s="128"/>
      <c r="D19" s="129"/>
      <c r="E19" s="129"/>
      <c r="F19" s="130"/>
    </row>
    <row r="20" spans="1:6" ht="15">
      <c r="A20" s="126" t="s">
        <v>85</v>
      </c>
      <c r="B20" s="127"/>
      <c r="C20" s="128"/>
      <c r="D20" s="129"/>
      <c r="E20" s="129"/>
      <c r="F20" s="130"/>
    </row>
    <row r="21" spans="1:6" ht="15">
      <c r="A21" s="113" t="s">
        <v>109</v>
      </c>
      <c r="B21" s="156"/>
      <c r="C21" s="157"/>
      <c r="D21" s="158"/>
      <c r="E21" s="158"/>
      <c r="F21" s="159"/>
    </row>
    <row r="22" spans="2:6" ht="15">
      <c r="B22" s="125"/>
      <c r="C22" s="125"/>
      <c r="D22" s="125"/>
      <c r="E22" s="125"/>
      <c r="F22" s="125"/>
    </row>
    <row r="23" spans="2:6" ht="15">
      <c r="B23" s="125"/>
      <c r="C23" s="125"/>
      <c r="D23" s="125"/>
      <c r="E23" s="125"/>
      <c r="F23"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6" width="10.8515625" style="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107</v>
      </c>
      <c r="B5" s="104"/>
      <c r="C5" s="84"/>
      <c r="D5" s="84"/>
      <c r="E5" s="104"/>
      <c r="F5" s="81"/>
    </row>
    <row r="6" spans="1:6" ht="15">
      <c r="A6" s="79" t="s">
        <v>100</v>
      </c>
      <c r="B6" s="79"/>
      <c r="C6" s="84"/>
      <c r="D6" s="84"/>
      <c r="E6" s="104"/>
      <c r="F6" s="81"/>
    </row>
    <row r="7" spans="1:6" ht="15">
      <c r="A7" s="79" t="s">
        <v>59</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6" ht="15">
      <c r="A14" s="90" t="s">
        <v>66</v>
      </c>
      <c r="B14" s="89">
        <v>4927.574785731218</v>
      </c>
      <c r="C14" s="92">
        <v>4846.888076540783</v>
      </c>
      <c r="D14" s="92">
        <v>4835.630781298917</v>
      </c>
      <c r="E14" s="92">
        <v>4874.972106975052</v>
      </c>
      <c r="F14" s="106">
        <v>6044.303336634792</v>
      </c>
    </row>
    <row r="15" spans="1:6" ht="15">
      <c r="A15" s="93" t="s">
        <v>67</v>
      </c>
      <c r="B15" s="88">
        <v>1962.598487827229</v>
      </c>
      <c r="C15" s="94">
        <v>2034.787678269175</v>
      </c>
      <c r="D15" s="94">
        <v>2120.951573598139</v>
      </c>
      <c r="E15" s="94">
        <v>2129.5431467496874</v>
      </c>
      <c r="F15" s="95">
        <v>2865.461709381135</v>
      </c>
    </row>
    <row r="16" spans="1:6" ht="15">
      <c r="A16" s="96" t="s">
        <v>68</v>
      </c>
      <c r="B16" s="105">
        <f>B14-B15</f>
        <v>2964.976297903989</v>
      </c>
      <c r="C16" s="97">
        <f>C14-C15</f>
        <v>2812.100398271608</v>
      </c>
      <c r="D16" s="97">
        <f>D14-D15</f>
        <v>2714.679207700778</v>
      </c>
      <c r="E16" s="97">
        <f>E14-E15</f>
        <v>2745.428960225365</v>
      </c>
      <c r="F16" s="98">
        <f>F14-F15</f>
        <v>3178.841627253657</v>
      </c>
    </row>
    <row r="17" spans="1:6" ht="15">
      <c r="A17" s="100"/>
      <c r="B17" s="100"/>
      <c r="C17" s="100"/>
      <c r="D17" s="100"/>
      <c r="E17" s="100"/>
      <c r="F17" s="100"/>
    </row>
    <row r="18" spans="1:6" ht="15">
      <c r="A18" s="144" t="s">
        <v>88</v>
      </c>
      <c r="B18" s="145"/>
      <c r="C18" s="146"/>
      <c r="D18" s="146"/>
      <c r="E18" s="146"/>
      <c r="F18" s="147"/>
    </row>
    <row r="19" spans="1:6" ht="15">
      <c r="A19" s="89" t="s">
        <v>89</v>
      </c>
      <c r="B19" s="89">
        <f>B20+B21</f>
        <v>1532.4878262315488</v>
      </c>
      <c r="C19" s="89">
        <f>C20+C21</f>
        <v>1516.322479395164</v>
      </c>
      <c r="D19" s="89">
        <f>D20+D21</f>
        <v>1439.1714322992439</v>
      </c>
      <c r="E19" s="89">
        <f>E20+E21</f>
        <v>1453.008587414662</v>
      </c>
      <c r="F19" s="148">
        <f>F20+F21</f>
        <v>1632.0785916720536</v>
      </c>
    </row>
    <row r="20" spans="1:6" ht="15">
      <c r="A20" s="88" t="s">
        <v>90</v>
      </c>
      <c r="B20" s="88">
        <v>1378.9885806226941</v>
      </c>
      <c r="C20" s="88">
        <v>1364.3742868593888</v>
      </c>
      <c r="D20" s="88">
        <v>1287.9548728533166</v>
      </c>
      <c r="E20" s="88">
        <v>1293.2354489786617</v>
      </c>
      <c r="F20" s="143">
        <v>1440.8639040698642</v>
      </c>
    </row>
    <row r="21" spans="1:6" ht="15">
      <c r="A21" s="89" t="s">
        <v>91</v>
      </c>
      <c r="B21" s="89">
        <v>153.4992456088546</v>
      </c>
      <c r="C21" s="89">
        <v>151.9481925357751</v>
      </c>
      <c r="D21" s="89">
        <v>151.21655944592715</v>
      </c>
      <c r="E21" s="89">
        <v>159.77313843600052</v>
      </c>
      <c r="F21" s="148">
        <v>191.2146876021893</v>
      </c>
    </row>
    <row r="22" spans="1:6" ht="15">
      <c r="A22" s="88" t="s">
        <v>92</v>
      </c>
      <c r="B22" s="88">
        <v>41.25582236072443</v>
      </c>
      <c r="C22" s="88">
        <v>43.833942231690216</v>
      </c>
      <c r="D22" s="88">
        <v>43.355909106557334</v>
      </c>
      <c r="E22" s="88">
        <v>43.44430465188513</v>
      </c>
      <c r="F22" s="143">
        <v>50.73096944980384</v>
      </c>
    </row>
    <row r="23" spans="1:6" ht="15">
      <c r="A23" s="96" t="s">
        <v>114</v>
      </c>
      <c r="B23" s="105">
        <f>B16-B19-B22</f>
        <v>1391.2326493117157</v>
      </c>
      <c r="C23" s="105">
        <f>C16-C19-C22</f>
        <v>1251.9439766447538</v>
      </c>
      <c r="D23" s="105">
        <f>D16-D19-D22</f>
        <v>1232.1518662949768</v>
      </c>
      <c r="E23" s="105">
        <f>E16-E19-E22</f>
        <v>1248.9760681588175</v>
      </c>
      <c r="F23" s="149">
        <f>F16-F19-F22</f>
        <v>1496.0320661317996</v>
      </c>
    </row>
    <row r="24" spans="1:6" ht="12" customHeight="1">
      <c r="A24" s="89"/>
      <c r="B24" s="89"/>
      <c r="C24" s="89"/>
      <c r="D24" s="89"/>
      <c r="E24" s="89"/>
      <c r="F24" s="100"/>
    </row>
    <row r="25" spans="1:6" ht="12" customHeight="1">
      <c r="A25" s="178" t="s">
        <v>113</v>
      </c>
      <c r="B25" s="112"/>
      <c r="C25" s="91"/>
      <c r="D25" s="91"/>
      <c r="E25" s="91"/>
      <c r="F25" s="111"/>
    </row>
    <row r="26" spans="1:6" ht="12" customHeight="1">
      <c r="A26" s="90" t="s">
        <v>62</v>
      </c>
      <c r="B26" s="89"/>
      <c r="C26" s="92"/>
      <c r="D26" s="92"/>
      <c r="E26" s="92"/>
      <c r="F26" s="106"/>
    </row>
    <row r="27" spans="1:6" ht="15">
      <c r="A27" s="113" t="s">
        <v>109</v>
      </c>
      <c r="B27" s="114"/>
      <c r="C27" s="78"/>
      <c r="D27" s="78"/>
      <c r="E27" s="78"/>
      <c r="F27"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1:M23"/>
  <sheetViews>
    <sheetView zoomScalePageLayoutView="0" workbookViewId="0" topLeftCell="A1">
      <selection activeCell="A3" sqref="A3:F4"/>
    </sheetView>
  </sheetViews>
  <sheetFormatPr defaultColWidth="11.421875" defaultRowHeight="15"/>
  <cols>
    <col min="1" max="1" width="60.7109375" style="1" customWidth="1"/>
    <col min="2" max="6" width="12.140625" style="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84</v>
      </c>
      <c r="B5" s="104"/>
      <c r="C5" s="84"/>
      <c r="D5" s="84"/>
      <c r="E5" s="104"/>
      <c r="F5" s="81"/>
    </row>
    <row r="6" spans="1:6" ht="15">
      <c r="A6" s="79" t="s">
        <v>100</v>
      </c>
      <c r="B6" s="79"/>
      <c r="C6" s="84"/>
      <c r="D6" s="84"/>
      <c r="E6" s="104"/>
      <c r="F6" s="81"/>
    </row>
    <row r="7" spans="1:6" ht="15">
      <c r="A7" s="79" t="s">
        <v>70</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13" ht="15">
      <c r="A14" s="90" t="s">
        <v>66</v>
      </c>
      <c r="B14" s="89">
        <v>6977.938654073978</v>
      </c>
      <c r="C14" s="89">
        <v>4846.888076540783</v>
      </c>
      <c r="D14" s="89">
        <v>4748.118672443072</v>
      </c>
      <c r="E14" s="89">
        <v>4691.117151866931</v>
      </c>
      <c r="F14" s="121">
        <v>5749.924731296877</v>
      </c>
      <c r="H14" s="125"/>
      <c r="I14" s="125"/>
      <c r="J14" s="125"/>
      <c r="K14" s="125"/>
      <c r="L14" s="125"/>
      <c r="M14" s="125"/>
    </row>
    <row r="15" spans="1:13" ht="15">
      <c r="A15" s="93" t="s">
        <v>67</v>
      </c>
      <c r="B15" s="88">
        <v>2779.2357186121394</v>
      </c>
      <c r="C15" s="88">
        <v>2034.787678269175</v>
      </c>
      <c r="D15" s="88">
        <v>2082.567967946419</v>
      </c>
      <c r="E15" s="88">
        <v>2049.2294442186962</v>
      </c>
      <c r="F15" s="122">
        <v>2725.9037529589054</v>
      </c>
      <c r="H15" s="125"/>
      <c r="I15" s="125"/>
      <c r="J15" s="125"/>
      <c r="K15" s="125"/>
      <c r="L15" s="125"/>
      <c r="M15" s="125"/>
    </row>
    <row r="16" spans="1:13" ht="15">
      <c r="A16" s="96" t="s">
        <v>68</v>
      </c>
      <c r="B16" s="105">
        <v>4198.702935461839</v>
      </c>
      <c r="C16" s="97">
        <v>2812.100398271608</v>
      </c>
      <c r="D16" s="97">
        <v>2665.550704496653</v>
      </c>
      <c r="E16" s="97">
        <v>2641.8877076482336</v>
      </c>
      <c r="F16" s="98">
        <v>3024.0209783379714</v>
      </c>
      <c r="H16" s="125"/>
      <c r="I16" s="125"/>
      <c r="J16" s="125"/>
      <c r="K16" s="125"/>
      <c r="L16" s="125"/>
      <c r="M16" s="125"/>
    </row>
    <row r="17" spans="1:6" ht="15">
      <c r="A17" s="100"/>
      <c r="B17" s="100"/>
      <c r="C17" s="100"/>
      <c r="D17" s="100"/>
      <c r="E17" s="100"/>
      <c r="F17" s="100"/>
    </row>
    <row r="18" spans="1:6" ht="12" customHeight="1">
      <c r="A18" s="178" t="s">
        <v>113</v>
      </c>
      <c r="B18" s="112"/>
      <c r="C18" s="91"/>
      <c r="D18" s="91"/>
      <c r="E18" s="91"/>
      <c r="F18" s="111"/>
    </row>
    <row r="19" spans="1:6" ht="12" customHeight="1">
      <c r="A19" s="126" t="s">
        <v>62</v>
      </c>
      <c r="B19" s="127"/>
      <c r="C19" s="128"/>
      <c r="D19" s="129"/>
      <c r="E19" s="129"/>
      <c r="F19" s="130"/>
    </row>
    <row r="20" spans="1:6" ht="12" customHeight="1">
      <c r="A20" s="126" t="s">
        <v>85</v>
      </c>
      <c r="B20" s="127"/>
      <c r="C20" s="128"/>
      <c r="D20" s="129"/>
      <c r="E20" s="129"/>
      <c r="F20" s="130"/>
    </row>
    <row r="21" spans="1:6" ht="12" customHeight="1">
      <c r="A21" s="113" t="s">
        <v>109</v>
      </c>
      <c r="B21" s="156"/>
      <c r="C21" s="157"/>
      <c r="D21" s="158"/>
      <c r="E21" s="158"/>
      <c r="F21" s="159"/>
    </row>
    <row r="22" spans="2:6" ht="15">
      <c r="B22" s="125"/>
      <c r="C22" s="125"/>
      <c r="D22" s="125"/>
      <c r="E22" s="125"/>
      <c r="F22" s="125"/>
    </row>
    <row r="23" spans="2:6" ht="15">
      <c r="B23" s="125"/>
      <c r="C23" s="125"/>
      <c r="D23" s="125"/>
      <c r="E23" s="125"/>
      <c r="F23"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6" width="10.8515625" style="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107</v>
      </c>
      <c r="B5" s="104"/>
      <c r="C5" s="84"/>
      <c r="D5" s="84"/>
      <c r="E5" s="104"/>
      <c r="F5" s="81"/>
    </row>
    <row r="6" spans="1:6" ht="15">
      <c r="A6" s="79" t="s">
        <v>101</v>
      </c>
      <c r="B6" s="79"/>
      <c r="C6" s="84"/>
      <c r="D6" s="84"/>
      <c r="E6" s="104"/>
      <c r="F6" s="81"/>
    </row>
    <row r="7" spans="1:6" ht="15">
      <c r="A7" s="79" t="s">
        <v>59</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6" ht="15">
      <c r="A14" s="90" t="s">
        <v>66</v>
      </c>
      <c r="B14" s="89">
        <v>32129.94710306988</v>
      </c>
      <c r="C14" s="92">
        <v>41549.03078296576</v>
      </c>
      <c r="D14" s="92">
        <v>43310.63086497407</v>
      </c>
      <c r="E14" s="92">
        <v>33699.01679840026</v>
      </c>
      <c r="F14" s="106">
        <v>49347.58793405395</v>
      </c>
    </row>
    <row r="15" spans="1:6" ht="15">
      <c r="A15" s="93" t="s">
        <v>67</v>
      </c>
      <c r="B15" s="88">
        <v>7196.044127258302</v>
      </c>
      <c r="C15" s="94">
        <v>10284.531377675467</v>
      </c>
      <c r="D15" s="94">
        <v>10928.870861804991</v>
      </c>
      <c r="E15" s="94">
        <v>10039.36250511633</v>
      </c>
      <c r="F15" s="95">
        <v>12973.657132028438</v>
      </c>
    </row>
    <row r="16" spans="1:6" ht="15">
      <c r="A16" s="96" t="s">
        <v>68</v>
      </c>
      <c r="B16" s="105">
        <f>B14-B15</f>
        <v>24933.90297581158</v>
      </c>
      <c r="C16" s="97">
        <f>C14-C15</f>
        <v>31264.499405290295</v>
      </c>
      <c r="D16" s="97">
        <f>D14-D15</f>
        <v>32381.760003169074</v>
      </c>
      <c r="E16" s="97">
        <f>E14-E15</f>
        <v>23659.65429328393</v>
      </c>
      <c r="F16" s="98">
        <f>F14-F15</f>
        <v>36373.93080202551</v>
      </c>
    </row>
    <row r="17" spans="1:6" ht="15">
      <c r="A17" s="100"/>
      <c r="B17" s="100"/>
      <c r="C17" s="100"/>
      <c r="D17" s="100"/>
      <c r="E17" s="100"/>
      <c r="F17" s="100"/>
    </row>
    <row r="18" spans="1:6" ht="15">
      <c r="A18" s="144" t="s">
        <v>88</v>
      </c>
      <c r="B18" s="145"/>
      <c r="C18" s="146"/>
      <c r="D18" s="146"/>
      <c r="E18" s="146"/>
      <c r="F18" s="147"/>
    </row>
    <row r="19" spans="1:6" ht="15">
      <c r="A19" s="89" t="s">
        <v>89</v>
      </c>
      <c r="B19" s="89">
        <f>B20+B21</f>
        <v>2859.1969454757473</v>
      </c>
      <c r="C19" s="89">
        <f>C20+C21</f>
        <v>4610.9861758522875</v>
      </c>
      <c r="D19" s="89">
        <f>D20+D21</f>
        <v>4940.426334233087</v>
      </c>
      <c r="E19" s="89">
        <f>E20+E21</f>
        <v>5284.417728687479</v>
      </c>
      <c r="F19" s="148">
        <f>F20+F21</f>
        <v>18177.69004267532</v>
      </c>
    </row>
    <row r="20" spans="1:6" ht="15">
      <c r="A20" s="88" t="s">
        <v>90</v>
      </c>
      <c r="B20" s="88">
        <v>2573.632878999483</v>
      </c>
      <c r="C20" s="88">
        <v>4144.348607441818</v>
      </c>
      <c r="D20" s="88">
        <v>4441.259735368219</v>
      </c>
      <c r="E20" s="88">
        <v>4739.411622764665</v>
      </c>
      <c r="F20" s="143">
        <v>17175.58811026243</v>
      </c>
    </row>
    <row r="21" spans="1:6" ht="15">
      <c r="A21" s="89" t="s">
        <v>91</v>
      </c>
      <c r="B21" s="89">
        <v>285.564066476264</v>
      </c>
      <c r="C21" s="89">
        <v>466.63756841046916</v>
      </c>
      <c r="D21" s="89">
        <v>499.16659886486786</v>
      </c>
      <c r="E21" s="89">
        <v>545.0061059228146</v>
      </c>
      <c r="F21" s="148">
        <v>1002.1019324128902</v>
      </c>
    </row>
    <row r="22" spans="1:6" ht="15">
      <c r="A22" s="88" t="s">
        <v>92</v>
      </c>
      <c r="B22" s="88">
        <v>87.53292557582574</v>
      </c>
      <c r="C22" s="88">
        <v>152.48457419215794</v>
      </c>
      <c r="D22" s="88">
        <v>164.07311602970742</v>
      </c>
      <c r="E22" s="88">
        <v>183.79122770217703</v>
      </c>
      <c r="F22" s="143">
        <v>335.85094029853366</v>
      </c>
    </row>
    <row r="23" spans="1:6" ht="15">
      <c r="A23" s="96" t="s">
        <v>114</v>
      </c>
      <c r="B23" s="105">
        <f>B16-B19-B22</f>
        <v>21987.173104760004</v>
      </c>
      <c r="C23" s="105">
        <f>C16-C19-C22</f>
        <v>26501.028655245853</v>
      </c>
      <c r="D23" s="105">
        <f>D16-D19-D22</f>
        <v>27277.26055290628</v>
      </c>
      <c r="E23" s="105">
        <f>E16-E19-E22</f>
        <v>18191.44533689427</v>
      </c>
      <c r="F23" s="149">
        <f>F16-F19-F22</f>
        <v>17860.38981905166</v>
      </c>
    </row>
    <row r="24" spans="1:6" ht="12" customHeight="1">
      <c r="A24" s="89"/>
      <c r="B24" s="89"/>
      <c r="C24" s="89"/>
      <c r="D24" s="89"/>
      <c r="E24" s="89"/>
      <c r="F24" s="100"/>
    </row>
    <row r="25" spans="1:6" ht="15">
      <c r="A25" s="178" t="s">
        <v>113</v>
      </c>
      <c r="B25" s="112"/>
      <c r="C25" s="91"/>
      <c r="D25" s="91"/>
      <c r="E25" s="91"/>
      <c r="F25" s="111"/>
    </row>
    <row r="26" spans="1:6" ht="15">
      <c r="A26" s="90" t="s">
        <v>62</v>
      </c>
      <c r="B26" s="89"/>
      <c r="C26" s="92"/>
      <c r="D26" s="92"/>
      <c r="E26" s="92"/>
      <c r="F26" s="106"/>
    </row>
    <row r="27" spans="1:6" ht="15">
      <c r="A27" s="113" t="s">
        <v>109</v>
      </c>
      <c r="B27" s="114"/>
      <c r="C27" s="78"/>
      <c r="D27" s="78"/>
      <c r="E27" s="78"/>
      <c r="F27"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A3" sqref="A3:F4"/>
    </sheetView>
  </sheetViews>
  <sheetFormatPr defaultColWidth="11.421875" defaultRowHeight="15"/>
  <cols>
    <col min="1" max="1" width="60.7109375" style="1" customWidth="1"/>
    <col min="2" max="2" width="12.140625" style="1" customWidth="1"/>
    <col min="3" max="3" width="13.28125" style="1" customWidth="1"/>
    <col min="4" max="4" width="12.140625" style="1" customWidth="1"/>
    <col min="5" max="5" width="13.421875" style="1" customWidth="1"/>
    <col min="6" max="6" width="12.8515625" style="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84</v>
      </c>
      <c r="B5" s="104"/>
      <c r="C5" s="84"/>
      <c r="D5" s="84"/>
      <c r="E5" s="104"/>
      <c r="F5" s="81"/>
    </row>
    <row r="6" spans="1:6" ht="15">
      <c r="A6" s="79" t="s">
        <v>101</v>
      </c>
      <c r="B6" s="79"/>
      <c r="C6" s="84"/>
      <c r="D6" s="84"/>
      <c r="E6" s="104"/>
      <c r="F6" s="81"/>
    </row>
    <row r="7" spans="1:6" ht="15">
      <c r="A7" s="79" t="s">
        <v>70</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6" ht="15">
      <c r="A14" s="90" t="s">
        <v>66</v>
      </c>
      <c r="B14" s="89">
        <v>34303.890413790505</v>
      </c>
      <c r="C14" s="89">
        <v>41549.03078296576</v>
      </c>
      <c r="D14" s="89">
        <v>40956.9439121573</v>
      </c>
      <c r="E14" s="89">
        <v>30614.923948608568</v>
      </c>
      <c r="F14" s="121">
        <v>43450.55117593449</v>
      </c>
    </row>
    <row r="15" spans="1:6" ht="15">
      <c r="A15" s="93" t="s">
        <v>67</v>
      </c>
      <c r="B15" s="88">
        <v>7682.935435977854</v>
      </c>
      <c r="C15" s="88">
        <v>10284.531377675467</v>
      </c>
      <c r="D15" s="88">
        <v>10334.948763633653</v>
      </c>
      <c r="E15" s="88">
        <v>9120.572312995182</v>
      </c>
      <c r="F15" s="122">
        <v>11423.305104751042</v>
      </c>
    </row>
    <row r="16" spans="1:6" ht="15">
      <c r="A16" s="96" t="s">
        <v>68</v>
      </c>
      <c r="B16" s="105">
        <v>26620.954977812653</v>
      </c>
      <c r="C16" s="97">
        <v>31264.499405290295</v>
      </c>
      <c r="D16" s="97">
        <v>30621.995148523656</v>
      </c>
      <c r="E16" s="97">
        <v>21494.351635613395</v>
      </c>
      <c r="F16" s="98">
        <v>32027.24607118347</v>
      </c>
    </row>
    <row r="17" spans="1:6" ht="15">
      <c r="A17" s="100"/>
      <c r="B17" s="100"/>
      <c r="C17" s="101"/>
      <c r="D17" s="101"/>
      <c r="E17" s="101"/>
      <c r="F17" s="101"/>
    </row>
    <row r="18" spans="1:6" ht="12" customHeight="1">
      <c r="A18" s="178" t="s">
        <v>113</v>
      </c>
      <c r="B18" s="112"/>
      <c r="C18" s="91"/>
      <c r="D18" s="91"/>
      <c r="E18" s="91"/>
      <c r="F18" s="111"/>
    </row>
    <row r="19" spans="1:6" ht="12" customHeight="1">
      <c r="A19" s="126" t="s">
        <v>62</v>
      </c>
      <c r="B19" s="127"/>
      <c r="C19" s="128"/>
      <c r="D19" s="129"/>
      <c r="E19" s="129"/>
      <c r="F19" s="130"/>
    </row>
    <row r="20" spans="1:6" ht="12" customHeight="1">
      <c r="A20" s="126" t="s">
        <v>85</v>
      </c>
      <c r="B20" s="127"/>
      <c r="C20" s="128"/>
      <c r="D20" s="129"/>
      <c r="E20" s="129"/>
      <c r="F20" s="130"/>
    </row>
    <row r="21" spans="1:6" ht="12" customHeight="1">
      <c r="A21" s="113" t="s">
        <v>109</v>
      </c>
      <c r="B21" s="156"/>
      <c r="C21" s="157"/>
      <c r="D21" s="158"/>
      <c r="E21" s="158"/>
      <c r="F21" s="159"/>
    </row>
    <row r="22" spans="2:6" ht="15">
      <c r="B22" s="125"/>
      <c r="C22" s="125"/>
      <c r="D22" s="125"/>
      <c r="E22" s="125"/>
      <c r="F22" s="125"/>
    </row>
    <row r="23" spans="2:6" ht="15">
      <c r="B23" s="125"/>
      <c r="C23" s="125"/>
      <c r="D23" s="125"/>
      <c r="E23" s="125"/>
      <c r="F23"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theme="9" tint="0.5999900102615356"/>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6" width="10.8515625" style="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107</v>
      </c>
      <c r="B5" s="104"/>
      <c r="C5" s="84"/>
      <c r="D5" s="84"/>
      <c r="E5" s="104"/>
      <c r="F5" s="81"/>
    </row>
    <row r="6" spans="1:6" ht="15">
      <c r="A6" s="79" t="s">
        <v>102</v>
      </c>
      <c r="B6" s="79"/>
      <c r="C6" s="84"/>
      <c r="D6" s="84"/>
      <c r="E6" s="104"/>
      <c r="F6" s="81"/>
    </row>
    <row r="7" spans="1:6" ht="15">
      <c r="A7" s="79" t="s">
        <v>59</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6" ht="15">
      <c r="A14" s="90" t="s">
        <v>66</v>
      </c>
      <c r="B14" s="89">
        <v>199624.348</v>
      </c>
      <c r="C14" s="92">
        <v>175266.1679</v>
      </c>
      <c r="D14" s="92">
        <v>194618.9805</v>
      </c>
      <c r="E14" s="92">
        <v>93106.74070000001</v>
      </c>
      <c r="F14" s="106">
        <v>98764.6430120125</v>
      </c>
    </row>
    <row r="15" spans="1:6" ht="15">
      <c r="A15" s="93" t="s">
        <v>67</v>
      </c>
      <c r="B15" s="88">
        <v>67157.42734342141</v>
      </c>
      <c r="C15" s="94">
        <v>58825.54392402375</v>
      </c>
      <c r="D15" s="94">
        <v>69248.85968669875</v>
      </c>
      <c r="E15" s="94">
        <v>31249.925358073287</v>
      </c>
      <c r="F15" s="95">
        <v>35142.198815216536</v>
      </c>
    </row>
    <row r="16" spans="1:6" ht="15">
      <c r="A16" s="96" t="s">
        <v>68</v>
      </c>
      <c r="B16" s="105">
        <f>B14-B15</f>
        <v>132466.9206565786</v>
      </c>
      <c r="C16" s="97">
        <f>C14-C15</f>
        <v>116440.62397597625</v>
      </c>
      <c r="D16" s="97">
        <f>D14-D15</f>
        <v>125370.12081330126</v>
      </c>
      <c r="E16" s="97">
        <f>E14-E15</f>
        <v>61856.81534192672</v>
      </c>
      <c r="F16" s="98">
        <f>F14-F15</f>
        <v>63622.444196795965</v>
      </c>
    </row>
    <row r="17" spans="1:6" ht="15">
      <c r="A17" s="100"/>
      <c r="B17" s="100"/>
      <c r="C17" s="100"/>
      <c r="D17" s="100"/>
      <c r="E17" s="100"/>
      <c r="F17" s="100"/>
    </row>
    <row r="18" spans="1:6" ht="15">
      <c r="A18" s="144" t="s">
        <v>88</v>
      </c>
      <c r="B18" s="145"/>
      <c r="C18" s="146"/>
      <c r="D18" s="146"/>
      <c r="E18" s="146"/>
      <c r="F18" s="147"/>
    </row>
    <row r="19" spans="1:6" ht="15">
      <c r="A19" s="89" t="s">
        <v>89</v>
      </c>
      <c r="B19" s="89">
        <f>B20+B21</f>
        <v>37503.90403557664</v>
      </c>
      <c r="C19" s="89">
        <f>C20+C21</f>
        <v>32966.554712622186</v>
      </c>
      <c r="D19" s="89">
        <f>D20+D21</f>
        <v>35494.66505755296</v>
      </c>
      <c r="E19" s="89">
        <f>E20+E21</f>
        <v>17512.84060225337</v>
      </c>
      <c r="F19" s="148">
        <f>F20+F21</f>
        <v>18012.723703689175</v>
      </c>
    </row>
    <row r="20" spans="1:6" ht="15">
      <c r="A20" s="88" t="s">
        <v>90</v>
      </c>
      <c r="B20" s="88">
        <v>31679.845513621738</v>
      </c>
      <c r="C20" s="88">
        <v>27847.110514721957</v>
      </c>
      <c r="D20" s="88">
        <v>29982.625395861298</v>
      </c>
      <c r="E20" s="88">
        <v>14793.235505769624</v>
      </c>
      <c r="F20" s="143">
        <v>15215.490730541263</v>
      </c>
    </row>
    <row r="21" spans="1:6" ht="15">
      <c r="A21" s="89" t="s">
        <v>91</v>
      </c>
      <c r="B21" s="89">
        <v>5824.058521954903</v>
      </c>
      <c r="C21" s="89">
        <v>5119.444197900229</v>
      </c>
      <c r="D21" s="89">
        <v>5512.039661691657</v>
      </c>
      <c r="E21" s="89">
        <v>2719.6050964837464</v>
      </c>
      <c r="F21" s="148">
        <v>2797.232973147913</v>
      </c>
    </row>
    <row r="22" spans="1:6" ht="15">
      <c r="A22" s="88" t="s">
        <v>92</v>
      </c>
      <c r="B22" s="88">
        <v>2633.63058513418</v>
      </c>
      <c r="C22" s="88">
        <v>2315.00503775023</v>
      </c>
      <c r="D22" s="88">
        <v>2492.536121465884</v>
      </c>
      <c r="E22" s="88">
        <v>1229.801372116406</v>
      </c>
      <c r="F22" s="143">
        <v>1264.9045822697865</v>
      </c>
    </row>
    <row r="23" spans="1:6" ht="15">
      <c r="A23" s="96" t="s">
        <v>114</v>
      </c>
      <c r="B23" s="105">
        <f>B16-B19-B22</f>
        <v>92329.38603586776</v>
      </c>
      <c r="C23" s="105">
        <f>C16-C19-C22</f>
        <v>81159.06422560383</v>
      </c>
      <c r="D23" s="105">
        <f>D16-D19-D22</f>
        <v>87382.91963428241</v>
      </c>
      <c r="E23" s="105">
        <f>E16-E19-E22</f>
        <v>43114.17336755694</v>
      </c>
      <c r="F23" s="149">
        <f>F16-F19-F22</f>
        <v>44344.815910837</v>
      </c>
    </row>
    <row r="24" spans="1:6" ht="15">
      <c r="A24" s="89"/>
      <c r="B24" s="100"/>
      <c r="C24" s="100"/>
      <c r="D24" s="100"/>
      <c r="E24" s="100"/>
      <c r="F24" s="160"/>
    </row>
    <row r="25" spans="1:6" ht="12" customHeight="1">
      <c r="A25" s="178" t="s">
        <v>113</v>
      </c>
      <c r="B25" s="112"/>
      <c r="C25" s="91"/>
      <c r="D25" s="91"/>
      <c r="E25" s="91"/>
      <c r="F25" s="111"/>
    </row>
    <row r="26" spans="1:6" ht="12" customHeight="1">
      <c r="A26" s="90" t="s">
        <v>62</v>
      </c>
      <c r="B26" s="89"/>
      <c r="C26" s="92"/>
      <c r="D26" s="92"/>
      <c r="E26" s="92"/>
      <c r="F26" s="106"/>
    </row>
    <row r="27" spans="1:6" ht="12" customHeight="1">
      <c r="A27" s="113" t="s">
        <v>109</v>
      </c>
      <c r="B27" s="114"/>
      <c r="C27" s="78"/>
      <c r="D27" s="78"/>
      <c r="E27" s="78"/>
      <c r="F27" s="73"/>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G23"/>
  <sheetViews>
    <sheetView zoomScalePageLayoutView="0" workbookViewId="0" topLeftCell="A1">
      <selection activeCell="A3" sqref="A3:F4"/>
    </sheetView>
  </sheetViews>
  <sheetFormatPr defaultColWidth="11.421875" defaultRowHeight="15"/>
  <cols>
    <col min="1" max="1" width="60.7109375" style="1" customWidth="1"/>
    <col min="2" max="6" width="12.140625" style="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84</v>
      </c>
      <c r="B5" s="104"/>
      <c r="C5" s="84"/>
      <c r="D5" s="84"/>
      <c r="E5" s="104"/>
      <c r="F5" s="81"/>
    </row>
    <row r="6" spans="1:6" ht="15">
      <c r="A6" s="79" t="s">
        <v>102</v>
      </c>
      <c r="B6" s="79"/>
      <c r="C6" s="84"/>
      <c r="D6" s="84"/>
      <c r="E6" s="104"/>
      <c r="F6" s="81"/>
    </row>
    <row r="7" spans="1:6" ht="15">
      <c r="A7" s="79" t="s">
        <v>70</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6" ht="15">
      <c r="A14" s="90" t="s">
        <v>66</v>
      </c>
      <c r="B14" s="89">
        <v>213131.124547108</v>
      </c>
      <c r="C14" s="89">
        <v>175266.1679</v>
      </c>
      <c r="D14" s="89">
        <v>184042.5435831275</v>
      </c>
      <c r="E14" s="89">
        <v>84585.725532759</v>
      </c>
      <c r="F14" s="121">
        <v>86962.26817207702</v>
      </c>
    </row>
    <row r="15" spans="1:6" ht="15">
      <c r="A15" s="93" t="s">
        <v>67</v>
      </c>
      <c r="B15" s="88">
        <v>71701.36386065546</v>
      </c>
      <c r="C15" s="88">
        <v>58825.54392402375</v>
      </c>
      <c r="D15" s="88">
        <v>65485.577224936365</v>
      </c>
      <c r="E15" s="88">
        <v>28389.97036502634</v>
      </c>
      <c r="F15" s="122">
        <v>30942.706056798157</v>
      </c>
    </row>
    <row r="16" spans="1:6" ht="15">
      <c r="A16" s="96" t="s">
        <v>68</v>
      </c>
      <c r="B16" s="105">
        <v>141429.76068645256</v>
      </c>
      <c r="C16" s="97">
        <v>116440.62397597625</v>
      </c>
      <c r="D16" s="97">
        <v>118556.96635819113</v>
      </c>
      <c r="E16" s="97">
        <v>56195.75516773265</v>
      </c>
      <c r="F16" s="98">
        <v>56019.56211527886</v>
      </c>
    </row>
    <row r="17" spans="1:6" ht="15">
      <c r="A17" s="100"/>
      <c r="B17" s="100"/>
      <c r="C17" s="101"/>
      <c r="D17" s="101"/>
      <c r="E17" s="101"/>
      <c r="F17" s="101"/>
    </row>
    <row r="18" spans="1:6" ht="12" customHeight="1">
      <c r="A18" s="178" t="s">
        <v>113</v>
      </c>
      <c r="B18" s="112"/>
      <c r="C18" s="91"/>
      <c r="D18" s="91"/>
      <c r="E18" s="91"/>
      <c r="F18" s="111"/>
    </row>
    <row r="19" spans="1:6" ht="12" customHeight="1">
      <c r="A19" s="126" t="s">
        <v>62</v>
      </c>
      <c r="B19" s="127"/>
      <c r="C19" s="128"/>
      <c r="D19" s="129"/>
      <c r="E19" s="129"/>
      <c r="F19" s="130"/>
    </row>
    <row r="20" spans="1:6" ht="12" customHeight="1">
      <c r="A20" s="126" t="s">
        <v>85</v>
      </c>
      <c r="B20" s="127"/>
      <c r="C20" s="128"/>
      <c r="D20" s="129"/>
      <c r="E20" s="129"/>
      <c r="F20" s="130"/>
    </row>
    <row r="21" spans="1:6" ht="12" customHeight="1">
      <c r="A21" s="113" t="s">
        <v>109</v>
      </c>
      <c r="B21" s="156"/>
      <c r="C21" s="157"/>
      <c r="D21" s="158"/>
      <c r="E21" s="158"/>
      <c r="F21" s="159"/>
    </row>
    <row r="22" spans="2:6" ht="15">
      <c r="B22" s="125"/>
      <c r="C22" s="125"/>
      <c r="D22" s="125"/>
      <c r="E22" s="125"/>
      <c r="F22" s="125"/>
    </row>
    <row r="23" spans="2:6" ht="15">
      <c r="B23" s="125"/>
      <c r="C23" s="125"/>
      <c r="D23" s="125"/>
      <c r="E23" s="125"/>
      <c r="F23"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tabColor theme="9" tint="0.5999900102615356"/>
  </sheetPr>
  <dimension ref="A1:O29"/>
  <sheetViews>
    <sheetView zoomScalePageLayoutView="0" workbookViewId="0" topLeftCell="A1">
      <selection activeCell="A3" sqref="A3:F4"/>
    </sheetView>
  </sheetViews>
  <sheetFormatPr defaultColWidth="11.421875" defaultRowHeight="15"/>
  <cols>
    <col min="1" max="1" width="60.7109375" style="1" customWidth="1"/>
    <col min="2" max="6" width="10.8515625" style="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107</v>
      </c>
      <c r="B5" s="104"/>
      <c r="C5" s="84"/>
      <c r="D5" s="84"/>
      <c r="E5" s="104"/>
      <c r="F5" s="81"/>
    </row>
    <row r="6" spans="1:6" ht="15">
      <c r="A6" s="79" t="s">
        <v>75</v>
      </c>
      <c r="B6" s="79"/>
      <c r="C6" s="84"/>
      <c r="D6" s="84"/>
      <c r="E6" s="104"/>
      <c r="F6" s="81"/>
    </row>
    <row r="7" spans="1:6" ht="15">
      <c r="A7" s="79" t="s">
        <v>59</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44" t="s">
        <v>65</v>
      </c>
      <c r="B13" s="145"/>
      <c r="C13" s="109"/>
      <c r="D13" s="109"/>
      <c r="E13" s="109"/>
      <c r="F13" s="110"/>
    </row>
    <row r="14" spans="1:6" ht="15">
      <c r="A14" s="90" t="s">
        <v>66</v>
      </c>
      <c r="B14" s="89">
        <f>'CP Creación literaria Ctes'!B14+'CP Edición de libros Ctes'!B15+'CP Edición de periódicos Ctes'!B14+'CP Otras ediciones Ctes'!B14+'CP Activ de impresión Ctes'!B14+'CP Activ de serv impresión Ctes'!B14+'CP Comercio libros y rev Ctes'!B14+'CP Otras act prof y técnic Ctes'!B14</f>
        <v>1978309.3599320764</v>
      </c>
      <c r="C14" s="89">
        <f>'CP Creación literaria Ctes'!C14+'CP Edición de libros Ctes'!C15+'CP Edición de periódicos Ctes'!C14+'CP Otras ediciones Ctes'!C14+'CP Activ de impresión Ctes'!C14+'CP Activ de serv impresión Ctes'!C14+'CP Comercio libros y rev Ctes'!C14+'CP Otras act prof y técnic Ctes'!C14</f>
        <v>1800896.5216761436</v>
      </c>
      <c r="D14" s="89">
        <f>'CP Creación literaria Ctes'!D14+'CP Edición de libros Ctes'!D15+'CP Edición de periódicos Ctes'!D14+'CP Otras ediciones Ctes'!D14+'CP Activ de impresión Ctes'!D14+'CP Activ de serv impresión Ctes'!D14+'CP Comercio libros y rev Ctes'!D14+'CP Otras act prof y técnic Ctes'!D14</f>
        <v>1792970.2602148459</v>
      </c>
      <c r="E14" s="89">
        <f>'CP Creación literaria Ctes'!E14+'CP Edición de libros Ctes'!E15+'CP Edición de periódicos Ctes'!E14+'CP Otras ediciones Ctes'!E14+'CP Activ de impresión Ctes'!E14+'CP Activ de serv impresión Ctes'!E14+'CP Comercio libros y rev Ctes'!E14+'CP Otras act prof y técnic Ctes'!E14</f>
        <v>1669450.3552598667</v>
      </c>
      <c r="F14" s="121">
        <f>'CP Creación literaria Ctes'!F14+'CP Edición de libros Ctes'!F15+'CP Edición de periódicos Ctes'!F14+'CP Otras ediciones Ctes'!F14+'CP Activ de impresión Ctes'!F14+'CP Activ de serv impresión Ctes'!F14+'CP Comercio libros y rev Ctes'!F14+'CP Otras act prof y técnic Ctes'!F14</f>
        <v>1602038.8397440598</v>
      </c>
    </row>
    <row r="15" spans="1:6" ht="15">
      <c r="A15" s="93" t="s">
        <v>67</v>
      </c>
      <c r="B15" s="88">
        <f>'CP Creación literaria Ctes'!B15+'CP Edición de libros Ctes'!B19+'CP Edición de periódicos Ctes'!B18+'CP Otras ediciones Ctes'!B17+'CP Activ de impresión Ctes'!B15+'CP Activ de serv impresión Ctes'!B15+'CP Comercio libros y rev Ctes'!B15+'CP Otras act prof y técnic Ctes'!B15</f>
        <v>810884.3876212204</v>
      </c>
      <c r="C15" s="88">
        <f>'CP Creación literaria Ctes'!C15+'CP Edición de libros Ctes'!C19+'CP Edición de periódicos Ctes'!C18+'CP Otras ediciones Ctes'!C17+'CP Activ de impresión Ctes'!C15+'CP Activ de serv impresión Ctes'!C15+'CP Comercio libros y rev Ctes'!C15+'CP Otras act prof y técnic Ctes'!C15</f>
        <v>821286.0247986917</v>
      </c>
      <c r="D15" s="88">
        <f>'CP Creación literaria Ctes'!D15+'CP Edición de libros Ctes'!D19+'CP Edición de periódicos Ctes'!D18+'CP Otras ediciones Ctes'!D17+'CP Activ de impresión Ctes'!D15+'CP Activ de serv impresión Ctes'!D15+'CP Comercio libros y rev Ctes'!D15+'CP Otras act prof y técnic Ctes'!D15</f>
        <v>804780.3833989027</v>
      </c>
      <c r="E15" s="88">
        <f>'CP Creación literaria Ctes'!E15+'CP Edición de libros Ctes'!E19+'CP Edición de periódicos Ctes'!E18+'CP Otras ediciones Ctes'!E17+'CP Activ de impresión Ctes'!E15+'CP Activ de serv impresión Ctes'!E15+'CP Comercio libros y rev Ctes'!E15+'CP Otras act prof y técnic Ctes'!E15</f>
        <v>774242.8060567187</v>
      </c>
      <c r="F15" s="122">
        <f>'CP Creación literaria Ctes'!F15+'CP Edición de libros Ctes'!F19+'CP Edición de periódicos Ctes'!F18+'CP Otras ediciones Ctes'!F17+'CP Activ de impresión Ctes'!F15+'CP Activ de serv impresión Ctes'!F15+'CP Comercio libros y rev Ctes'!F15+'CP Otras act prof y técnic Ctes'!F15</f>
        <v>739266.0569872321</v>
      </c>
    </row>
    <row r="16" spans="1:6" ht="15">
      <c r="A16" s="96" t="s">
        <v>68</v>
      </c>
      <c r="B16" s="105">
        <f>B14-B15</f>
        <v>1167424.972310856</v>
      </c>
      <c r="C16" s="105">
        <f>C14-C15</f>
        <v>979610.4968774519</v>
      </c>
      <c r="D16" s="105">
        <f>D14-D15</f>
        <v>988189.8768159432</v>
      </c>
      <c r="E16" s="105">
        <f>E14-E15</f>
        <v>895207.549203148</v>
      </c>
      <c r="F16" s="124">
        <f>F14-F15</f>
        <v>862772.7827568278</v>
      </c>
    </row>
    <row r="17" spans="1:15" ht="15">
      <c r="A17" s="100"/>
      <c r="B17" s="100"/>
      <c r="C17" s="100"/>
      <c r="D17" s="100"/>
      <c r="E17" s="100"/>
      <c r="F17" s="100"/>
      <c r="O17" s="179"/>
    </row>
    <row r="18" spans="1:6" ht="15">
      <c r="A18" s="144" t="s">
        <v>88</v>
      </c>
      <c r="B18" s="145"/>
      <c r="C18" s="145"/>
      <c r="D18" s="145"/>
      <c r="E18" s="145"/>
      <c r="F18" s="161"/>
    </row>
    <row r="19" spans="1:6" ht="15">
      <c r="A19" s="89" t="s">
        <v>89</v>
      </c>
      <c r="B19" s="89">
        <f>B20+B21</f>
        <v>439324.0350365022</v>
      </c>
      <c r="C19" s="89">
        <f>C20+C21</f>
        <v>449504.44586967</v>
      </c>
      <c r="D19" s="89">
        <f>D20+D21</f>
        <v>368057.1174712941</v>
      </c>
      <c r="E19" s="89">
        <f>E20+E21</f>
        <v>389305.0005772527</v>
      </c>
      <c r="F19" s="121">
        <f>F20+F21</f>
        <v>374399.9026911638</v>
      </c>
    </row>
    <row r="20" spans="1:6" ht="15">
      <c r="A20" s="88" t="s">
        <v>90</v>
      </c>
      <c r="B20" s="88">
        <f>'CP Creación literaria Ctes'!B20+'CP Edición de libros Ctes'!B24+'CP Edición de periódicos Ctes'!B23+'CP Otras ediciones Ctes'!B22+'CP Activ de impresión Ctes'!B20+'CP Activ de serv impresión Ctes'!B20+'CP Comercio libros y rev Ctes'!B20+'CP Otras act prof y técnic Ctes'!B20</f>
        <v>379277.31471178326</v>
      </c>
      <c r="C20" s="88">
        <f>'CP Creación literaria Ctes'!C20+'CP Edición de libros Ctes'!C24+'CP Edición de periódicos Ctes'!C23+'CP Otras ediciones Ctes'!C22+'CP Activ de impresión Ctes'!C20+'CP Activ de serv impresión Ctes'!C20+'CP Comercio libros y rev Ctes'!C20+'CP Otras act prof y técnic Ctes'!C20</f>
        <v>393708.629063887</v>
      </c>
      <c r="D20" s="88">
        <f>'CP Creación literaria Ctes'!D20+'CP Edición de libros Ctes'!D24+'CP Edición de periódicos Ctes'!D23+'CP Otras ediciones Ctes'!D22+'CP Activ de impresión Ctes'!D20+'CP Activ de serv impresión Ctes'!D20+'CP Comercio libros y rev Ctes'!D20+'CP Otras act prof y técnic Ctes'!D20</f>
        <v>316228.77656367683</v>
      </c>
      <c r="E20" s="88">
        <f>'CP Creación literaria Ctes'!E20+'CP Edición de libros Ctes'!E24+'CP Edición de periódicos Ctes'!E23+'CP Otras ediciones Ctes'!E22+'CP Activ de impresión Ctes'!E20+'CP Activ de serv impresión Ctes'!E20+'CP Comercio libros y rev Ctes'!E20+'CP Otras act prof y técnic Ctes'!E20</f>
        <v>338954.85324879066</v>
      </c>
      <c r="F20" s="122">
        <f>'CP Creación literaria Ctes'!F20+'CP Edición de libros Ctes'!F24+'CP Edición de periódicos Ctes'!F23+'CP Otras ediciones Ctes'!F22+'CP Activ de impresión Ctes'!F20+'CP Activ de serv impresión Ctes'!F20+'CP Comercio libros y rev Ctes'!F20+'CP Otras act prof y técnic Ctes'!F20</f>
        <v>327264.740414371</v>
      </c>
    </row>
    <row r="21" spans="1:6" ht="15">
      <c r="A21" s="89" t="s">
        <v>91</v>
      </c>
      <c r="B21" s="89">
        <f>'CP Creación literaria Ctes'!B21+'CP Edición de libros Ctes'!B25+'CP Edición de periódicos Ctes'!B24+'CP Otras ediciones Ctes'!B23+'CP Activ de impresión Ctes'!B21+'CP Activ de serv impresión Ctes'!B21+'CP Comercio libros y rev Ctes'!B21+'CP Otras act prof y técnic Ctes'!B21</f>
        <v>60046.72032471894</v>
      </c>
      <c r="C21" s="89">
        <f>'CP Creación literaria Ctes'!C21+'CP Edición de libros Ctes'!C25+'CP Edición de periódicos Ctes'!C24+'CP Otras ediciones Ctes'!C23+'CP Activ de impresión Ctes'!C21+'CP Activ de serv impresión Ctes'!C21+'CP Comercio libros y rev Ctes'!C21+'CP Otras act prof y técnic Ctes'!C21</f>
        <v>55795.81680578301</v>
      </c>
      <c r="D21" s="89">
        <f>'CP Creación literaria Ctes'!D21+'CP Edición de libros Ctes'!D25+'CP Edición de periódicos Ctes'!D24+'CP Otras ediciones Ctes'!D23+'CP Activ de impresión Ctes'!D21+'CP Activ de serv impresión Ctes'!D21+'CP Comercio libros y rev Ctes'!D21+'CP Otras act prof y técnic Ctes'!D21</f>
        <v>51828.34090761731</v>
      </c>
      <c r="E21" s="89">
        <f>'CP Creación literaria Ctes'!E21+'CP Edición de libros Ctes'!E25+'CP Edición de periódicos Ctes'!E24+'CP Otras ediciones Ctes'!E23+'CP Activ de impresión Ctes'!E21+'CP Activ de serv impresión Ctes'!E21+'CP Comercio libros y rev Ctes'!E21+'CP Otras act prof y técnic Ctes'!E21</f>
        <v>50350.147328462066</v>
      </c>
      <c r="F21" s="121">
        <f>'CP Creación literaria Ctes'!F21+'CP Edición de libros Ctes'!F25+'CP Edición de periódicos Ctes'!F24+'CP Otras ediciones Ctes'!F23+'CP Activ de impresión Ctes'!F21+'CP Activ de serv impresión Ctes'!F21+'CP Comercio libros y rev Ctes'!F21+'CP Otras act prof y técnic Ctes'!F21</f>
        <v>47135.162276792806</v>
      </c>
    </row>
    <row r="22" spans="1:6" ht="15">
      <c r="A22" s="88" t="s">
        <v>92</v>
      </c>
      <c r="B22" s="88">
        <f>'CP Creación literaria Ctes'!B22+'CP Edición de libros Ctes'!B26+'CP Edición de periódicos Ctes'!B25+'CP Otras ediciones Ctes'!B24+'CP Activ de impresión Ctes'!B22+'CP Activ de serv impresión Ctes'!B22+'CP Comercio libros y rev Ctes'!B22+'CP Otras act prof y técnic Ctes'!B22</f>
        <v>40502.14126029719</v>
      </c>
      <c r="C22" s="88">
        <f>'CP Creación literaria Ctes'!C22+'CP Edición de libros Ctes'!C26+'CP Edición de periódicos Ctes'!C25+'CP Otras ediciones Ctes'!C24+'CP Activ de impresión Ctes'!C22+'CP Activ de serv impresión Ctes'!C22+'CP Comercio libros y rev Ctes'!C22+'CP Otras act prof y técnic Ctes'!C22</f>
        <v>35305.715972462654</v>
      </c>
      <c r="D22" s="88">
        <f>'CP Creación literaria Ctes'!D22+'CP Edición de libros Ctes'!D26+'CP Edición de periódicos Ctes'!D25+'CP Otras ediciones Ctes'!D24+'CP Activ de impresión Ctes'!D22+'CP Activ de serv impresión Ctes'!D22+'CP Comercio libros y rev Ctes'!D22+'CP Otras act prof y técnic Ctes'!D22</f>
        <v>34004.56764487066</v>
      </c>
      <c r="E22" s="88">
        <f>'CP Creación literaria Ctes'!E22+'CP Edición de libros Ctes'!E26+'CP Edición de periódicos Ctes'!E25+'CP Otras ediciones Ctes'!E24+'CP Activ de impresión Ctes'!E22+'CP Activ de serv impresión Ctes'!E22+'CP Comercio libros y rev Ctes'!E22+'CP Otras act prof y técnic Ctes'!E22</f>
        <v>31461.37105196766</v>
      </c>
      <c r="F22" s="122">
        <f>'CP Creación literaria Ctes'!F22+'CP Edición de libros Ctes'!F26+'CP Edición de periódicos Ctes'!F25+'CP Otras ediciones Ctes'!F24+'CP Activ de impresión Ctes'!F22+'CP Activ de serv impresión Ctes'!F22+'CP Comercio libros y rev Ctes'!F22+'CP Otras act prof y técnic Ctes'!F22</f>
        <v>29190.44908557938</v>
      </c>
    </row>
    <row r="23" spans="1:6" ht="15">
      <c r="A23" s="96" t="s">
        <v>114</v>
      </c>
      <c r="B23" s="105">
        <f>B16-B19-B22</f>
        <v>687598.7960140567</v>
      </c>
      <c r="C23" s="105">
        <f>C16-C19-C22</f>
        <v>494800.3350353192</v>
      </c>
      <c r="D23" s="105">
        <f>D16-D19-D22</f>
        <v>586128.1916997784</v>
      </c>
      <c r="E23" s="105">
        <f>E16-E19-E22</f>
        <v>474441.1775739276</v>
      </c>
      <c r="F23" s="124">
        <f>F16-F19-F22</f>
        <v>459182.4309800846</v>
      </c>
    </row>
    <row r="24" spans="1:6" ht="15">
      <c r="A24" s="89"/>
      <c r="B24" s="100"/>
      <c r="C24" s="100"/>
      <c r="D24" s="100"/>
      <c r="E24" s="100"/>
      <c r="F24" s="160"/>
    </row>
    <row r="25" spans="1:6" ht="12" customHeight="1">
      <c r="A25" s="178" t="s">
        <v>113</v>
      </c>
      <c r="B25" s="112"/>
      <c r="C25" s="91"/>
      <c r="D25" s="91"/>
      <c r="E25" s="91"/>
      <c r="F25" s="111"/>
    </row>
    <row r="26" spans="1:6" ht="12" customHeight="1">
      <c r="A26" s="90" t="s">
        <v>62</v>
      </c>
      <c r="B26" s="89"/>
      <c r="C26" s="92"/>
      <c r="D26" s="92"/>
      <c r="E26" s="92"/>
      <c r="F26" s="106"/>
    </row>
    <row r="27" spans="1:6" ht="12" customHeight="1">
      <c r="A27" s="113" t="s">
        <v>109</v>
      </c>
      <c r="B27" s="114"/>
      <c r="C27" s="78"/>
      <c r="D27" s="78"/>
      <c r="E27" s="78"/>
      <c r="F27" s="73"/>
    </row>
    <row r="29" spans="2:6" ht="15">
      <c r="B29" s="125"/>
      <c r="C29" s="125"/>
      <c r="D29" s="125"/>
      <c r="E29" s="125"/>
      <c r="F29"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19.xml><?xml version="1.0" encoding="utf-8"?>
<worksheet xmlns="http://schemas.openxmlformats.org/spreadsheetml/2006/main" xmlns:r="http://schemas.openxmlformats.org/officeDocument/2006/relationships">
  <sheetPr>
    <tabColor theme="9" tint="-0.24997000396251678"/>
  </sheetPr>
  <dimension ref="A1:M23"/>
  <sheetViews>
    <sheetView zoomScalePageLayoutView="0" workbookViewId="0" topLeftCell="A1">
      <selection activeCell="G1" sqref="G1"/>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84</v>
      </c>
      <c r="B5" s="104"/>
      <c r="C5" s="84"/>
      <c r="D5" s="84"/>
      <c r="E5" s="104"/>
      <c r="F5" s="81"/>
    </row>
    <row r="6" spans="1:6" ht="15">
      <c r="A6" s="79" t="s">
        <v>75</v>
      </c>
      <c r="B6" s="79"/>
      <c r="C6" s="84"/>
      <c r="D6" s="84"/>
      <c r="E6" s="104"/>
      <c r="F6" s="81"/>
    </row>
    <row r="7" spans="1:6" ht="15">
      <c r="A7" s="79" t="s">
        <v>70</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12" ht="15">
      <c r="A14" s="90" t="s">
        <v>66</v>
      </c>
      <c r="B14" s="89">
        <v>2100232.0043253275</v>
      </c>
      <c r="C14" s="89">
        <v>1800896.5216761436</v>
      </c>
      <c r="D14" s="89">
        <v>1697138.3941446147</v>
      </c>
      <c r="E14" s="89">
        <v>1498319.7352736632</v>
      </c>
      <c r="F14" s="121">
        <v>1415886.6297645574</v>
      </c>
      <c r="H14" s="125"/>
      <c r="I14" s="125"/>
      <c r="J14" s="125"/>
      <c r="K14" s="125"/>
      <c r="L14" s="125"/>
    </row>
    <row r="15" spans="1:13" ht="15">
      <c r="A15" s="93" t="s">
        <v>67</v>
      </c>
      <c r="B15" s="88">
        <v>855283.3310040053</v>
      </c>
      <c r="C15" s="88">
        <v>821286.0247986917</v>
      </c>
      <c r="D15" s="88">
        <v>761469.9193692091</v>
      </c>
      <c r="E15" s="88">
        <v>693960.1806020063</v>
      </c>
      <c r="F15" s="122">
        <v>652606.7809537622</v>
      </c>
      <c r="H15" s="125"/>
      <c r="I15" s="125"/>
      <c r="J15" s="125"/>
      <c r="K15" s="125"/>
      <c r="L15" s="125"/>
      <c r="M15" s="125"/>
    </row>
    <row r="16" spans="1:12" ht="15">
      <c r="A16" s="96" t="s">
        <v>68</v>
      </c>
      <c r="B16" s="105">
        <v>1246183.984423493</v>
      </c>
      <c r="C16" s="105">
        <v>979610.4968774519</v>
      </c>
      <c r="D16" s="105">
        <v>935668.4747754061</v>
      </c>
      <c r="E16" s="105">
        <v>804344.2511766927</v>
      </c>
      <c r="F16" s="124">
        <v>763273.1493311531</v>
      </c>
      <c r="H16" s="177"/>
      <c r="I16" s="125"/>
      <c r="J16" s="125"/>
      <c r="K16" s="125"/>
      <c r="L16" s="125"/>
    </row>
    <row r="17" spans="1:6" ht="15">
      <c r="A17" s="100"/>
      <c r="B17" s="100"/>
      <c r="C17" s="123"/>
      <c r="D17" s="123"/>
      <c r="E17" s="123"/>
      <c r="F17" s="123"/>
    </row>
    <row r="18" spans="1:6" ht="12" customHeight="1">
      <c r="A18" s="178" t="s">
        <v>113</v>
      </c>
      <c r="B18" s="112"/>
      <c r="C18" s="91"/>
      <c r="D18" s="91"/>
      <c r="E18" s="91"/>
      <c r="F18" s="111"/>
    </row>
    <row r="19" spans="1:6" ht="12" customHeight="1">
      <c r="A19" s="126" t="s">
        <v>62</v>
      </c>
      <c r="B19" s="127"/>
      <c r="C19" s="128"/>
      <c r="D19" s="129"/>
      <c r="E19" s="129"/>
      <c r="F19" s="130"/>
    </row>
    <row r="20" spans="1:6" ht="12" customHeight="1">
      <c r="A20" s="126" t="s">
        <v>85</v>
      </c>
      <c r="B20" s="127"/>
      <c r="C20" s="128"/>
      <c r="D20" s="129"/>
      <c r="E20" s="129"/>
      <c r="F20" s="130"/>
    </row>
    <row r="21" spans="1:6" ht="12" customHeight="1">
      <c r="A21" s="113" t="s">
        <v>109</v>
      </c>
      <c r="B21" s="156"/>
      <c r="C21" s="157"/>
      <c r="D21" s="158"/>
      <c r="E21" s="158"/>
      <c r="F21" s="159"/>
    </row>
    <row r="22" spans="2:6" ht="15">
      <c r="B22" s="125"/>
      <c r="C22" s="125"/>
      <c r="D22" s="125"/>
      <c r="E22" s="125"/>
      <c r="F22" s="125"/>
    </row>
    <row r="23" spans="2:6" ht="15">
      <c r="B23" s="125"/>
      <c r="C23" s="125"/>
      <c r="D23" s="125"/>
      <c r="E23" s="125"/>
      <c r="F23"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M27"/>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85" t="s">
        <v>107</v>
      </c>
      <c r="B5" s="104"/>
      <c r="C5" s="84"/>
      <c r="D5" s="84"/>
      <c r="E5" s="85"/>
      <c r="F5" s="81"/>
    </row>
    <row r="6" spans="1:6" ht="15">
      <c r="A6" s="79" t="s">
        <v>71</v>
      </c>
      <c r="B6" s="79"/>
      <c r="C6" s="84"/>
      <c r="D6" s="84"/>
      <c r="E6" s="99"/>
      <c r="F6" s="81"/>
    </row>
    <row r="7" spans="1:6" ht="15">
      <c r="A7" s="79" t="s">
        <v>59</v>
      </c>
      <c r="B7" s="79"/>
      <c r="C7" s="84"/>
      <c r="D7" s="84"/>
      <c r="E7" s="85"/>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13" ht="15">
      <c r="A14" s="90" t="s">
        <v>66</v>
      </c>
      <c r="B14" s="89">
        <v>1894.78</v>
      </c>
      <c r="C14" s="92">
        <v>1453.074</v>
      </c>
      <c r="D14" s="92">
        <v>2147.032</v>
      </c>
      <c r="E14" s="92">
        <v>2469.065</v>
      </c>
      <c r="F14" s="106">
        <v>3086.539886121809</v>
      </c>
      <c r="H14" s="125"/>
      <c r="I14" s="125"/>
      <c r="J14" s="125"/>
      <c r="K14" s="125"/>
      <c r="L14" s="125"/>
      <c r="M14" s="125"/>
    </row>
    <row r="15" spans="1:13" ht="15">
      <c r="A15" s="93" t="s">
        <v>67</v>
      </c>
      <c r="B15" s="88">
        <v>1347.605137210477</v>
      </c>
      <c r="C15" s="94">
        <v>985.7126120121021</v>
      </c>
      <c r="D15" s="94">
        <v>1713.8222138378273</v>
      </c>
      <c r="E15" s="94">
        <v>1756.048025684558</v>
      </c>
      <c r="F15" s="95">
        <v>2219.22564164526</v>
      </c>
      <c r="H15" s="125"/>
      <c r="I15" s="125"/>
      <c r="J15" s="125"/>
      <c r="K15" s="125"/>
      <c r="L15" s="125"/>
      <c r="M15" s="125"/>
    </row>
    <row r="16" spans="1:13" ht="15">
      <c r="A16" s="96" t="s">
        <v>68</v>
      </c>
      <c r="B16" s="105">
        <f>B14-B15</f>
        <v>547.1748627895229</v>
      </c>
      <c r="C16" s="105">
        <f>C14-C15</f>
        <v>467.36138798789796</v>
      </c>
      <c r="D16" s="105">
        <f>D14-D15</f>
        <v>433.2097861621728</v>
      </c>
      <c r="E16" s="105">
        <f>E14-E15</f>
        <v>713.016974315442</v>
      </c>
      <c r="F16" s="124">
        <f>F14-F15</f>
        <v>867.314244476549</v>
      </c>
      <c r="H16" s="125"/>
      <c r="I16" s="125"/>
      <c r="J16" s="125"/>
      <c r="K16" s="125"/>
      <c r="L16" s="125"/>
      <c r="M16" s="125"/>
    </row>
    <row r="17" spans="1:7" ht="15">
      <c r="A17" s="100"/>
      <c r="B17" s="100"/>
      <c r="C17" s="100"/>
      <c r="D17" s="100"/>
      <c r="E17" s="100"/>
      <c r="F17" s="100"/>
      <c r="G17" s="162"/>
    </row>
    <row r="18" spans="1:6" ht="15">
      <c r="A18" s="136" t="s">
        <v>88</v>
      </c>
      <c r="B18" s="137"/>
      <c r="C18" s="137"/>
      <c r="D18" s="137"/>
      <c r="E18" s="137"/>
      <c r="F18" s="131"/>
    </row>
    <row r="19" spans="1:13" ht="15">
      <c r="A19" s="138" t="s">
        <v>89</v>
      </c>
      <c r="B19" s="134">
        <v>125.35008871379937</v>
      </c>
      <c r="C19" s="134">
        <v>160.25620640412177</v>
      </c>
      <c r="D19" s="134">
        <v>184.52948863634947</v>
      </c>
      <c r="E19" s="134">
        <v>354.6600157223457</v>
      </c>
      <c r="F19" s="132">
        <v>303.7587534747412</v>
      </c>
      <c r="H19" s="125"/>
      <c r="I19" s="125"/>
      <c r="J19" s="125"/>
      <c r="K19" s="125"/>
      <c r="L19" s="125"/>
      <c r="M19" s="125"/>
    </row>
    <row r="20" spans="1:13" ht="15">
      <c r="A20" s="139" t="s">
        <v>90</v>
      </c>
      <c r="B20" s="135">
        <v>119.35008871379937</v>
      </c>
      <c r="C20" s="135">
        <v>142.04740035760875</v>
      </c>
      <c r="D20" s="135">
        <v>135.23916215674964</v>
      </c>
      <c r="E20" s="135">
        <v>241.36710488520146</v>
      </c>
      <c r="F20" s="133">
        <v>194.41772091077493</v>
      </c>
      <c r="H20" s="125"/>
      <c r="I20" s="125"/>
      <c r="J20" s="125"/>
      <c r="K20" s="125"/>
      <c r="L20" s="125"/>
      <c r="M20" s="125"/>
    </row>
    <row r="21" spans="1:13" ht="15">
      <c r="A21" s="138" t="s">
        <v>91</v>
      </c>
      <c r="B21" s="134">
        <v>6</v>
      </c>
      <c r="C21" s="134">
        <v>18.208806046513015</v>
      </c>
      <c r="D21" s="134">
        <v>49.29032647959981</v>
      </c>
      <c r="E21" s="134">
        <v>113.29291083714422</v>
      </c>
      <c r="F21" s="132">
        <v>109.34103256396622</v>
      </c>
      <c r="H21" s="125"/>
      <c r="I21" s="125"/>
      <c r="J21" s="125"/>
      <c r="K21" s="125"/>
      <c r="L21" s="125"/>
      <c r="M21" s="125"/>
    </row>
    <row r="22" spans="1:13" ht="15">
      <c r="A22" s="139" t="s">
        <v>92</v>
      </c>
      <c r="B22" s="135">
        <v>2</v>
      </c>
      <c r="C22" s="135">
        <v>6.273877398112853</v>
      </c>
      <c r="D22" s="135">
        <v>16.224886171186238</v>
      </c>
      <c r="E22" s="135">
        <v>43.02442956216699</v>
      </c>
      <c r="F22" s="133">
        <v>41.52365332518766</v>
      </c>
      <c r="H22" s="125"/>
      <c r="I22" s="125"/>
      <c r="J22" s="125"/>
      <c r="K22" s="125"/>
      <c r="L22" s="125"/>
      <c r="M22" s="125"/>
    </row>
    <row r="23" spans="1:13" ht="15">
      <c r="A23" s="96" t="s">
        <v>114</v>
      </c>
      <c r="B23" s="105">
        <v>419.8247740757235</v>
      </c>
      <c r="C23" s="105">
        <v>300.8313041856633</v>
      </c>
      <c r="D23" s="105">
        <v>232.4554113546371</v>
      </c>
      <c r="E23" s="105">
        <v>315.3325290309293</v>
      </c>
      <c r="F23" s="124">
        <v>522.0318376766202</v>
      </c>
      <c r="H23" s="125"/>
      <c r="I23" s="125"/>
      <c r="J23" s="125"/>
      <c r="K23" s="125"/>
      <c r="L23" s="125"/>
      <c r="M23" s="125"/>
    </row>
    <row r="24" spans="1:6" s="72" customFormat="1" ht="15">
      <c r="A24" s="100"/>
      <c r="B24" s="100"/>
      <c r="C24" s="100"/>
      <c r="D24" s="100"/>
      <c r="E24" s="100"/>
      <c r="F24" s="100"/>
    </row>
    <row r="25" spans="1:6" ht="12" customHeight="1">
      <c r="A25" s="178" t="s">
        <v>113</v>
      </c>
      <c r="B25" s="112"/>
      <c r="C25" s="91"/>
      <c r="D25" s="91"/>
      <c r="E25" s="91"/>
      <c r="F25" s="111"/>
    </row>
    <row r="26" spans="1:6" ht="12" customHeight="1">
      <c r="A26" s="90" t="s">
        <v>62</v>
      </c>
      <c r="B26" s="89"/>
      <c r="C26" s="92"/>
      <c r="D26" s="92"/>
      <c r="E26" s="92"/>
      <c r="F26" s="106"/>
    </row>
    <row r="27" spans="1:6" ht="12" customHeight="1">
      <c r="A27" s="113" t="s">
        <v>109</v>
      </c>
      <c r="B27" s="114"/>
      <c r="C27" s="78"/>
      <c r="D27" s="78"/>
      <c r="E27" s="78"/>
      <c r="F27" s="73"/>
    </row>
  </sheetData>
  <sheetProtection/>
  <mergeCells count="7">
    <mergeCell ref="A3:F4"/>
    <mergeCell ref="A11:A12"/>
    <mergeCell ref="C11:C12"/>
    <mergeCell ref="D11:D12"/>
    <mergeCell ref="E11:E12"/>
    <mergeCell ref="B11:B12"/>
    <mergeCell ref="F11:F12"/>
  </mergeCells>
  <hyperlinks>
    <hyperlink ref="G1" location="Índice!A1" display="Índice"/>
  </hyperlinks>
  <printOptions/>
  <pageMargins left="0.7" right="0.7" top="0.75" bottom="0.75" header="0.3" footer="0.3"/>
  <pageSetup orientation="portrait" r:id="rId2"/>
  <drawing r:id="rId1"/>
</worksheet>
</file>

<file path=xl/worksheets/sheet20.xml><?xml version="1.0" encoding="utf-8"?>
<worksheet xmlns="http://schemas.openxmlformats.org/spreadsheetml/2006/main" xmlns:r="http://schemas.openxmlformats.org/officeDocument/2006/relationships">
  <dimension ref="A2:Q43"/>
  <sheetViews>
    <sheetView showGridLines="0" zoomScale="70" zoomScaleNormal="70" zoomScalePageLayoutView="0" workbookViewId="0" topLeftCell="A1">
      <selection activeCell="C13" sqref="C13"/>
    </sheetView>
  </sheetViews>
  <sheetFormatPr defaultColWidth="11.421875" defaultRowHeight="15"/>
  <cols>
    <col min="1" max="1" width="49.7109375" style="10" customWidth="1"/>
    <col min="2" max="3" width="13.8515625" style="10" customWidth="1"/>
    <col min="4" max="4" width="13.140625" style="10" customWidth="1"/>
    <col min="5" max="7" width="11.421875" style="10" customWidth="1"/>
    <col min="8" max="8" width="17.28125" style="10" customWidth="1"/>
    <col min="9" max="9" width="14.421875" style="10" customWidth="1"/>
    <col min="10" max="11" width="31.28125" style="10" customWidth="1"/>
    <col min="12" max="12" width="14.7109375" style="10" customWidth="1"/>
    <col min="13" max="13" width="13.140625" style="10" customWidth="1"/>
    <col min="14" max="14" width="13.57421875" style="10" customWidth="1"/>
    <col min="15" max="16384" width="11.421875" style="12" customWidth="1"/>
  </cols>
  <sheetData>
    <row r="1" ht="15"/>
    <row r="2" ht="15">
      <c r="E2" s="11" t="s">
        <v>0</v>
      </c>
    </row>
    <row r="3" ht="15"/>
    <row r="5" ht="15">
      <c r="A5" s="13" t="s">
        <v>1</v>
      </c>
    </row>
    <row r="6" ht="15">
      <c r="A6" s="13" t="s">
        <v>2</v>
      </c>
    </row>
    <row r="7" ht="15">
      <c r="A7" s="13" t="s">
        <v>3</v>
      </c>
    </row>
    <row r="8" spans="1:11" ht="15">
      <c r="A8" s="14">
        <v>2014</v>
      </c>
      <c r="B8" s="15"/>
      <c r="C8" s="15"/>
      <c r="D8" s="16"/>
      <c r="E8" s="16"/>
      <c r="F8" s="16"/>
      <c r="G8" s="16"/>
      <c r="H8" s="16"/>
      <c r="I8" s="16"/>
      <c r="J8" s="16"/>
      <c r="K8" s="16"/>
    </row>
    <row r="9" spans="2:12" ht="15" customHeight="1">
      <c r="B9" s="201" t="s">
        <v>4</v>
      </c>
      <c r="C9" s="201"/>
      <c r="D9" s="201"/>
      <c r="E9" s="201"/>
      <c r="F9" s="201"/>
      <c r="G9" s="201"/>
      <c r="H9" s="201"/>
      <c r="I9" s="201"/>
      <c r="J9" s="201"/>
      <c r="K9" s="201"/>
      <c r="L9" s="17"/>
    </row>
    <row r="10" spans="1:14" ht="89.25">
      <c r="A10" s="55" t="s">
        <v>5</v>
      </c>
      <c r="B10" s="18" t="s">
        <v>6</v>
      </c>
      <c r="C10" s="19" t="s">
        <v>7</v>
      </c>
      <c r="D10" s="20" t="s">
        <v>8</v>
      </c>
      <c r="E10" s="20" t="s">
        <v>9</v>
      </c>
      <c r="F10" s="20" t="s">
        <v>10</v>
      </c>
      <c r="G10" s="20" t="s">
        <v>11</v>
      </c>
      <c r="H10" s="20" t="s">
        <v>12</v>
      </c>
      <c r="I10" s="20" t="s">
        <v>13</v>
      </c>
      <c r="J10" s="20" t="s">
        <v>14</v>
      </c>
      <c r="K10" s="20" t="s">
        <v>15</v>
      </c>
      <c r="L10" s="21" t="s">
        <v>16</v>
      </c>
      <c r="M10" s="22" t="s">
        <v>17</v>
      </c>
      <c r="N10" s="23" t="s">
        <v>18</v>
      </c>
    </row>
    <row r="11" spans="11:15" ht="15">
      <c r="K11" s="24"/>
      <c r="N11"/>
      <c r="O11" s="25"/>
    </row>
    <row r="12" spans="1:15" ht="15">
      <c r="A12" s="26" t="s">
        <v>19</v>
      </c>
      <c r="B12" s="5">
        <v>4375</v>
      </c>
      <c r="C12" s="27"/>
      <c r="D12" s="28">
        <v>4375</v>
      </c>
      <c r="E12" s="29"/>
      <c r="F12" s="29"/>
      <c r="G12" s="29"/>
      <c r="H12" s="29"/>
      <c r="I12" s="29"/>
      <c r="J12" s="29"/>
      <c r="K12" s="30"/>
      <c r="L12" s="5">
        <v>4375</v>
      </c>
      <c r="M12" s="29"/>
      <c r="N12" s="5">
        <v>4375</v>
      </c>
      <c r="O12" s="31"/>
    </row>
    <row r="13" spans="1:15" ht="15">
      <c r="A13" s="32" t="s">
        <v>20</v>
      </c>
      <c r="B13" s="33">
        <v>4488</v>
      </c>
      <c r="C13" s="33">
        <v>45159</v>
      </c>
      <c r="D13" s="33">
        <v>49647</v>
      </c>
      <c r="E13" s="12"/>
      <c r="F13" s="34">
        <v>10</v>
      </c>
      <c r="G13" s="12"/>
      <c r="H13" s="12"/>
      <c r="I13" s="12"/>
      <c r="J13" s="12"/>
      <c r="K13" s="35">
        <v>635</v>
      </c>
      <c r="L13" s="33">
        <v>50292</v>
      </c>
      <c r="M13" s="33">
        <v>1</v>
      </c>
      <c r="N13" s="33">
        <v>50293</v>
      </c>
      <c r="O13" s="31"/>
    </row>
    <row r="14" spans="1:15" ht="15">
      <c r="A14" s="36" t="s">
        <v>21</v>
      </c>
      <c r="B14" s="37"/>
      <c r="C14" s="37"/>
      <c r="D14" s="29"/>
      <c r="E14" s="5">
        <v>50566</v>
      </c>
      <c r="F14" s="29"/>
      <c r="G14" s="29"/>
      <c r="H14" s="5">
        <v>6</v>
      </c>
      <c r="I14" s="29"/>
      <c r="J14" s="29"/>
      <c r="K14" s="30"/>
      <c r="L14" s="5">
        <v>50572</v>
      </c>
      <c r="M14" s="5">
        <v>386</v>
      </c>
      <c r="N14" s="5">
        <v>50958</v>
      </c>
      <c r="O14" s="31"/>
    </row>
    <row r="15" spans="1:15" ht="15">
      <c r="A15" s="32" t="s">
        <v>22</v>
      </c>
      <c r="B15" s="33"/>
      <c r="C15" s="38"/>
      <c r="D15" s="12"/>
      <c r="E15" s="12"/>
      <c r="F15" s="33">
        <v>1123</v>
      </c>
      <c r="G15" s="12"/>
      <c r="H15" s="33">
        <v>1</v>
      </c>
      <c r="I15" s="12"/>
      <c r="J15" s="12"/>
      <c r="K15" s="39"/>
      <c r="L15" s="33">
        <v>1124</v>
      </c>
      <c r="M15" s="33"/>
      <c r="N15" s="33">
        <v>1124</v>
      </c>
      <c r="O15" s="31"/>
    </row>
    <row r="16" spans="1:15" ht="15">
      <c r="A16" s="36" t="s">
        <v>23</v>
      </c>
      <c r="B16" s="37"/>
      <c r="C16" s="37"/>
      <c r="D16" s="29"/>
      <c r="E16" s="29"/>
      <c r="F16" s="29"/>
      <c r="G16" s="5">
        <v>9246</v>
      </c>
      <c r="H16" s="29"/>
      <c r="I16" s="29"/>
      <c r="J16" s="29"/>
      <c r="K16" s="30"/>
      <c r="L16" s="5">
        <v>9246</v>
      </c>
      <c r="M16" s="5">
        <v>3</v>
      </c>
      <c r="N16" s="5">
        <v>9249</v>
      </c>
      <c r="O16" s="31"/>
    </row>
    <row r="17" spans="1:15" ht="15">
      <c r="A17" s="32" t="s">
        <v>24</v>
      </c>
      <c r="B17" s="33">
        <v>16</v>
      </c>
      <c r="C17" s="38"/>
      <c r="D17" s="33">
        <v>16</v>
      </c>
      <c r="E17" s="12"/>
      <c r="F17" s="33">
        <v>45</v>
      </c>
      <c r="G17" s="33">
        <v>540</v>
      </c>
      <c r="H17" s="33">
        <v>8732</v>
      </c>
      <c r="I17" s="12"/>
      <c r="J17" s="12"/>
      <c r="K17" s="35">
        <v>1</v>
      </c>
      <c r="L17" s="33">
        <v>9334</v>
      </c>
      <c r="M17" s="33">
        <v>1189</v>
      </c>
      <c r="N17" s="33">
        <v>10523</v>
      </c>
      <c r="O17" s="31"/>
    </row>
    <row r="18" spans="1:15" ht="15">
      <c r="A18" s="36" t="s">
        <v>25</v>
      </c>
      <c r="B18" s="5">
        <v>70</v>
      </c>
      <c r="C18" s="37"/>
      <c r="D18" s="5">
        <v>70</v>
      </c>
      <c r="E18" s="29"/>
      <c r="F18" s="29"/>
      <c r="G18" s="5">
        <v>15</v>
      </c>
      <c r="H18" s="29"/>
      <c r="I18" s="5">
        <v>65077</v>
      </c>
      <c r="J18" s="5">
        <v>36</v>
      </c>
      <c r="K18" s="6">
        <v>33</v>
      </c>
      <c r="L18" s="5">
        <v>65231</v>
      </c>
      <c r="M18" s="5">
        <v>2930</v>
      </c>
      <c r="N18" s="5">
        <v>68161</v>
      </c>
      <c r="O18" s="31"/>
    </row>
    <row r="19" spans="1:15" ht="24">
      <c r="A19" s="32" t="s">
        <v>26</v>
      </c>
      <c r="B19" s="33">
        <v>41</v>
      </c>
      <c r="C19" s="38"/>
      <c r="D19" s="33">
        <v>41</v>
      </c>
      <c r="E19" s="12"/>
      <c r="F19" s="12"/>
      <c r="G19" s="12"/>
      <c r="H19" s="12"/>
      <c r="I19" s="12"/>
      <c r="J19" s="33">
        <v>20822</v>
      </c>
      <c r="K19" s="35">
        <v>97</v>
      </c>
      <c r="L19" s="33">
        <v>20960</v>
      </c>
      <c r="M19" s="33"/>
      <c r="N19" s="33">
        <v>20960</v>
      </c>
      <c r="O19" s="31"/>
    </row>
    <row r="20" spans="1:17" ht="24">
      <c r="A20" s="36" t="s">
        <v>27</v>
      </c>
      <c r="B20" s="5"/>
      <c r="C20" s="37"/>
      <c r="D20" s="29"/>
      <c r="E20" s="29"/>
      <c r="F20" s="29"/>
      <c r="G20" s="29"/>
      <c r="H20" s="29"/>
      <c r="I20" s="29"/>
      <c r="J20" s="29"/>
      <c r="K20" s="6">
        <v>3504</v>
      </c>
      <c r="L20" s="5">
        <v>3504</v>
      </c>
      <c r="M20" s="5"/>
      <c r="N20" s="5">
        <v>3504</v>
      </c>
      <c r="O20" s="31"/>
      <c r="Q20" s="12" t="s">
        <v>28</v>
      </c>
    </row>
    <row r="21" spans="1:15" ht="15">
      <c r="A21" s="40" t="s">
        <v>29</v>
      </c>
      <c r="B21" s="33">
        <v>105</v>
      </c>
      <c r="C21" s="12"/>
      <c r="D21" s="33">
        <v>105</v>
      </c>
      <c r="E21" s="33">
        <v>18</v>
      </c>
      <c r="F21" s="33"/>
      <c r="G21" s="33">
        <v>285</v>
      </c>
      <c r="H21" s="33">
        <v>17</v>
      </c>
      <c r="I21" s="33">
        <v>1</v>
      </c>
      <c r="J21" s="33">
        <v>977</v>
      </c>
      <c r="K21" s="35">
        <v>527</v>
      </c>
      <c r="L21" s="33">
        <v>1930</v>
      </c>
      <c r="M21" s="33">
        <v>1039658</v>
      </c>
      <c r="N21" s="33">
        <v>1041588</v>
      </c>
      <c r="O21" s="31"/>
    </row>
    <row r="22" spans="1:15" ht="15">
      <c r="A22" s="41" t="s">
        <v>30</v>
      </c>
      <c r="B22" s="42">
        <v>9095</v>
      </c>
      <c r="C22" s="42">
        <v>45159</v>
      </c>
      <c r="D22" s="42">
        <v>54254</v>
      </c>
      <c r="E22" s="42">
        <v>50584</v>
      </c>
      <c r="F22" s="42">
        <v>1178</v>
      </c>
      <c r="G22" s="42">
        <v>10086</v>
      </c>
      <c r="H22" s="42">
        <v>8756</v>
      </c>
      <c r="I22" s="42">
        <v>65078</v>
      </c>
      <c r="J22" s="42">
        <v>21835</v>
      </c>
      <c r="K22" s="43">
        <v>4797</v>
      </c>
      <c r="L22" s="42">
        <v>216568</v>
      </c>
      <c r="M22" s="42">
        <v>1044167</v>
      </c>
      <c r="N22" s="42">
        <v>1260735</v>
      </c>
      <c r="O22" s="54"/>
    </row>
    <row r="23" spans="1:15" ht="15">
      <c r="A23" s="44" t="s">
        <v>31</v>
      </c>
      <c r="B23" s="12"/>
      <c r="C23" s="12"/>
      <c r="D23" s="33">
        <v>28483</v>
      </c>
      <c r="E23" s="33">
        <v>28897</v>
      </c>
      <c r="F23" s="33">
        <v>963</v>
      </c>
      <c r="G23" s="33">
        <v>6682</v>
      </c>
      <c r="H23" s="33">
        <v>4593</v>
      </c>
      <c r="I23" s="33">
        <v>7448</v>
      </c>
      <c r="J23" s="33">
        <v>9252</v>
      </c>
      <c r="K23" s="35">
        <v>2821</v>
      </c>
      <c r="L23" s="33">
        <v>89139</v>
      </c>
      <c r="M23" s="33">
        <v>478278</v>
      </c>
      <c r="N23" s="33">
        <v>567417</v>
      </c>
      <c r="O23" s="54"/>
    </row>
    <row r="24" spans="1:15" ht="15">
      <c r="A24" s="45" t="s">
        <v>30</v>
      </c>
      <c r="B24" s="29"/>
      <c r="C24" s="29"/>
      <c r="D24" s="5">
        <v>54254</v>
      </c>
      <c r="E24" s="5">
        <v>50584</v>
      </c>
      <c r="F24" s="5">
        <v>1178</v>
      </c>
      <c r="G24" s="5">
        <v>10086</v>
      </c>
      <c r="H24" s="5">
        <v>8756</v>
      </c>
      <c r="I24" s="5">
        <v>65078</v>
      </c>
      <c r="J24" s="5">
        <v>21835</v>
      </c>
      <c r="K24" s="6">
        <v>4797</v>
      </c>
      <c r="L24" s="5">
        <v>216568</v>
      </c>
      <c r="M24" s="5">
        <v>1044167</v>
      </c>
      <c r="N24" s="5">
        <v>1260735</v>
      </c>
      <c r="O24" s="31"/>
    </row>
    <row r="25" spans="1:16" ht="15">
      <c r="A25" s="44" t="s">
        <v>32</v>
      </c>
      <c r="B25" s="12"/>
      <c r="C25" s="12"/>
      <c r="D25" s="33">
        <v>25771</v>
      </c>
      <c r="E25" s="33">
        <v>21687</v>
      </c>
      <c r="F25" s="33">
        <v>215</v>
      </c>
      <c r="G25" s="33">
        <v>3404</v>
      </c>
      <c r="H25" s="33">
        <v>4163</v>
      </c>
      <c r="I25" s="33">
        <v>57630</v>
      </c>
      <c r="J25" s="33">
        <v>12583</v>
      </c>
      <c r="K25" s="35">
        <v>1976</v>
      </c>
      <c r="L25" s="33">
        <v>127429</v>
      </c>
      <c r="M25" s="33">
        <v>565889</v>
      </c>
      <c r="N25" s="33">
        <v>693318</v>
      </c>
      <c r="O25" s="54"/>
      <c r="P25" s="33"/>
    </row>
    <row r="26" spans="1:15" ht="15">
      <c r="A26" s="45" t="s">
        <v>33</v>
      </c>
      <c r="B26" s="29"/>
      <c r="C26" s="29"/>
      <c r="D26" s="5">
        <v>11686</v>
      </c>
      <c r="E26" s="5">
        <v>3792</v>
      </c>
      <c r="F26" s="5">
        <v>75</v>
      </c>
      <c r="G26" s="5">
        <v>939</v>
      </c>
      <c r="H26" s="5">
        <v>2418</v>
      </c>
      <c r="I26" s="5">
        <v>2013</v>
      </c>
      <c r="J26" s="5">
        <v>3905</v>
      </c>
      <c r="K26" s="6">
        <v>1915</v>
      </c>
      <c r="L26" s="5">
        <v>26743</v>
      </c>
      <c r="M26" s="5">
        <v>223981</v>
      </c>
      <c r="N26" s="5">
        <v>250724</v>
      </c>
      <c r="O26" s="31"/>
    </row>
    <row r="27" spans="1:15" ht="15">
      <c r="A27" s="44" t="s">
        <v>34</v>
      </c>
      <c r="B27" s="12"/>
      <c r="C27" s="12"/>
      <c r="D27" s="33">
        <v>312</v>
      </c>
      <c r="E27" s="33">
        <v>556</v>
      </c>
      <c r="F27" s="33">
        <v>18</v>
      </c>
      <c r="G27" s="33">
        <v>50</v>
      </c>
      <c r="H27" s="33">
        <v>159</v>
      </c>
      <c r="I27" s="33">
        <v>211</v>
      </c>
      <c r="J27" s="33">
        <v>210</v>
      </c>
      <c r="K27" s="35">
        <v>50</v>
      </c>
      <c r="L27" s="33">
        <v>1566</v>
      </c>
      <c r="M27" s="33">
        <v>13230</v>
      </c>
      <c r="N27" s="33">
        <v>14796</v>
      </c>
      <c r="O27" s="31"/>
    </row>
    <row r="28" spans="1:15" ht="15">
      <c r="A28" s="46" t="s">
        <v>35</v>
      </c>
      <c r="B28" s="29"/>
      <c r="C28" s="29"/>
      <c r="D28" s="29"/>
      <c r="E28" s="29"/>
      <c r="F28" s="29"/>
      <c r="G28" s="29"/>
      <c r="H28" s="29"/>
      <c r="I28" s="29"/>
      <c r="J28" s="29"/>
      <c r="K28" s="30"/>
      <c r="L28" s="29"/>
      <c r="M28" s="29"/>
      <c r="N28" s="29"/>
      <c r="O28" s="31"/>
    </row>
    <row r="29" spans="1:15" ht="15">
      <c r="A29" s="47" t="s">
        <v>36</v>
      </c>
      <c r="B29" s="12"/>
      <c r="C29" s="12"/>
      <c r="D29" s="12"/>
      <c r="E29" s="12"/>
      <c r="F29" s="12"/>
      <c r="G29" s="12"/>
      <c r="H29" s="12"/>
      <c r="I29" s="12"/>
      <c r="J29" s="12"/>
      <c r="K29" s="39"/>
      <c r="L29" s="12"/>
      <c r="M29" s="12"/>
      <c r="N29" s="12"/>
      <c r="O29" s="31"/>
    </row>
    <row r="30" spans="1:15" ht="15">
      <c r="A30" s="48" t="s">
        <v>37</v>
      </c>
      <c r="B30" s="29"/>
      <c r="C30" s="29"/>
      <c r="D30" s="5">
        <v>312</v>
      </c>
      <c r="E30" s="5">
        <v>556</v>
      </c>
      <c r="F30" s="5">
        <v>18</v>
      </c>
      <c r="G30" s="5">
        <v>50</v>
      </c>
      <c r="H30" s="5">
        <v>159</v>
      </c>
      <c r="I30" s="5">
        <v>211</v>
      </c>
      <c r="J30" s="5">
        <v>210</v>
      </c>
      <c r="K30" s="6">
        <v>50</v>
      </c>
      <c r="L30" s="5">
        <v>1566</v>
      </c>
      <c r="M30" s="5">
        <v>13230</v>
      </c>
      <c r="N30" s="5">
        <v>14796</v>
      </c>
      <c r="O30" s="31"/>
    </row>
    <row r="31" spans="1:15" ht="15">
      <c r="A31" s="49" t="s">
        <v>38</v>
      </c>
      <c r="B31" s="12"/>
      <c r="C31" s="12"/>
      <c r="D31" s="33">
        <v>11331</v>
      </c>
      <c r="E31" s="33">
        <v>10910</v>
      </c>
      <c r="F31" s="33">
        <v>66</v>
      </c>
      <c r="G31" s="33"/>
      <c r="H31" s="33">
        <v>76</v>
      </c>
      <c r="I31" s="33">
        <v>18237</v>
      </c>
      <c r="J31" s="33">
        <v>4808</v>
      </c>
      <c r="K31" s="35"/>
      <c r="L31" s="33">
        <v>45428</v>
      </c>
      <c r="M31" s="33">
        <v>120052</v>
      </c>
      <c r="N31" s="33">
        <v>165480</v>
      </c>
      <c r="O31" s="31"/>
    </row>
    <row r="32" spans="1:15" ht="15">
      <c r="A32" s="50" t="s">
        <v>39</v>
      </c>
      <c r="B32" s="51"/>
      <c r="C32" s="51"/>
      <c r="D32" s="8">
        <v>2442</v>
      </c>
      <c r="E32" s="8">
        <v>6429</v>
      </c>
      <c r="F32" s="8">
        <v>56</v>
      </c>
      <c r="G32" s="8">
        <v>2415</v>
      </c>
      <c r="H32" s="8">
        <v>1510</v>
      </c>
      <c r="I32" s="8">
        <v>37169</v>
      </c>
      <c r="J32" s="8">
        <v>3660</v>
      </c>
      <c r="K32" s="9">
        <v>11</v>
      </c>
      <c r="L32" s="8">
        <v>53692</v>
      </c>
      <c r="M32" s="8">
        <v>208626</v>
      </c>
      <c r="N32" s="8">
        <v>262318</v>
      </c>
      <c r="O32" s="31"/>
    </row>
    <row r="33" s="10" customFormat="1" ht="15">
      <c r="A33" s="52" t="s">
        <v>40</v>
      </c>
    </row>
    <row r="34" s="10" customFormat="1" ht="15">
      <c r="A34" s="4" t="s">
        <v>41</v>
      </c>
    </row>
    <row r="35" s="10" customFormat="1" ht="15">
      <c r="A35" s="4" t="s">
        <v>42</v>
      </c>
    </row>
    <row r="36" s="10" customFormat="1" ht="15">
      <c r="A36" s="4" t="s">
        <v>43</v>
      </c>
    </row>
    <row r="37" s="10" customFormat="1" ht="15">
      <c r="A37" s="4" t="s">
        <v>44</v>
      </c>
    </row>
    <row r="38" ht="15">
      <c r="A38" s="53" t="s">
        <v>45</v>
      </c>
    </row>
    <row r="41" ht="15">
      <c r="D41" s="7"/>
    </row>
    <row r="42" ht="15">
      <c r="D42" s="3"/>
    </row>
    <row r="43" ht="15">
      <c r="D43" s="3"/>
    </row>
  </sheetData>
  <sheetProtection/>
  <mergeCells count="1">
    <mergeCell ref="B9:K9"/>
  </mergeCells>
  <hyperlinks>
    <hyperlink ref="E2" location="'Menú Inicio'!A1" display="Menú inicio"/>
  </hyperlinks>
  <printOptions/>
  <pageMargins left="0.7086614173228347" right="0.7086614173228347" top="0.7480314960629921" bottom="0.7480314960629921" header="0.31496062992125984" footer="0.31496062992125984"/>
  <pageSetup horizontalDpi="600" verticalDpi="600" orientation="landscape" scale="50" r:id="rId2"/>
  <colBreaks count="1" manualBreakCount="1">
    <brk id="16" max="65535" man="1"/>
  </colBreaks>
  <drawing r:id="rId1"/>
</worksheet>
</file>

<file path=xl/worksheets/sheet21.xml><?xml version="1.0" encoding="utf-8"?>
<worksheet xmlns="http://schemas.openxmlformats.org/spreadsheetml/2006/main" xmlns:r="http://schemas.openxmlformats.org/officeDocument/2006/relationships">
  <sheetPr>
    <tabColor rgb="FFFF0000"/>
  </sheetPr>
  <dimension ref="B1:G902"/>
  <sheetViews>
    <sheetView zoomScalePageLayoutView="0" workbookViewId="0" topLeftCell="A814">
      <selection activeCell="E13" sqref="E13"/>
    </sheetView>
  </sheetViews>
  <sheetFormatPr defaultColWidth="11.421875" defaultRowHeight="15"/>
  <cols>
    <col min="2" max="2" width="33.57421875" style="69" customWidth="1"/>
    <col min="3" max="3" width="13.140625" style="69" customWidth="1"/>
    <col min="4" max="4" width="14.28125" style="69" customWidth="1"/>
    <col min="5" max="5" width="25.00390625" style="69" customWidth="1"/>
    <col min="6" max="6" width="16.8515625" style="69" customWidth="1"/>
    <col min="7" max="7" width="11.421875" style="70" customWidth="1"/>
  </cols>
  <sheetData>
    <row r="1" spans="2:5" ht="15">
      <c r="B1" s="203" t="s">
        <v>46</v>
      </c>
      <c r="C1" s="203"/>
      <c r="D1" s="203"/>
      <c r="E1" s="203"/>
    </row>
    <row r="2" spans="2:5" ht="15.75" thickBot="1">
      <c r="B2" s="204" t="s">
        <v>47</v>
      </c>
      <c r="C2" s="204"/>
      <c r="D2" s="204"/>
      <c r="E2" s="204"/>
    </row>
    <row r="3" ht="15.75" thickTop="1">
      <c r="B3" s="65" t="s">
        <v>48</v>
      </c>
    </row>
    <row r="4" ht="15">
      <c r="B4" s="66" t="s">
        <v>49</v>
      </c>
    </row>
    <row r="5" ht="15">
      <c r="B5" s="66" t="s">
        <v>48</v>
      </c>
    </row>
    <row r="6" ht="48">
      <c r="B6" s="66" t="s">
        <v>50</v>
      </c>
    </row>
    <row r="7" ht="15">
      <c r="B7" s="65" t="s">
        <v>48</v>
      </c>
    </row>
    <row r="8" spans="2:7" ht="15">
      <c r="B8" s="67" t="s">
        <v>51</v>
      </c>
      <c r="C8" s="67" t="s">
        <v>52</v>
      </c>
      <c r="D8" s="59" t="s">
        <v>53</v>
      </c>
      <c r="E8" s="64" t="s">
        <v>54</v>
      </c>
      <c r="F8" s="64" t="s">
        <v>55</v>
      </c>
      <c r="G8" s="71" t="s">
        <v>56</v>
      </c>
    </row>
    <row r="9" spans="2:4" ht="15">
      <c r="B9" s="58">
        <v>195001</v>
      </c>
      <c r="C9" s="60">
        <v>1.96</v>
      </c>
      <c r="D9" s="68">
        <v>1.96</v>
      </c>
    </row>
    <row r="10" spans="2:4" ht="15">
      <c r="B10" s="56">
        <v>195002</v>
      </c>
      <c r="C10" s="57">
        <v>1.96</v>
      </c>
      <c r="D10" s="62">
        <v>1.96</v>
      </c>
    </row>
    <row r="11" spans="2:4" ht="15">
      <c r="B11" s="58">
        <v>195003</v>
      </c>
      <c r="C11" s="60">
        <v>1.96</v>
      </c>
      <c r="D11" s="68">
        <v>1.96</v>
      </c>
    </row>
    <row r="12" spans="2:4" ht="15">
      <c r="B12" s="56">
        <v>195004</v>
      </c>
      <c r="C12" s="57">
        <v>1.96</v>
      </c>
      <c r="D12" s="62">
        <v>1.96</v>
      </c>
    </row>
    <row r="13" spans="2:4" ht="15">
      <c r="B13" s="58">
        <v>195005</v>
      </c>
      <c r="C13" s="60">
        <v>1.96</v>
      </c>
      <c r="D13" s="68">
        <v>1.96</v>
      </c>
    </row>
    <row r="14" spans="2:4" ht="15">
      <c r="B14" s="56">
        <v>195006</v>
      </c>
      <c r="C14" s="57">
        <v>1.96</v>
      </c>
      <c r="D14" s="62">
        <v>1.96</v>
      </c>
    </row>
    <row r="15" spans="2:4" ht="15">
      <c r="B15" s="58">
        <v>195007</v>
      </c>
      <c r="C15" s="60">
        <v>1.96</v>
      </c>
      <c r="D15" s="68">
        <v>1.96</v>
      </c>
    </row>
    <row r="16" spans="2:4" ht="15">
      <c r="B16" s="56">
        <v>195008</v>
      </c>
      <c r="C16" s="57">
        <v>1.96</v>
      </c>
      <c r="D16" s="62">
        <v>1.96</v>
      </c>
    </row>
    <row r="17" spans="2:4" ht="15">
      <c r="B17" s="58">
        <v>195009</v>
      </c>
      <c r="C17" s="60">
        <v>1.96</v>
      </c>
      <c r="D17" s="68">
        <v>1.96</v>
      </c>
    </row>
    <row r="18" spans="2:4" ht="15">
      <c r="B18" s="56">
        <v>195010</v>
      </c>
      <c r="C18" s="57">
        <v>1.96</v>
      </c>
      <c r="D18" s="62">
        <v>1.96</v>
      </c>
    </row>
    <row r="19" spans="2:4" ht="15">
      <c r="B19" s="58">
        <v>195011</v>
      </c>
      <c r="C19" s="60">
        <v>1.96</v>
      </c>
      <c r="D19" s="68">
        <v>1.96</v>
      </c>
    </row>
    <row r="20" spans="2:4" ht="15">
      <c r="B20" s="56">
        <v>195012</v>
      </c>
      <c r="C20" s="57">
        <v>1.96</v>
      </c>
      <c r="D20" s="62">
        <v>1.96</v>
      </c>
    </row>
    <row r="21" spans="2:4" ht="15">
      <c r="B21" s="58">
        <v>195101</v>
      </c>
      <c r="C21" s="60">
        <v>1.96</v>
      </c>
      <c r="D21" s="68">
        <v>1.96</v>
      </c>
    </row>
    <row r="22" spans="2:4" ht="15">
      <c r="B22" s="56">
        <v>195102</v>
      </c>
      <c r="C22" s="57">
        <v>1.96</v>
      </c>
      <c r="D22" s="62">
        <v>1.96</v>
      </c>
    </row>
    <row r="23" spans="2:4" ht="15">
      <c r="B23" s="58">
        <v>195103</v>
      </c>
      <c r="C23" s="60">
        <v>2.15</v>
      </c>
      <c r="D23" s="68">
        <v>2.15</v>
      </c>
    </row>
    <row r="24" spans="2:4" ht="15">
      <c r="B24" s="56">
        <v>195104</v>
      </c>
      <c r="C24" s="57">
        <v>2.51</v>
      </c>
      <c r="D24" s="62">
        <v>2.51</v>
      </c>
    </row>
    <row r="25" spans="2:4" ht="15">
      <c r="B25" s="58">
        <v>195105</v>
      </c>
      <c r="C25" s="60">
        <v>2.51</v>
      </c>
      <c r="D25" s="68">
        <v>2.51</v>
      </c>
    </row>
    <row r="26" spans="2:4" ht="15">
      <c r="B26" s="56">
        <v>195106</v>
      </c>
      <c r="C26" s="57">
        <v>2.51</v>
      </c>
      <c r="D26" s="62">
        <v>2.51</v>
      </c>
    </row>
    <row r="27" spans="2:4" ht="15">
      <c r="B27" s="58">
        <v>195107</v>
      </c>
      <c r="C27" s="60">
        <v>2.51</v>
      </c>
      <c r="D27" s="68">
        <v>2.51</v>
      </c>
    </row>
    <row r="28" spans="2:4" ht="15">
      <c r="B28" s="56">
        <v>195108</v>
      </c>
      <c r="C28" s="57">
        <v>2.51</v>
      </c>
      <c r="D28" s="62">
        <v>2.51</v>
      </c>
    </row>
    <row r="29" spans="2:4" ht="15">
      <c r="B29" s="58">
        <v>195109</v>
      </c>
      <c r="C29" s="60">
        <v>2.51</v>
      </c>
      <c r="D29" s="68">
        <v>2.51</v>
      </c>
    </row>
    <row r="30" spans="2:4" ht="15">
      <c r="B30" s="56">
        <v>195110</v>
      </c>
      <c r="C30" s="57">
        <v>2.51</v>
      </c>
      <c r="D30" s="62">
        <v>2.51</v>
      </c>
    </row>
    <row r="31" spans="2:4" ht="15">
      <c r="B31" s="58">
        <v>195111</v>
      </c>
      <c r="C31" s="60">
        <v>2.51</v>
      </c>
      <c r="D31" s="68">
        <v>2.51</v>
      </c>
    </row>
    <row r="32" spans="2:4" ht="15">
      <c r="B32" s="56">
        <v>195112</v>
      </c>
      <c r="C32" s="57">
        <v>2.51</v>
      </c>
      <c r="D32" s="62">
        <v>2.51</v>
      </c>
    </row>
    <row r="33" spans="2:4" ht="15">
      <c r="B33" s="58">
        <v>195201</v>
      </c>
      <c r="C33" s="60">
        <v>2.51</v>
      </c>
      <c r="D33" s="68">
        <v>2.51</v>
      </c>
    </row>
    <row r="34" spans="2:4" ht="15">
      <c r="B34" s="56">
        <v>195202</v>
      </c>
      <c r="C34" s="57">
        <v>2.51</v>
      </c>
      <c r="D34" s="62">
        <v>2.51</v>
      </c>
    </row>
    <row r="35" spans="2:4" ht="15">
      <c r="B35" s="58">
        <v>195203</v>
      </c>
      <c r="C35" s="60">
        <v>2.51</v>
      </c>
      <c r="D35" s="68">
        <v>2.51</v>
      </c>
    </row>
    <row r="36" spans="2:4" ht="15">
      <c r="B36" s="56">
        <v>195204</v>
      </c>
      <c r="C36" s="57">
        <v>2.51</v>
      </c>
      <c r="D36" s="62">
        <v>2.51</v>
      </c>
    </row>
    <row r="37" spans="2:4" ht="15">
      <c r="B37" s="58">
        <v>195205</v>
      </c>
      <c r="C37" s="60">
        <v>2.51</v>
      </c>
      <c r="D37" s="68">
        <v>2.51</v>
      </c>
    </row>
    <row r="38" spans="2:4" ht="15">
      <c r="B38" s="56">
        <v>195206</v>
      </c>
      <c r="C38" s="57">
        <v>2.51</v>
      </c>
      <c r="D38" s="62">
        <v>2.51</v>
      </c>
    </row>
    <row r="39" spans="2:4" ht="15">
      <c r="B39" s="58">
        <v>195207</v>
      </c>
      <c r="C39" s="60">
        <v>2.51</v>
      </c>
      <c r="D39" s="68">
        <v>2.51</v>
      </c>
    </row>
    <row r="40" spans="2:4" ht="15">
      <c r="B40" s="56">
        <v>195208</v>
      </c>
      <c r="C40" s="57">
        <v>2.51</v>
      </c>
      <c r="D40" s="62">
        <v>2.51</v>
      </c>
    </row>
    <row r="41" spans="2:4" ht="15">
      <c r="B41" s="58">
        <v>195209</v>
      </c>
      <c r="C41" s="60">
        <v>2.51</v>
      </c>
      <c r="D41" s="68">
        <v>2.51</v>
      </c>
    </row>
    <row r="42" spans="2:4" ht="15">
      <c r="B42" s="56">
        <v>195210</v>
      </c>
      <c r="C42" s="57">
        <v>2.51</v>
      </c>
      <c r="D42" s="62">
        <v>2.51</v>
      </c>
    </row>
    <row r="43" spans="2:4" ht="15">
      <c r="B43" s="58">
        <v>195211</v>
      </c>
      <c r="C43" s="60">
        <v>2.51</v>
      </c>
      <c r="D43" s="68">
        <v>2.51</v>
      </c>
    </row>
    <row r="44" spans="2:4" ht="15">
      <c r="B44" s="56">
        <v>195212</v>
      </c>
      <c r="C44" s="57">
        <v>2.51</v>
      </c>
      <c r="D44" s="62">
        <v>2.51</v>
      </c>
    </row>
    <row r="45" spans="2:4" ht="15">
      <c r="B45" s="58">
        <v>195301</v>
      </c>
      <c r="C45" s="60">
        <v>2.51</v>
      </c>
      <c r="D45" s="68">
        <v>2.51</v>
      </c>
    </row>
    <row r="46" spans="2:4" ht="15">
      <c r="B46" s="56">
        <v>195302</v>
      </c>
      <c r="C46" s="57">
        <v>2.51</v>
      </c>
      <c r="D46" s="62">
        <v>2.51</v>
      </c>
    </row>
    <row r="47" spans="2:4" ht="15">
      <c r="B47" s="58">
        <v>195303</v>
      </c>
      <c r="C47" s="60">
        <v>2.51</v>
      </c>
      <c r="D47" s="68">
        <v>2.51</v>
      </c>
    </row>
    <row r="48" spans="2:4" ht="15">
      <c r="B48" s="56">
        <v>195304</v>
      </c>
      <c r="C48" s="57">
        <v>2.51</v>
      </c>
      <c r="D48" s="62">
        <v>2.51</v>
      </c>
    </row>
    <row r="49" spans="2:4" ht="15">
      <c r="B49" s="58">
        <v>195305</v>
      </c>
      <c r="C49" s="60">
        <v>2.51</v>
      </c>
      <c r="D49" s="68">
        <v>2.51</v>
      </c>
    </row>
    <row r="50" spans="2:4" ht="15">
      <c r="B50" s="56">
        <v>195306</v>
      </c>
      <c r="C50" s="57">
        <v>2.51</v>
      </c>
      <c r="D50" s="62">
        <v>2.51</v>
      </c>
    </row>
    <row r="51" spans="2:4" ht="15">
      <c r="B51" s="58">
        <v>195307</v>
      </c>
      <c r="C51" s="60">
        <v>2.51</v>
      </c>
      <c r="D51" s="68">
        <v>2.51</v>
      </c>
    </row>
    <row r="52" spans="2:4" ht="15">
      <c r="B52" s="56">
        <v>195308</v>
      </c>
      <c r="C52" s="57">
        <v>2.51</v>
      </c>
      <c r="D52" s="62">
        <v>2.51</v>
      </c>
    </row>
    <row r="53" spans="2:4" ht="15">
      <c r="B53" s="58">
        <v>195309</v>
      </c>
      <c r="C53" s="60">
        <v>2.51</v>
      </c>
      <c r="D53" s="68">
        <v>2.51</v>
      </c>
    </row>
    <row r="54" spans="2:4" ht="15">
      <c r="B54" s="56">
        <v>195310</v>
      </c>
      <c r="C54" s="57">
        <v>2.51</v>
      </c>
      <c r="D54" s="62">
        <v>2.51</v>
      </c>
    </row>
    <row r="55" spans="2:4" ht="15">
      <c r="B55" s="58">
        <v>195311</v>
      </c>
      <c r="C55" s="60">
        <v>2.51</v>
      </c>
      <c r="D55" s="68">
        <v>2.51</v>
      </c>
    </row>
    <row r="56" spans="2:4" ht="15">
      <c r="B56" s="56">
        <v>195312</v>
      </c>
      <c r="C56" s="57">
        <v>2.51</v>
      </c>
      <c r="D56" s="62">
        <v>2.51</v>
      </c>
    </row>
    <row r="57" spans="2:4" ht="15">
      <c r="B57" s="58">
        <v>195401</v>
      </c>
      <c r="C57" s="60">
        <v>2.51</v>
      </c>
      <c r="D57" s="68">
        <v>2.51</v>
      </c>
    </row>
    <row r="58" spans="2:4" ht="15">
      <c r="B58" s="56">
        <v>195402</v>
      </c>
      <c r="C58" s="57">
        <v>2.51</v>
      </c>
      <c r="D58" s="62">
        <v>2.51</v>
      </c>
    </row>
    <row r="59" spans="2:4" ht="15">
      <c r="B59" s="58">
        <v>195403</v>
      </c>
      <c r="C59" s="60">
        <v>2.51</v>
      </c>
      <c r="D59" s="68">
        <v>2.51</v>
      </c>
    </row>
    <row r="60" spans="2:4" ht="15">
      <c r="B60" s="56">
        <v>195404</v>
      </c>
      <c r="C60" s="57">
        <v>2.51</v>
      </c>
      <c r="D60" s="62">
        <v>2.51</v>
      </c>
    </row>
    <row r="61" spans="2:4" ht="15">
      <c r="B61" s="58">
        <v>195405</v>
      </c>
      <c r="C61" s="60">
        <v>2.51</v>
      </c>
      <c r="D61" s="68">
        <v>2.51</v>
      </c>
    </row>
    <row r="62" spans="2:4" ht="15">
      <c r="B62" s="56">
        <v>195406</v>
      </c>
      <c r="C62" s="57">
        <v>2.51</v>
      </c>
      <c r="D62" s="62">
        <v>2.51</v>
      </c>
    </row>
    <row r="63" spans="2:4" ht="15">
      <c r="B63" s="58">
        <v>195407</v>
      </c>
      <c r="C63" s="60">
        <v>2.51</v>
      </c>
      <c r="D63" s="68">
        <v>2.51</v>
      </c>
    </row>
    <row r="64" spans="2:4" ht="15">
      <c r="B64" s="56">
        <v>195408</v>
      </c>
      <c r="C64" s="57">
        <v>2.51</v>
      </c>
      <c r="D64" s="62">
        <v>2.51</v>
      </c>
    </row>
    <row r="65" spans="2:4" ht="15">
      <c r="B65" s="58">
        <v>195409</v>
      </c>
      <c r="C65" s="60">
        <v>2.51</v>
      </c>
      <c r="D65" s="68">
        <v>2.51</v>
      </c>
    </row>
    <row r="66" spans="2:4" ht="15">
      <c r="B66" s="56">
        <v>195410</v>
      </c>
      <c r="C66" s="57">
        <v>2.51</v>
      </c>
      <c r="D66" s="62">
        <v>2.51</v>
      </c>
    </row>
    <row r="67" spans="2:4" ht="15">
      <c r="B67" s="58">
        <v>195411</v>
      </c>
      <c r="C67" s="60">
        <v>2.51</v>
      </c>
      <c r="D67" s="68">
        <v>2.51</v>
      </c>
    </row>
    <row r="68" spans="2:4" ht="15">
      <c r="B68" s="56">
        <v>195412</v>
      </c>
      <c r="C68" s="57">
        <v>2.51</v>
      </c>
      <c r="D68" s="62">
        <v>2.51</v>
      </c>
    </row>
    <row r="69" spans="2:4" ht="15">
      <c r="B69" s="58">
        <v>195501</v>
      </c>
      <c r="C69" s="60">
        <v>2.51</v>
      </c>
      <c r="D69" s="68">
        <v>2.51</v>
      </c>
    </row>
    <row r="70" spans="2:4" ht="15">
      <c r="B70" s="56">
        <v>195502</v>
      </c>
      <c r="C70" s="57">
        <v>2.51</v>
      </c>
      <c r="D70" s="62">
        <v>2.51</v>
      </c>
    </row>
    <row r="71" spans="2:4" ht="15">
      <c r="B71" s="58">
        <v>195503</v>
      </c>
      <c r="C71" s="60">
        <v>2.51</v>
      </c>
      <c r="D71" s="68">
        <v>2.51</v>
      </c>
    </row>
    <row r="72" spans="2:4" ht="15">
      <c r="B72" s="56">
        <v>195504</v>
      </c>
      <c r="C72" s="57">
        <v>2.51</v>
      </c>
      <c r="D72" s="62">
        <v>2.51</v>
      </c>
    </row>
    <row r="73" spans="2:4" ht="15">
      <c r="B73" s="58">
        <v>195505</v>
      </c>
      <c r="C73" s="60">
        <v>2.51</v>
      </c>
      <c r="D73" s="68">
        <v>2.51</v>
      </c>
    </row>
    <row r="74" spans="2:4" ht="15">
      <c r="B74" s="56">
        <v>195506</v>
      </c>
      <c r="C74" s="57">
        <v>2.51</v>
      </c>
      <c r="D74" s="62">
        <v>2.51</v>
      </c>
    </row>
    <row r="75" spans="2:4" ht="15">
      <c r="B75" s="58">
        <v>195507</v>
      </c>
      <c r="C75" s="60">
        <v>2.51</v>
      </c>
      <c r="D75" s="68">
        <v>2.51</v>
      </c>
    </row>
    <row r="76" spans="2:4" ht="15">
      <c r="B76" s="56">
        <v>195508</v>
      </c>
      <c r="C76" s="57">
        <v>2.51</v>
      </c>
      <c r="D76" s="62">
        <v>2.51</v>
      </c>
    </row>
    <row r="77" spans="2:4" ht="15">
      <c r="B77" s="58">
        <v>195509</v>
      </c>
      <c r="C77" s="60">
        <v>2.51</v>
      </c>
      <c r="D77" s="68">
        <v>2.51</v>
      </c>
    </row>
    <row r="78" spans="2:4" ht="15">
      <c r="B78" s="56">
        <v>195510</v>
      </c>
      <c r="C78" s="57">
        <v>2.51</v>
      </c>
      <c r="D78" s="62">
        <v>2.51</v>
      </c>
    </row>
    <row r="79" spans="2:4" ht="15">
      <c r="B79" s="58">
        <v>195511</v>
      </c>
      <c r="C79" s="60">
        <v>2.51</v>
      </c>
      <c r="D79" s="68">
        <v>2.51</v>
      </c>
    </row>
    <row r="80" spans="2:4" ht="15">
      <c r="B80" s="56">
        <v>195512</v>
      </c>
      <c r="C80" s="57">
        <v>2.51</v>
      </c>
      <c r="D80" s="62">
        <v>2.51</v>
      </c>
    </row>
    <row r="81" spans="2:4" ht="15">
      <c r="B81" s="58">
        <v>195601</v>
      </c>
      <c r="C81" s="60">
        <v>2.51</v>
      </c>
      <c r="D81" s="68">
        <v>2.51</v>
      </c>
    </row>
    <row r="82" spans="2:4" ht="15">
      <c r="B82" s="56">
        <v>195602</v>
      </c>
      <c r="C82" s="57">
        <v>2.51</v>
      </c>
      <c r="D82" s="62">
        <v>2.51</v>
      </c>
    </row>
    <row r="83" spans="2:4" ht="15">
      <c r="B83" s="58">
        <v>195603</v>
      </c>
      <c r="C83" s="60">
        <v>2.51</v>
      </c>
      <c r="D83" s="68">
        <v>2.51</v>
      </c>
    </row>
    <row r="84" spans="2:4" ht="15">
      <c r="B84" s="56">
        <v>195604</v>
      </c>
      <c r="C84" s="57">
        <v>2.51</v>
      </c>
      <c r="D84" s="62">
        <v>2.51</v>
      </c>
    </row>
    <row r="85" spans="2:4" ht="15">
      <c r="B85" s="58">
        <v>195605</v>
      </c>
      <c r="C85" s="60">
        <v>2.51</v>
      </c>
      <c r="D85" s="68">
        <v>2.51</v>
      </c>
    </row>
    <row r="86" spans="2:4" ht="15">
      <c r="B86" s="56">
        <v>195606</v>
      </c>
      <c r="C86" s="57">
        <v>2.51</v>
      </c>
      <c r="D86" s="62">
        <v>2.51</v>
      </c>
    </row>
    <row r="87" spans="2:4" ht="15">
      <c r="B87" s="58">
        <v>195607</v>
      </c>
      <c r="C87" s="60">
        <v>2.51</v>
      </c>
      <c r="D87" s="68">
        <v>2.51</v>
      </c>
    </row>
    <row r="88" spans="2:4" ht="15">
      <c r="B88" s="56">
        <v>195608</v>
      </c>
      <c r="C88" s="57">
        <v>2.51</v>
      </c>
      <c r="D88" s="62">
        <v>2.51</v>
      </c>
    </row>
    <row r="89" spans="2:4" ht="15">
      <c r="B89" s="58">
        <v>195609</v>
      </c>
      <c r="C89" s="60">
        <v>2.51</v>
      </c>
      <c r="D89" s="68">
        <v>2.51</v>
      </c>
    </row>
    <row r="90" spans="2:4" ht="15">
      <c r="B90" s="56">
        <v>195610</v>
      </c>
      <c r="C90" s="57">
        <v>2.51</v>
      </c>
      <c r="D90" s="62">
        <v>2.51</v>
      </c>
    </row>
    <row r="91" spans="2:4" ht="15">
      <c r="B91" s="58">
        <v>195611</v>
      </c>
      <c r="C91" s="60">
        <v>2.51</v>
      </c>
      <c r="D91" s="68">
        <v>2.51</v>
      </c>
    </row>
    <row r="92" spans="2:4" ht="15">
      <c r="B92" s="56">
        <v>195612</v>
      </c>
      <c r="C92" s="57">
        <v>2.51</v>
      </c>
      <c r="D92" s="62">
        <v>2.51</v>
      </c>
    </row>
    <row r="93" spans="2:4" ht="15">
      <c r="B93" s="58">
        <v>195701</v>
      </c>
      <c r="C93" s="60">
        <v>2.51</v>
      </c>
      <c r="D93" s="68">
        <v>2.51</v>
      </c>
    </row>
    <row r="94" spans="2:4" ht="15">
      <c r="B94" s="56">
        <v>195702</v>
      </c>
      <c r="C94" s="57">
        <v>2.51</v>
      </c>
      <c r="D94" s="62">
        <v>2.51</v>
      </c>
    </row>
    <row r="95" spans="2:4" ht="15">
      <c r="B95" s="58">
        <v>195703</v>
      </c>
      <c r="C95" s="60">
        <v>2.51</v>
      </c>
      <c r="D95" s="68">
        <v>2.51</v>
      </c>
    </row>
    <row r="96" spans="2:4" ht="15">
      <c r="B96" s="56">
        <v>195704</v>
      </c>
      <c r="C96" s="57">
        <v>2.51</v>
      </c>
      <c r="D96" s="62">
        <v>2.51</v>
      </c>
    </row>
    <row r="97" spans="2:4" ht="15">
      <c r="B97" s="58">
        <v>195705</v>
      </c>
      <c r="C97" s="60">
        <v>2.51</v>
      </c>
      <c r="D97" s="68">
        <v>2.51</v>
      </c>
    </row>
    <row r="98" spans="2:4" ht="15">
      <c r="B98" s="56">
        <v>195706</v>
      </c>
      <c r="C98" s="57">
        <v>2.51</v>
      </c>
      <c r="D98" s="62">
        <v>2.51</v>
      </c>
    </row>
    <row r="99" spans="2:4" ht="15">
      <c r="B99" s="58">
        <v>195707</v>
      </c>
      <c r="C99" s="60">
        <v>4.81</v>
      </c>
      <c r="D99" s="68">
        <v>4.8</v>
      </c>
    </row>
    <row r="100" spans="2:4" ht="15">
      <c r="B100" s="56">
        <v>195708</v>
      </c>
      <c r="C100" s="57">
        <v>4.9</v>
      </c>
      <c r="D100" s="62">
        <v>4.99</v>
      </c>
    </row>
    <row r="101" spans="2:4" ht="15">
      <c r="B101" s="58">
        <v>195709</v>
      </c>
      <c r="C101" s="60">
        <v>5.12</v>
      </c>
      <c r="D101" s="68">
        <v>5.04</v>
      </c>
    </row>
    <row r="102" spans="2:4" ht="15">
      <c r="B102" s="56">
        <v>195710</v>
      </c>
      <c r="C102" s="57">
        <v>5.1</v>
      </c>
      <c r="D102" s="62">
        <v>5.06</v>
      </c>
    </row>
    <row r="103" spans="2:4" ht="15">
      <c r="B103" s="58">
        <v>195711</v>
      </c>
      <c r="C103" s="60">
        <v>5.2</v>
      </c>
      <c r="D103" s="68">
        <v>5.3</v>
      </c>
    </row>
    <row r="104" spans="2:4" ht="15">
      <c r="B104" s="56">
        <v>195712</v>
      </c>
      <c r="C104" s="57">
        <v>5.38</v>
      </c>
      <c r="D104" s="62">
        <v>5.42</v>
      </c>
    </row>
    <row r="105" spans="2:4" ht="15">
      <c r="B105" s="58">
        <v>195801</v>
      </c>
      <c r="C105" s="60">
        <v>5.61</v>
      </c>
      <c r="D105" s="68">
        <v>5.88</v>
      </c>
    </row>
    <row r="106" spans="2:4" ht="15">
      <c r="B106" s="56">
        <v>195802</v>
      </c>
      <c r="C106" s="57">
        <v>6.01</v>
      </c>
      <c r="D106" s="62">
        <v>6.16</v>
      </c>
    </row>
    <row r="107" spans="2:4" ht="15">
      <c r="B107" s="58">
        <v>195803</v>
      </c>
      <c r="C107" s="60">
        <v>6.11</v>
      </c>
      <c r="D107" s="68">
        <v>6.1</v>
      </c>
    </row>
    <row r="108" spans="2:4" ht="15">
      <c r="B108" s="56">
        <v>195804</v>
      </c>
      <c r="C108" s="57">
        <v>6.64</v>
      </c>
      <c r="D108" s="62">
        <v>6.64</v>
      </c>
    </row>
    <row r="109" spans="2:4" ht="15">
      <c r="B109" s="58">
        <v>195805</v>
      </c>
      <c r="C109" s="60">
        <v>6.77</v>
      </c>
      <c r="D109" s="68">
        <v>6.72</v>
      </c>
    </row>
    <row r="110" spans="2:4" ht="15">
      <c r="B110" s="56">
        <v>195806</v>
      </c>
      <c r="C110" s="57">
        <v>6.8</v>
      </c>
      <c r="D110" s="62">
        <v>6.81</v>
      </c>
    </row>
    <row r="111" spans="2:4" ht="15">
      <c r="B111" s="58">
        <v>195807</v>
      </c>
      <c r="C111" s="60">
        <v>6.74</v>
      </c>
      <c r="D111" s="68">
        <v>6.63</v>
      </c>
    </row>
    <row r="112" spans="2:4" ht="15">
      <c r="B112" s="56">
        <v>195808</v>
      </c>
      <c r="C112" s="57">
        <v>6.52</v>
      </c>
      <c r="D112" s="62">
        <v>6.51</v>
      </c>
    </row>
    <row r="113" spans="2:4" ht="15">
      <c r="B113" s="58">
        <v>195809</v>
      </c>
      <c r="C113" s="60">
        <v>6.38</v>
      </c>
      <c r="D113" s="68">
        <v>6.43</v>
      </c>
    </row>
    <row r="114" spans="2:4" ht="15">
      <c r="B114" s="56">
        <v>195810</v>
      </c>
      <c r="C114" s="57">
        <v>6.4</v>
      </c>
      <c r="D114" s="62">
        <v>6.41</v>
      </c>
    </row>
    <row r="115" spans="2:4" ht="15">
      <c r="B115" s="58">
        <v>195811</v>
      </c>
      <c r="C115" s="60">
        <v>6.42</v>
      </c>
      <c r="D115" s="68">
        <v>6.39</v>
      </c>
    </row>
    <row r="116" spans="2:4" ht="15">
      <c r="B116" s="56">
        <v>195812</v>
      </c>
      <c r="C116" s="57">
        <v>6.4</v>
      </c>
      <c r="D116" s="62">
        <v>6.4</v>
      </c>
    </row>
    <row r="117" spans="2:4" ht="15">
      <c r="B117" s="58">
        <v>195901</v>
      </c>
      <c r="C117" s="60">
        <v>6.4</v>
      </c>
      <c r="D117" s="68">
        <v>6.4</v>
      </c>
    </row>
    <row r="118" spans="2:4" ht="15">
      <c r="B118" s="56">
        <v>195902</v>
      </c>
      <c r="C118" s="57">
        <v>6.4</v>
      </c>
      <c r="D118" s="62">
        <v>6.4</v>
      </c>
    </row>
    <row r="119" spans="2:4" ht="15">
      <c r="B119" s="58">
        <v>195903</v>
      </c>
      <c r="C119" s="60">
        <v>6.4</v>
      </c>
      <c r="D119" s="68">
        <v>6.4</v>
      </c>
    </row>
    <row r="120" spans="2:4" ht="15">
      <c r="B120" s="56">
        <v>195904</v>
      </c>
      <c r="C120" s="57">
        <v>6.4</v>
      </c>
      <c r="D120" s="62">
        <v>6.4</v>
      </c>
    </row>
    <row r="121" spans="2:4" ht="15">
      <c r="B121" s="58">
        <v>195905</v>
      </c>
      <c r="C121" s="60">
        <v>6.4</v>
      </c>
      <c r="D121" s="68">
        <v>6.4</v>
      </c>
    </row>
    <row r="122" spans="2:4" ht="15">
      <c r="B122" s="56">
        <v>195906</v>
      </c>
      <c r="C122" s="57">
        <v>6.4</v>
      </c>
      <c r="D122" s="62">
        <v>6.4</v>
      </c>
    </row>
    <row r="123" spans="2:4" ht="15">
      <c r="B123" s="58">
        <v>195907</v>
      </c>
      <c r="C123" s="60">
        <v>6.4</v>
      </c>
      <c r="D123" s="68">
        <v>6.4</v>
      </c>
    </row>
    <row r="124" spans="2:4" ht="15">
      <c r="B124" s="56">
        <v>195908</v>
      </c>
      <c r="C124" s="57">
        <v>6.4</v>
      </c>
      <c r="D124" s="62">
        <v>6.4</v>
      </c>
    </row>
    <row r="125" spans="2:4" ht="15">
      <c r="B125" s="58">
        <v>195909</v>
      </c>
      <c r="C125" s="60">
        <v>6.4</v>
      </c>
      <c r="D125" s="68">
        <v>6.4</v>
      </c>
    </row>
    <row r="126" spans="2:4" ht="15">
      <c r="B126" s="56">
        <v>195910</v>
      </c>
      <c r="C126" s="57">
        <v>6.4</v>
      </c>
      <c r="D126" s="62">
        <v>6.4</v>
      </c>
    </row>
    <row r="127" spans="2:4" ht="15">
      <c r="B127" s="58">
        <v>195911</v>
      </c>
      <c r="C127" s="60">
        <v>6.4</v>
      </c>
      <c r="D127" s="68">
        <v>6.4</v>
      </c>
    </row>
    <row r="128" spans="2:4" ht="15">
      <c r="B128" s="56">
        <v>195912</v>
      </c>
      <c r="C128" s="57">
        <v>6.4</v>
      </c>
      <c r="D128" s="62">
        <v>6.4</v>
      </c>
    </row>
    <row r="129" spans="2:4" ht="15">
      <c r="B129" s="58">
        <v>196001</v>
      </c>
      <c r="C129" s="60">
        <v>6.4</v>
      </c>
      <c r="D129" s="68">
        <v>6.4</v>
      </c>
    </row>
    <row r="130" spans="2:4" ht="15">
      <c r="B130" s="56">
        <v>196002</v>
      </c>
      <c r="C130" s="57">
        <v>6.4</v>
      </c>
      <c r="D130" s="62">
        <v>6.4</v>
      </c>
    </row>
    <row r="131" spans="2:4" ht="15">
      <c r="B131" s="58">
        <v>196003</v>
      </c>
      <c r="C131" s="60">
        <v>6.52</v>
      </c>
      <c r="D131" s="68">
        <v>6.1</v>
      </c>
    </row>
    <row r="132" spans="2:4" ht="15">
      <c r="B132" s="56">
        <v>196004</v>
      </c>
      <c r="C132" s="57">
        <v>6.7</v>
      </c>
      <c r="D132" s="62">
        <v>6.7</v>
      </c>
    </row>
    <row r="133" spans="2:4" ht="15">
      <c r="B133" s="58">
        <v>196005</v>
      </c>
      <c r="C133" s="60">
        <v>6.7</v>
      </c>
      <c r="D133" s="68">
        <v>6.7</v>
      </c>
    </row>
    <row r="134" spans="2:4" ht="15">
      <c r="B134" s="56">
        <v>196006</v>
      </c>
      <c r="C134" s="57">
        <v>6.7</v>
      </c>
      <c r="D134" s="62">
        <v>6.7</v>
      </c>
    </row>
    <row r="135" spans="2:4" ht="15">
      <c r="B135" s="58">
        <v>196007</v>
      </c>
      <c r="C135" s="60">
        <v>6.7</v>
      </c>
      <c r="D135" s="68">
        <v>6.7</v>
      </c>
    </row>
    <row r="136" spans="2:4" ht="15">
      <c r="B136" s="56">
        <v>196008</v>
      </c>
      <c r="C136" s="57">
        <v>6.7</v>
      </c>
      <c r="D136" s="62">
        <v>6.7</v>
      </c>
    </row>
    <row r="137" spans="2:4" ht="15">
      <c r="B137" s="58">
        <v>196009</v>
      </c>
      <c r="C137" s="60">
        <v>6.7</v>
      </c>
      <c r="D137" s="68">
        <v>6.7</v>
      </c>
    </row>
    <row r="138" spans="2:4" ht="15">
      <c r="B138" s="56">
        <v>196010</v>
      </c>
      <c r="C138" s="57">
        <v>6.7</v>
      </c>
      <c r="D138" s="62">
        <v>6.7</v>
      </c>
    </row>
    <row r="139" spans="2:4" ht="15">
      <c r="B139" s="58">
        <v>196011</v>
      </c>
      <c r="C139" s="60">
        <v>6.7</v>
      </c>
      <c r="D139" s="68">
        <v>6.7</v>
      </c>
    </row>
    <row r="140" spans="2:4" ht="15">
      <c r="B140" s="56">
        <v>196012</v>
      </c>
      <c r="C140" s="57">
        <v>6.7</v>
      </c>
      <c r="D140" s="62">
        <v>6.7</v>
      </c>
    </row>
    <row r="141" spans="2:4" ht="15">
      <c r="B141" s="58">
        <v>196101</v>
      </c>
      <c r="C141" s="60">
        <v>6.7</v>
      </c>
      <c r="D141" s="68">
        <v>6.7</v>
      </c>
    </row>
    <row r="142" spans="2:4" ht="15">
      <c r="B142" s="56">
        <v>196102</v>
      </c>
      <c r="C142" s="57">
        <v>6.7</v>
      </c>
      <c r="D142" s="62">
        <v>6.7</v>
      </c>
    </row>
    <row r="143" spans="2:4" ht="15">
      <c r="B143" s="58">
        <v>196103</v>
      </c>
      <c r="C143" s="60">
        <v>6.7</v>
      </c>
      <c r="D143" s="68">
        <v>6.7</v>
      </c>
    </row>
    <row r="144" spans="2:4" ht="15">
      <c r="B144" s="56">
        <v>196104</v>
      </c>
      <c r="C144" s="57">
        <v>6.7</v>
      </c>
      <c r="D144" s="62">
        <v>6.7</v>
      </c>
    </row>
    <row r="145" spans="2:4" ht="15">
      <c r="B145" s="58">
        <v>196105</v>
      </c>
      <c r="C145" s="60">
        <v>6.7</v>
      </c>
      <c r="D145" s="68">
        <v>6.7</v>
      </c>
    </row>
    <row r="146" spans="2:4" ht="15">
      <c r="B146" s="56">
        <v>196106</v>
      </c>
      <c r="C146" s="57">
        <v>6.7</v>
      </c>
      <c r="D146" s="62">
        <v>6.7</v>
      </c>
    </row>
    <row r="147" spans="2:4" ht="15">
      <c r="B147" s="58">
        <v>196107</v>
      </c>
      <c r="C147" s="60">
        <v>6.7</v>
      </c>
      <c r="D147" s="68">
        <v>6.7</v>
      </c>
    </row>
    <row r="148" spans="2:4" ht="15">
      <c r="B148" s="56">
        <v>196108</v>
      </c>
      <c r="C148" s="57">
        <v>6.7</v>
      </c>
      <c r="D148" s="62">
        <v>6.7</v>
      </c>
    </row>
    <row r="149" spans="2:4" ht="15">
      <c r="B149" s="58">
        <v>196109</v>
      </c>
      <c r="C149" s="60">
        <v>6.7</v>
      </c>
      <c r="D149" s="68">
        <v>6.7</v>
      </c>
    </row>
    <row r="150" spans="2:4" ht="15">
      <c r="B150" s="56">
        <v>196110</v>
      </c>
      <c r="C150" s="57">
        <v>6.7</v>
      </c>
      <c r="D150" s="62">
        <v>6.7</v>
      </c>
    </row>
    <row r="151" spans="2:4" ht="15">
      <c r="B151" s="58">
        <v>196111</v>
      </c>
      <c r="C151" s="60">
        <v>6.7</v>
      </c>
      <c r="D151" s="68">
        <v>6.7</v>
      </c>
    </row>
    <row r="152" spans="2:4" ht="15">
      <c r="B152" s="56">
        <v>196112</v>
      </c>
      <c r="C152" s="57">
        <v>6.7</v>
      </c>
      <c r="D152" s="62">
        <v>6.7</v>
      </c>
    </row>
    <row r="153" spans="2:4" ht="15">
      <c r="B153" s="58">
        <v>196201</v>
      </c>
      <c r="C153" s="60">
        <v>6.7</v>
      </c>
      <c r="D153" s="68">
        <v>6.7</v>
      </c>
    </row>
    <row r="154" spans="2:4" ht="15">
      <c r="B154" s="56">
        <v>196202</v>
      </c>
      <c r="C154" s="57">
        <v>6.7</v>
      </c>
      <c r="D154" s="62">
        <v>6.7</v>
      </c>
    </row>
    <row r="155" spans="2:4" ht="15">
      <c r="B155" s="58">
        <v>196203</v>
      </c>
      <c r="C155" s="60">
        <v>6.7</v>
      </c>
      <c r="D155" s="68">
        <v>6.7</v>
      </c>
    </row>
    <row r="156" spans="2:4" ht="15">
      <c r="B156" s="56">
        <v>196204</v>
      </c>
      <c r="C156" s="57">
        <v>6.7</v>
      </c>
      <c r="D156" s="62">
        <v>6.7</v>
      </c>
    </row>
    <row r="157" spans="2:4" ht="15">
      <c r="B157" s="58">
        <v>196205</v>
      </c>
      <c r="C157" s="60">
        <v>6.7</v>
      </c>
      <c r="D157" s="68">
        <v>6.7</v>
      </c>
    </row>
    <row r="158" spans="2:4" ht="15">
      <c r="B158" s="56">
        <v>196206</v>
      </c>
      <c r="C158" s="57">
        <v>6.7</v>
      </c>
      <c r="D158" s="62">
        <v>6.7</v>
      </c>
    </row>
    <row r="159" spans="2:4" ht="15">
      <c r="B159" s="58">
        <v>196207</v>
      </c>
      <c r="C159" s="60">
        <v>6.7</v>
      </c>
      <c r="D159" s="68">
        <v>6.7</v>
      </c>
    </row>
    <row r="160" spans="2:4" ht="15">
      <c r="B160" s="56">
        <v>196208</v>
      </c>
      <c r="C160" s="57">
        <v>6.7</v>
      </c>
      <c r="D160" s="62">
        <v>6.7</v>
      </c>
    </row>
    <row r="161" spans="2:4" ht="15">
      <c r="B161" s="58">
        <v>196209</v>
      </c>
      <c r="C161" s="60">
        <v>6.7</v>
      </c>
      <c r="D161" s="68">
        <v>6.7</v>
      </c>
    </row>
    <row r="162" spans="2:4" ht="15">
      <c r="B162" s="56">
        <v>196210</v>
      </c>
      <c r="C162" s="57">
        <v>6.7</v>
      </c>
      <c r="D162" s="62">
        <v>6.7</v>
      </c>
    </row>
    <row r="163" spans="2:4" ht="15">
      <c r="B163" s="58">
        <v>196211</v>
      </c>
      <c r="C163" s="60">
        <v>7.54</v>
      </c>
      <c r="D163" s="68">
        <v>7.54</v>
      </c>
    </row>
    <row r="164" spans="2:4" ht="15">
      <c r="B164" s="56">
        <v>196212</v>
      </c>
      <c r="C164" s="57">
        <v>9</v>
      </c>
      <c r="D164" s="62">
        <v>9</v>
      </c>
    </row>
    <row r="165" spans="2:4" ht="15">
      <c r="B165" s="58">
        <v>196301</v>
      </c>
      <c r="C165" s="60">
        <v>9</v>
      </c>
      <c r="D165" s="68">
        <v>9</v>
      </c>
    </row>
    <row r="166" spans="2:4" ht="15">
      <c r="B166" s="56">
        <v>196302</v>
      </c>
      <c r="C166" s="57">
        <v>9</v>
      </c>
      <c r="D166" s="62">
        <v>9</v>
      </c>
    </row>
    <row r="167" spans="2:4" ht="15">
      <c r="B167" s="58">
        <v>196303</v>
      </c>
      <c r="C167" s="60">
        <v>9</v>
      </c>
      <c r="D167" s="68">
        <v>9</v>
      </c>
    </row>
    <row r="168" spans="2:4" ht="15">
      <c r="B168" s="56">
        <v>196304</v>
      </c>
      <c r="C168" s="57">
        <v>9</v>
      </c>
      <c r="D168" s="62">
        <v>9</v>
      </c>
    </row>
    <row r="169" spans="2:4" ht="15">
      <c r="B169" s="58">
        <v>196305</v>
      </c>
      <c r="C169" s="60">
        <v>9</v>
      </c>
      <c r="D169" s="68">
        <v>9</v>
      </c>
    </row>
    <row r="170" spans="2:4" ht="15">
      <c r="B170" s="56">
        <v>196306</v>
      </c>
      <c r="C170" s="57">
        <v>9</v>
      </c>
      <c r="D170" s="62">
        <v>9</v>
      </c>
    </row>
    <row r="171" spans="2:4" ht="15">
      <c r="B171" s="58">
        <v>196307</v>
      </c>
      <c r="C171" s="60">
        <v>9</v>
      </c>
      <c r="D171" s="68">
        <v>9</v>
      </c>
    </row>
    <row r="172" spans="2:4" ht="15">
      <c r="B172" s="56">
        <v>196308</v>
      </c>
      <c r="C172" s="57">
        <v>9</v>
      </c>
      <c r="D172" s="62">
        <v>9</v>
      </c>
    </row>
    <row r="173" spans="2:4" ht="15">
      <c r="B173" s="58">
        <v>196309</v>
      </c>
      <c r="C173" s="60">
        <v>9</v>
      </c>
      <c r="D173" s="68">
        <v>9</v>
      </c>
    </row>
    <row r="174" spans="2:4" ht="15">
      <c r="B174" s="56">
        <v>196310</v>
      </c>
      <c r="C174" s="57">
        <v>9</v>
      </c>
      <c r="D174" s="62">
        <v>9</v>
      </c>
    </row>
    <row r="175" spans="2:4" ht="15">
      <c r="B175" s="58">
        <v>196311</v>
      </c>
      <c r="C175" s="60">
        <v>9</v>
      </c>
      <c r="D175" s="68">
        <v>9</v>
      </c>
    </row>
    <row r="176" spans="2:4" ht="15">
      <c r="B176" s="56">
        <v>196312</v>
      </c>
      <c r="C176" s="57">
        <v>9</v>
      </c>
      <c r="D176" s="62">
        <v>9</v>
      </c>
    </row>
    <row r="177" spans="2:4" ht="15">
      <c r="B177" s="58">
        <v>196401</v>
      </c>
      <c r="C177" s="60">
        <v>9</v>
      </c>
      <c r="D177" s="68">
        <v>9</v>
      </c>
    </row>
    <row r="178" spans="2:4" ht="15">
      <c r="B178" s="56">
        <v>196402</v>
      </c>
      <c r="C178" s="57">
        <v>9</v>
      </c>
      <c r="D178" s="62">
        <v>9</v>
      </c>
    </row>
    <row r="179" spans="2:4" ht="15">
      <c r="B179" s="58">
        <v>196403</v>
      </c>
      <c r="C179" s="60">
        <v>9</v>
      </c>
      <c r="D179" s="68">
        <v>9</v>
      </c>
    </row>
    <row r="180" spans="2:4" ht="15">
      <c r="B180" s="56">
        <v>196404</v>
      </c>
      <c r="C180" s="57">
        <v>9</v>
      </c>
      <c r="D180" s="62">
        <v>9</v>
      </c>
    </row>
    <row r="181" spans="2:4" ht="15">
      <c r="B181" s="58">
        <v>196405</v>
      </c>
      <c r="C181" s="60">
        <v>9</v>
      </c>
      <c r="D181" s="68">
        <v>9</v>
      </c>
    </row>
    <row r="182" spans="2:4" ht="15">
      <c r="B182" s="56">
        <v>196406</v>
      </c>
      <c r="C182" s="57">
        <v>9</v>
      </c>
      <c r="D182" s="62">
        <v>9</v>
      </c>
    </row>
    <row r="183" spans="2:4" ht="15">
      <c r="B183" s="58">
        <v>196407</v>
      </c>
      <c r="C183" s="60">
        <v>9</v>
      </c>
      <c r="D183" s="68">
        <v>9</v>
      </c>
    </row>
    <row r="184" spans="2:4" ht="15">
      <c r="B184" s="56">
        <v>196408</v>
      </c>
      <c r="C184" s="57">
        <v>9</v>
      </c>
      <c r="D184" s="62">
        <v>9</v>
      </c>
    </row>
    <row r="185" spans="2:4" ht="15">
      <c r="B185" s="58">
        <v>196409</v>
      </c>
      <c r="C185" s="60">
        <v>9</v>
      </c>
      <c r="D185" s="68">
        <v>9</v>
      </c>
    </row>
    <row r="186" spans="2:4" ht="15">
      <c r="B186" s="56">
        <v>196410</v>
      </c>
      <c r="C186" s="57">
        <v>9</v>
      </c>
      <c r="D186" s="62">
        <v>9</v>
      </c>
    </row>
    <row r="187" spans="2:4" ht="15">
      <c r="B187" s="58">
        <v>196411</v>
      </c>
      <c r="C187" s="60">
        <v>9</v>
      </c>
      <c r="D187" s="68">
        <v>9</v>
      </c>
    </row>
    <row r="188" spans="2:4" ht="15">
      <c r="B188" s="56">
        <v>196412</v>
      </c>
      <c r="C188" s="57">
        <v>9</v>
      </c>
      <c r="D188" s="62">
        <v>9</v>
      </c>
    </row>
    <row r="189" spans="2:4" ht="15">
      <c r="B189" s="58">
        <v>196501</v>
      </c>
      <c r="C189" s="60">
        <v>9</v>
      </c>
      <c r="D189" s="68">
        <v>9</v>
      </c>
    </row>
    <row r="190" spans="2:4" ht="15">
      <c r="B190" s="56">
        <v>196502</v>
      </c>
      <c r="C190" s="57">
        <v>9</v>
      </c>
      <c r="D190" s="62">
        <v>9</v>
      </c>
    </row>
    <row r="191" spans="2:4" ht="15">
      <c r="B191" s="58">
        <v>196503</v>
      </c>
      <c r="C191" s="60">
        <v>9</v>
      </c>
      <c r="D191" s="68">
        <v>9</v>
      </c>
    </row>
    <row r="192" spans="2:4" ht="15">
      <c r="B192" s="56">
        <v>196504</v>
      </c>
      <c r="C192" s="57">
        <v>9</v>
      </c>
      <c r="D192" s="62">
        <v>9</v>
      </c>
    </row>
    <row r="193" spans="2:4" ht="15">
      <c r="B193" s="58">
        <v>196505</v>
      </c>
      <c r="C193" s="60">
        <v>9</v>
      </c>
      <c r="D193" s="68">
        <v>9</v>
      </c>
    </row>
    <row r="194" spans="2:4" ht="15">
      <c r="B194" s="56">
        <v>196506</v>
      </c>
      <c r="C194" s="57">
        <v>9</v>
      </c>
      <c r="D194" s="62">
        <v>9</v>
      </c>
    </row>
    <row r="195" spans="2:4" ht="15">
      <c r="B195" s="58">
        <v>196507</v>
      </c>
      <c r="C195" s="60">
        <v>9</v>
      </c>
      <c r="D195" s="68">
        <v>9</v>
      </c>
    </row>
    <row r="196" spans="2:4" ht="15">
      <c r="B196" s="56">
        <v>196508</v>
      </c>
      <c r="C196" s="57">
        <v>9</v>
      </c>
      <c r="D196" s="62">
        <v>9</v>
      </c>
    </row>
    <row r="197" spans="2:4" ht="15">
      <c r="B197" s="58">
        <v>196509</v>
      </c>
      <c r="C197" s="60">
        <v>13.5</v>
      </c>
      <c r="D197" s="68">
        <v>13.5</v>
      </c>
    </row>
    <row r="198" spans="2:4" ht="15">
      <c r="B198" s="56">
        <v>196510</v>
      </c>
      <c r="C198" s="57">
        <v>13.5</v>
      </c>
      <c r="D198" s="62">
        <v>13.5</v>
      </c>
    </row>
    <row r="199" spans="2:4" ht="15">
      <c r="B199" s="58">
        <v>196511</v>
      </c>
      <c r="C199" s="60">
        <v>13.5</v>
      </c>
      <c r="D199" s="68">
        <v>13.5</v>
      </c>
    </row>
    <row r="200" spans="2:4" ht="15">
      <c r="B200" s="56">
        <v>196512</v>
      </c>
      <c r="C200" s="57">
        <v>13.5</v>
      </c>
      <c r="D200" s="62">
        <v>13.5</v>
      </c>
    </row>
    <row r="201" spans="2:4" ht="15">
      <c r="B201" s="58">
        <v>196601</v>
      </c>
      <c r="C201" s="60">
        <v>13.5</v>
      </c>
      <c r="D201" s="68">
        <v>13.5</v>
      </c>
    </row>
    <row r="202" spans="2:4" ht="15">
      <c r="B202" s="56">
        <v>196602</v>
      </c>
      <c r="C202" s="57">
        <v>13.5</v>
      </c>
      <c r="D202" s="62">
        <v>13.5</v>
      </c>
    </row>
    <row r="203" spans="2:4" ht="15">
      <c r="B203" s="58">
        <v>196603</v>
      </c>
      <c r="C203" s="60">
        <v>13.5</v>
      </c>
      <c r="D203" s="68">
        <v>13.5</v>
      </c>
    </row>
    <row r="204" spans="2:4" ht="15">
      <c r="B204" s="56">
        <v>196604</v>
      </c>
      <c r="C204" s="57">
        <v>13.5</v>
      </c>
      <c r="D204" s="62">
        <v>13.5</v>
      </c>
    </row>
    <row r="205" spans="2:4" ht="15">
      <c r="B205" s="58">
        <v>196605</v>
      </c>
      <c r="C205" s="60">
        <v>13.5</v>
      </c>
      <c r="D205" s="68">
        <v>13.5</v>
      </c>
    </row>
    <row r="206" spans="2:4" ht="15">
      <c r="B206" s="56">
        <v>196606</v>
      </c>
      <c r="C206" s="57">
        <v>13.5</v>
      </c>
      <c r="D206" s="62">
        <v>13.5</v>
      </c>
    </row>
    <row r="207" spans="2:4" ht="15">
      <c r="B207" s="58">
        <v>196607</v>
      </c>
      <c r="C207" s="60">
        <v>13.5</v>
      </c>
      <c r="D207" s="68">
        <v>13.5</v>
      </c>
    </row>
    <row r="208" spans="2:4" ht="15">
      <c r="B208" s="56">
        <v>196608</v>
      </c>
      <c r="C208" s="57">
        <v>13.5</v>
      </c>
      <c r="D208" s="62">
        <v>13.5</v>
      </c>
    </row>
    <row r="209" spans="2:4" ht="15">
      <c r="B209" s="58">
        <v>196609</v>
      </c>
      <c r="C209" s="60">
        <v>13.5</v>
      </c>
      <c r="D209" s="68">
        <v>13.5</v>
      </c>
    </row>
    <row r="210" spans="2:4" ht="15">
      <c r="B210" s="56">
        <v>196610</v>
      </c>
      <c r="C210" s="57">
        <v>13.5</v>
      </c>
      <c r="D210" s="62">
        <v>13.5</v>
      </c>
    </row>
    <row r="211" spans="2:4" ht="15">
      <c r="B211" s="58">
        <v>196611</v>
      </c>
      <c r="C211" s="60">
        <v>13.5</v>
      </c>
      <c r="D211" s="68">
        <v>13.5</v>
      </c>
    </row>
    <row r="212" spans="2:4" ht="15">
      <c r="B212" s="56">
        <v>196612</v>
      </c>
      <c r="C212" s="57">
        <v>13.5</v>
      </c>
      <c r="D212" s="62">
        <v>13.5</v>
      </c>
    </row>
    <row r="213" spans="2:4" ht="15">
      <c r="B213" s="58">
        <v>196701</v>
      </c>
      <c r="C213" s="60">
        <v>13.5</v>
      </c>
      <c r="D213" s="68">
        <v>13.5</v>
      </c>
    </row>
    <row r="214" spans="2:4" ht="15">
      <c r="B214" s="56">
        <v>196702</v>
      </c>
      <c r="C214" s="57">
        <v>13.5</v>
      </c>
      <c r="D214" s="62">
        <v>13.5</v>
      </c>
    </row>
    <row r="215" spans="2:4" ht="15">
      <c r="B215" s="58">
        <v>196703</v>
      </c>
      <c r="C215" s="60">
        <v>13.5</v>
      </c>
      <c r="D215" s="68">
        <v>13.5</v>
      </c>
    </row>
    <row r="216" spans="2:4" ht="15">
      <c r="B216" s="56">
        <v>196704</v>
      </c>
      <c r="C216" s="57">
        <v>13.79</v>
      </c>
      <c r="D216" s="62">
        <v>13.89</v>
      </c>
    </row>
    <row r="217" spans="2:4" ht="15">
      <c r="B217" s="58">
        <v>196705</v>
      </c>
      <c r="C217" s="60">
        <v>14.07</v>
      </c>
      <c r="D217" s="68">
        <v>14.18</v>
      </c>
    </row>
    <row r="218" spans="2:4" ht="15">
      <c r="B218" s="56">
        <v>196706</v>
      </c>
      <c r="C218" s="57">
        <v>14.4</v>
      </c>
      <c r="D218" s="62">
        <v>14.46</v>
      </c>
    </row>
    <row r="219" spans="2:4" ht="15">
      <c r="B219" s="58">
        <v>196707</v>
      </c>
      <c r="C219" s="60">
        <v>14.59</v>
      </c>
      <c r="D219" s="68">
        <v>14.7</v>
      </c>
    </row>
    <row r="220" spans="2:4" ht="15">
      <c r="B220" s="56">
        <v>196708</v>
      </c>
      <c r="C220" s="57">
        <v>14.84</v>
      </c>
      <c r="D220" s="62">
        <v>14.98</v>
      </c>
    </row>
    <row r="221" spans="2:4" ht="15">
      <c r="B221" s="58">
        <v>196709</v>
      </c>
      <c r="C221" s="60">
        <v>15.12</v>
      </c>
      <c r="D221" s="68">
        <v>15.29</v>
      </c>
    </row>
    <row r="222" spans="2:4" ht="15">
      <c r="B222" s="56">
        <v>196710</v>
      </c>
      <c r="C222" s="57">
        <v>15.4</v>
      </c>
      <c r="D222" s="62">
        <v>15.51</v>
      </c>
    </row>
    <row r="223" spans="2:4" ht="15">
      <c r="B223" s="58">
        <v>196711</v>
      </c>
      <c r="C223" s="60">
        <v>15.63</v>
      </c>
      <c r="D223" s="68">
        <v>15.69</v>
      </c>
    </row>
    <row r="224" spans="2:4" ht="15">
      <c r="B224" s="56">
        <v>196712</v>
      </c>
      <c r="C224" s="57">
        <v>15.74</v>
      </c>
      <c r="D224" s="62">
        <v>15.76</v>
      </c>
    </row>
    <row r="225" spans="2:4" ht="15">
      <c r="B225" s="58">
        <v>196801</v>
      </c>
      <c r="C225" s="60">
        <v>15.77</v>
      </c>
      <c r="D225" s="68">
        <v>15.78</v>
      </c>
    </row>
    <row r="226" spans="2:4" ht="15">
      <c r="B226" s="56">
        <v>196802</v>
      </c>
      <c r="C226" s="57">
        <v>15.84</v>
      </c>
      <c r="D226" s="62">
        <v>15.88</v>
      </c>
    </row>
    <row r="227" spans="2:4" ht="15">
      <c r="B227" s="58">
        <v>196803</v>
      </c>
      <c r="C227" s="60">
        <v>15.94</v>
      </c>
      <c r="D227" s="68">
        <v>15.98</v>
      </c>
    </row>
    <row r="228" spans="2:4" ht="15">
      <c r="B228" s="56">
        <v>196804</v>
      </c>
      <c r="C228" s="57">
        <v>16.06</v>
      </c>
      <c r="D228" s="62">
        <v>16.12</v>
      </c>
    </row>
    <row r="229" spans="2:4" ht="15">
      <c r="B229" s="58">
        <v>196805</v>
      </c>
      <c r="C229" s="60">
        <v>16.19</v>
      </c>
      <c r="D229" s="68">
        <v>16.24</v>
      </c>
    </row>
    <row r="230" spans="2:4" ht="15">
      <c r="B230" s="56">
        <v>196806</v>
      </c>
      <c r="C230" s="57">
        <v>16.27</v>
      </c>
      <c r="D230" s="62">
        <v>16.29</v>
      </c>
    </row>
    <row r="231" spans="2:4" ht="15">
      <c r="B231" s="58">
        <v>196807</v>
      </c>
      <c r="C231" s="60">
        <v>16.31</v>
      </c>
      <c r="D231" s="68">
        <v>16.35</v>
      </c>
    </row>
    <row r="232" spans="2:4" ht="15">
      <c r="B232" s="56">
        <v>196808</v>
      </c>
      <c r="C232" s="57">
        <v>16.39</v>
      </c>
      <c r="D232" s="62">
        <v>16.44</v>
      </c>
    </row>
    <row r="233" spans="2:4" ht="15">
      <c r="B233" s="58">
        <v>196809</v>
      </c>
      <c r="C233" s="60">
        <v>16.49</v>
      </c>
      <c r="D233" s="68">
        <v>16.54</v>
      </c>
    </row>
    <row r="234" spans="2:4" ht="15">
      <c r="B234" s="56">
        <v>196810</v>
      </c>
      <c r="C234" s="57">
        <v>16.62</v>
      </c>
      <c r="D234" s="62">
        <v>16.68</v>
      </c>
    </row>
    <row r="235" spans="2:4" ht="15">
      <c r="B235" s="58">
        <v>196811</v>
      </c>
      <c r="C235" s="60">
        <v>16.76</v>
      </c>
      <c r="D235" s="68">
        <v>16.82</v>
      </c>
    </row>
    <row r="236" spans="2:4" ht="15">
      <c r="B236" s="56">
        <v>196812</v>
      </c>
      <c r="C236" s="57">
        <v>16.86</v>
      </c>
      <c r="D236" s="62">
        <v>16.88</v>
      </c>
    </row>
    <row r="237" spans="2:4" ht="15">
      <c r="B237" s="58">
        <v>196901</v>
      </c>
      <c r="C237" s="60">
        <v>16.88</v>
      </c>
      <c r="D237" s="68">
        <v>16.9</v>
      </c>
    </row>
    <row r="238" spans="2:4" ht="15">
      <c r="B238" s="56">
        <v>196902</v>
      </c>
      <c r="C238" s="57">
        <v>16.94</v>
      </c>
      <c r="D238" s="62">
        <v>16.97</v>
      </c>
    </row>
    <row r="239" spans="2:4" ht="15">
      <c r="B239" s="58">
        <v>196903</v>
      </c>
      <c r="C239" s="60">
        <v>17.04</v>
      </c>
      <c r="D239" s="68">
        <v>17.1</v>
      </c>
    </row>
    <row r="240" spans="2:4" ht="15">
      <c r="B240" s="56">
        <v>196904</v>
      </c>
      <c r="C240" s="57">
        <v>17.13</v>
      </c>
      <c r="D240" s="62">
        <v>17.13</v>
      </c>
    </row>
    <row r="241" spans="2:4" ht="15">
      <c r="B241" s="58">
        <v>196905</v>
      </c>
      <c r="C241" s="60">
        <v>17.17</v>
      </c>
      <c r="D241" s="68">
        <v>17.21</v>
      </c>
    </row>
    <row r="242" spans="2:4" ht="15">
      <c r="B242" s="56">
        <v>196906</v>
      </c>
      <c r="C242" s="57">
        <v>17.27</v>
      </c>
      <c r="D242" s="62">
        <v>17.31</v>
      </c>
    </row>
    <row r="243" spans="2:4" ht="15">
      <c r="B243" s="58">
        <v>196907</v>
      </c>
      <c r="C243" s="60">
        <v>17.33</v>
      </c>
      <c r="D243" s="68">
        <v>17.38</v>
      </c>
    </row>
    <row r="244" spans="2:4" ht="15">
      <c r="B244" s="56">
        <v>196908</v>
      </c>
      <c r="C244" s="57">
        <v>17.44</v>
      </c>
      <c r="D244" s="62">
        <v>17.5</v>
      </c>
    </row>
    <row r="245" spans="2:4" ht="15">
      <c r="B245" s="58">
        <v>196909</v>
      </c>
      <c r="C245" s="60">
        <v>17.55</v>
      </c>
      <c r="D245" s="68">
        <v>17.58</v>
      </c>
    </row>
    <row r="246" spans="2:4" ht="15">
      <c r="B246" s="56">
        <v>196910</v>
      </c>
      <c r="C246" s="57">
        <v>17.62</v>
      </c>
      <c r="D246" s="62">
        <v>17.63</v>
      </c>
    </row>
    <row r="247" spans="2:4" ht="15">
      <c r="B247" s="58">
        <v>196911</v>
      </c>
      <c r="C247" s="60">
        <v>17.69</v>
      </c>
      <c r="D247" s="68">
        <v>17.74</v>
      </c>
    </row>
    <row r="248" spans="2:4" ht="15">
      <c r="B248" s="56">
        <v>196912</v>
      </c>
      <c r="C248" s="57">
        <v>17.8</v>
      </c>
      <c r="D248" s="62">
        <v>17.85</v>
      </c>
    </row>
    <row r="249" spans="2:4" ht="15">
      <c r="B249" s="58">
        <v>197001</v>
      </c>
      <c r="C249" s="60">
        <v>17.9</v>
      </c>
      <c r="D249" s="68">
        <v>17.95</v>
      </c>
    </row>
    <row r="250" spans="2:4" ht="15">
      <c r="B250" s="56">
        <v>197002</v>
      </c>
      <c r="C250" s="57">
        <v>18</v>
      </c>
      <c r="D250" s="62">
        <v>18.04</v>
      </c>
    </row>
    <row r="251" spans="2:4" ht="15">
      <c r="B251" s="58">
        <v>197003</v>
      </c>
      <c r="C251" s="60">
        <v>18.09</v>
      </c>
      <c r="D251" s="68">
        <v>18.14</v>
      </c>
    </row>
    <row r="252" spans="2:4" ht="15">
      <c r="B252" s="56">
        <v>197004</v>
      </c>
      <c r="C252" s="57">
        <v>18.2</v>
      </c>
      <c r="D252" s="62">
        <v>18.25</v>
      </c>
    </row>
    <row r="253" spans="2:4" ht="15">
      <c r="B253" s="58">
        <v>197005</v>
      </c>
      <c r="C253" s="60">
        <v>18.28</v>
      </c>
      <c r="D253" s="68">
        <v>18.32</v>
      </c>
    </row>
    <row r="254" spans="2:4" ht="15">
      <c r="B254" s="56">
        <v>197006</v>
      </c>
      <c r="C254" s="57">
        <v>18.38</v>
      </c>
      <c r="D254" s="62">
        <v>18.42</v>
      </c>
    </row>
    <row r="255" spans="2:4" ht="15">
      <c r="B255" s="58">
        <v>197007</v>
      </c>
      <c r="C255" s="60">
        <v>18.48</v>
      </c>
      <c r="D255" s="68">
        <v>18.51</v>
      </c>
    </row>
    <row r="256" spans="2:4" ht="15">
      <c r="B256" s="56">
        <v>197008</v>
      </c>
      <c r="C256" s="57">
        <v>18.55</v>
      </c>
      <c r="D256" s="62">
        <v>18.6</v>
      </c>
    </row>
    <row r="257" spans="2:4" ht="15">
      <c r="B257" s="58">
        <v>197009</v>
      </c>
      <c r="C257" s="60">
        <v>18.68</v>
      </c>
      <c r="D257" s="68">
        <v>18.76</v>
      </c>
    </row>
    <row r="258" spans="2:4" ht="15">
      <c r="B258" s="56">
        <v>197010</v>
      </c>
      <c r="C258" s="57">
        <v>18.82</v>
      </c>
      <c r="D258" s="62">
        <v>18.87</v>
      </c>
    </row>
    <row r="259" spans="2:4" ht="15">
      <c r="B259" s="58">
        <v>197011</v>
      </c>
      <c r="C259" s="60">
        <v>18.92</v>
      </c>
      <c r="D259" s="68">
        <v>18.96</v>
      </c>
    </row>
    <row r="260" spans="2:4" ht="15">
      <c r="B260" s="56">
        <v>197012</v>
      </c>
      <c r="C260" s="57">
        <v>19.03</v>
      </c>
      <c r="D260" s="62">
        <v>19.09</v>
      </c>
    </row>
    <row r="261" spans="2:4" ht="15">
      <c r="B261" s="58">
        <v>197101</v>
      </c>
      <c r="C261" s="60">
        <v>19.15</v>
      </c>
      <c r="D261" s="68">
        <v>19.22</v>
      </c>
    </row>
    <row r="262" spans="2:4" ht="15">
      <c r="B262" s="56">
        <v>197102</v>
      </c>
      <c r="C262" s="57">
        <v>19.28</v>
      </c>
      <c r="D262" s="62">
        <v>19.33</v>
      </c>
    </row>
    <row r="263" spans="2:4" ht="15">
      <c r="B263" s="58">
        <v>197103</v>
      </c>
      <c r="C263" s="60">
        <v>19.41</v>
      </c>
      <c r="D263" s="68">
        <v>19.49</v>
      </c>
    </row>
    <row r="264" spans="2:4" ht="15">
      <c r="B264" s="56">
        <v>197104</v>
      </c>
      <c r="C264" s="57">
        <v>19.56</v>
      </c>
      <c r="D264" s="62">
        <v>19.64</v>
      </c>
    </row>
    <row r="265" spans="2:4" ht="15">
      <c r="B265" s="58">
        <v>197105</v>
      </c>
      <c r="C265" s="60">
        <v>19.68</v>
      </c>
      <c r="D265" s="68">
        <v>19.72</v>
      </c>
    </row>
    <row r="266" spans="2:4" ht="15">
      <c r="B266" s="56">
        <v>197106</v>
      </c>
      <c r="C266" s="57">
        <v>19.8</v>
      </c>
      <c r="D266" s="62">
        <v>19.87</v>
      </c>
    </row>
    <row r="267" spans="2:4" ht="15">
      <c r="B267" s="58">
        <v>197107</v>
      </c>
      <c r="C267" s="60">
        <v>19.97</v>
      </c>
      <c r="D267" s="68">
        <v>20.06</v>
      </c>
    </row>
    <row r="268" spans="2:4" ht="15">
      <c r="B268" s="56">
        <v>197108</v>
      </c>
      <c r="C268" s="57">
        <v>20.14</v>
      </c>
      <c r="D268" s="62">
        <v>20.23</v>
      </c>
    </row>
    <row r="269" spans="2:4" ht="15">
      <c r="B269" s="58">
        <v>197109</v>
      </c>
      <c r="C269" s="60">
        <v>20.31</v>
      </c>
      <c r="D269" s="68">
        <v>20.38</v>
      </c>
    </row>
    <row r="270" spans="2:4" ht="15">
      <c r="B270" s="56">
        <v>197110</v>
      </c>
      <c r="C270" s="57">
        <v>20.46</v>
      </c>
      <c r="D270" s="62">
        <v>20.54</v>
      </c>
    </row>
    <row r="271" spans="2:4" ht="15">
      <c r="B271" s="58">
        <v>197111</v>
      </c>
      <c r="C271" s="60">
        <v>20.63</v>
      </c>
      <c r="D271" s="68">
        <v>20.71</v>
      </c>
    </row>
    <row r="272" spans="2:4" ht="15">
      <c r="B272" s="56">
        <v>197112</v>
      </c>
      <c r="C272" s="57">
        <v>20.81</v>
      </c>
      <c r="D272" s="62">
        <v>20.91</v>
      </c>
    </row>
    <row r="273" spans="2:4" ht="15">
      <c r="B273" s="58">
        <v>197201</v>
      </c>
      <c r="C273" s="60">
        <v>20.99</v>
      </c>
      <c r="D273" s="68">
        <v>21.08</v>
      </c>
    </row>
    <row r="274" spans="2:4" ht="15">
      <c r="B274" s="56">
        <v>197202</v>
      </c>
      <c r="C274" s="57">
        <v>21.17</v>
      </c>
      <c r="D274" s="62">
        <v>21.24</v>
      </c>
    </row>
    <row r="275" spans="2:4" ht="15">
      <c r="B275" s="58">
        <v>197203</v>
      </c>
      <c r="C275" s="60">
        <v>21.33</v>
      </c>
      <c r="D275" s="68">
        <v>21.42</v>
      </c>
    </row>
    <row r="276" spans="2:4" ht="15">
      <c r="B276" s="56">
        <v>197204</v>
      </c>
      <c r="C276" s="57">
        <v>21.5</v>
      </c>
      <c r="D276" s="62">
        <v>21.58</v>
      </c>
    </row>
    <row r="277" spans="2:4" ht="15">
      <c r="B277" s="58">
        <v>197205</v>
      </c>
      <c r="C277" s="60">
        <v>21.67</v>
      </c>
      <c r="D277" s="68">
        <v>21.75</v>
      </c>
    </row>
    <row r="278" spans="2:4" ht="15">
      <c r="B278" s="56">
        <v>197206</v>
      </c>
      <c r="C278" s="57">
        <v>21.82</v>
      </c>
      <c r="D278" s="62">
        <v>21.9</v>
      </c>
    </row>
    <row r="279" spans="2:4" ht="15">
      <c r="B279" s="58">
        <v>197207</v>
      </c>
      <c r="C279" s="60">
        <v>21.96</v>
      </c>
      <c r="D279" s="68">
        <v>22.01</v>
      </c>
    </row>
    <row r="280" spans="2:4" ht="15">
      <c r="B280" s="56">
        <v>197208</v>
      </c>
      <c r="C280" s="57">
        <v>22.09</v>
      </c>
      <c r="D280" s="62">
        <v>22.16</v>
      </c>
    </row>
    <row r="281" spans="2:4" ht="15">
      <c r="B281" s="58">
        <v>197209</v>
      </c>
      <c r="C281" s="60">
        <v>22.25</v>
      </c>
      <c r="D281" s="68">
        <v>22.33</v>
      </c>
    </row>
    <row r="282" spans="2:4" ht="15">
      <c r="B282" s="56">
        <v>197210</v>
      </c>
      <c r="C282" s="57">
        <v>22.39</v>
      </c>
      <c r="D282" s="62">
        <v>22.46</v>
      </c>
    </row>
    <row r="283" spans="2:4" ht="15">
      <c r="B283" s="58">
        <v>197211</v>
      </c>
      <c r="C283" s="60">
        <v>22.53</v>
      </c>
      <c r="D283" s="68">
        <v>22.6</v>
      </c>
    </row>
    <row r="284" spans="2:4" ht="15">
      <c r="B284" s="56">
        <v>197212</v>
      </c>
      <c r="C284" s="57">
        <v>22.7</v>
      </c>
      <c r="D284" s="62">
        <v>22.79</v>
      </c>
    </row>
    <row r="285" spans="2:4" ht="15">
      <c r="B285" s="58">
        <v>197301</v>
      </c>
      <c r="C285" s="60">
        <v>22.28</v>
      </c>
      <c r="D285" s="68">
        <v>22.96</v>
      </c>
    </row>
    <row r="286" spans="2:4" ht="15">
      <c r="B286" s="56">
        <v>197302</v>
      </c>
      <c r="C286" s="57">
        <v>23.02</v>
      </c>
      <c r="D286" s="62">
        <v>23.08</v>
      </c>
    </row>
    <row r="287" spans="2:4" ht="15">
      <c r="B287" s="58">
        <v>197303</v>
      </c>
      <c r="C287" s="60">
        <v>23.13</v>
      </c>
      <c r="D287" s="68">
        <v>23.2</v>
      </c>
    </row>
    <row r="288" spans="2:4" ht="15">
      <c r="B288" s="56">
        <v>197304</v>
      </c>
      <c r="C288" s="57">
        <v>23.25</v>
      </c>
      <c r="D288" s="62">
        <v>23.29</v>
      </c>
    </row>
    <row r="289" spans="2:4" ht="15">
      <c r="B289" s="58">
        <v>197305</v>
      </c>
      <c r="C289" s="60">
        <v>23.36</v>
      </c>
      <c r="D289" s="68">
        <v>23.42</v>
      </c>
    </row>
    <row r="290" spans="2:4" ht="15">
      <c r="B290" s="56">
        <v>197306</v>
      </c>
      <c r="C290" s="57">
        <v>23.47</v>
      </c>
      <c r="D290" s="62">
        <v>23.52</v>
      </c>
    </row>
    <row r="291" spans="2:4" ht="15">
      <c r="B291" s="58">
        <v>197307</v>
      </c>
      <c r="C291" s="60">
        <v>23.6</v>
      </c>
      <c r="D291" s="68">
        <v>23.67</v>
      </c>
    </row>
    <row r="292" spans="2:4" ht="15">
      <c r="B292" s="56">
        <v>197308</v>
      </c>
      <c r="C292" s="57">
        <v>23.76</v>
      </c>
      <c r="D292" s="62">
        <v>23.87</v>
      </c>
    </row>
    <row r="293" spans="2:4" ht="15">
      <c r="B293" s="58">
        <v>197309</v>
      </c>
      <c r="C293" s="60">
        <v>23.79</v>
      </c>
      <c r="D293" s="68">
        <v>24.07</v>
      </c>
    </row>
    <row r="294" spans="2:4" ht="15">
      <c r="B294" s="56">
        <v>197310</v>
      </c>
      <c r="C294" s="57">
        <v>24.18</v>
      </c>
      <c r="D294" s="62">
        <v>24.28</v>
      </c>
    </row>
    <row r="295" spans="2:4" ht="15">
      <c r="B295" s="58">
        <v>197311</v>
      </c>
      <c r="C295" s="60">
        <v>24.37</v>
      </c>
      <c r="D295" s="68">
        <v>24.47</v>
      </c>
    </row>
    <row r="296" spans="2:4" ht="15">
      <c r="B296" s="56">
        <v>197312</v>
      </c>
      <c r="C296" s="57">
        <v>24.65</v>
      </c>
      <c r="D296" s="62">
        <v>24.79</v>
      </c>
    </row>
    <row r="297" spans="2:4" ht="15">
      <c r="B297" s="58">
        <v>197401</v>
      </c>
      <c r="C297" s="60">
        <v>24.95</v>
      </c>
      <c r="D297" s="68">
        <v>25.1</v>
      </c>
    </row>
    <row r="298" spans="2:4" ht="15">
      <c r="B298" s="56">
        <v>197402</v>
      </c>
      <c r="C298" s="57">
        <v>25.22</v>
      </c>
      <c r="D298" s="62">
        <v>25.33</v>
      </c>
    </row>
    <row r="299" spans="2:4" ht="15">
      <c r="B299" s="58">
        <v>197403</v>
      </c>
      <c r="C299" s="60">
        <v>25.42</v>
      </c>
      <c r="D299" s="68">
        <v>25.47</v>
      </c>
    </row>
    <row r="300" spans="2:4" ht="15">
      <c r="B300" s="56">
        <v>197404</v>
      </c>
      <c r="C300" s="57">
        <v>25.5</v>
      </c>
      <c r="D300" s="62">
        <v>25.52</v>
      </c>
    </row>
    <row r="301" spans="2:4" ht="15">
      <c r="B301" s="58">
        <v>197405</v>
      </c>
      <c r="C301" s="60">
        <v>25.54</v>
      </c>
      <c r="D301" s="68">
        <v>25.56</v>
      </c>
    </row>
    <row r="302" spans="2:4" ht="15">
      <c r="B302" s="56">
        <v>197406</v>
      </c>
      <c r="C302" s="57">
        <v>25.58</v>
      </c>
      <c r="D302" s="62">
        <v>25.61</v>
      </c>
    </row>
    <row r="303" spans="2:4" ht="15">
      <c r="B303" s="58">
        <v>197407</v>
      </c>
      <c r="C303" s="60">
        <v>25.64</v>
      </c>
      <c r="D303" s="68">
        <v>25.69</v>
      </c>
    </row>
    <row r="304" spans="2:4" ht="15">
      <c r="B304" s="56">
        <v>197408</v>
      </c>
      <c r="C304" s="57">
        <v>25.81</v>
      </c>
      <c r="D304" s="62">
        <v>26.01</v>
      </c>
    </row>
    <row r="305" spans="2:4" ht="15">
      <c r="B305" s="58">
        <v>197409</v>
      </c>
      <c r="C305" s="60">
        <v>26.28</v>
      </c>
      <c r="D305" s="68">
        <v>26.57</v>
      </c>
    </row>
    <row r="306" spans="2:4" ht="15">
      <c r="B306" s="56">
        <v>197410</v>
      </c>
      <c r="C306" s="57">
        <v>27.01</v>
      </c>
      <c r="D306" s="62">
        <v>27.3</v>
      </c>
    </row>
    <row r="307" spans="2:4" ht="15">
      <c r="B307" s="58">
        <v>197411</v>
      </c>
      <c r="C307" s="60">
        <v>27.56</v>
      </c>
      <c r="D307" s="68">
        <v>27.88</v>
      </c>
    </row>
    <row r="308" spans="2:4" ht="15">
      <c r="B308" s="56">
        <v>197412</v>
      </c>
      <c r="C308" s="57">
        <v>28.23</v>
      </c>
      <c r="D308" s="62">
        <v>28.63</v>
      </c>
    </row>
    <row r="309" spans="2:4" ht="15">
      <c r="B309" s="58">
        <v>197501</v>
      </c>
      <c r="C309" s="60">
        <v>28.87</v>
      </c>
      <c r="D309" s="68">
        <v>29.07</v>
      </c>
    </row>
    <row r="310" spans="2:4" ht="15">
      <c r="B310" s="56">
        <v>197502</v>
      </c>
      <c r="C310" s="57">
        <v>29.24</v>
      </c>
      <c r="D310" s="62">
        <v>29.47</v>
      </c>
    </row>
    <row r="311" spans="2:4" ht="15">
      <c r="B311" s="58">
        <v>197503</v>
      </c>
      <c r="C311" s="60">
        <v>29.66</v>
      </c>
      <c r="D311" s="68">
        <v>29.86</v>
      </c>
    </row>
    <row r="312" spans="2:4" ht="15">
      <c r="B312" s="56">
        <v>197504</v>
      </c>
      <c r="C312" s="57">
        <v>30.05</v>
      </c>
      <c r="D312" s="62">
        <v>30.24</v>
      </c>
    </row>
    <row r="313" spans="2:4" ht="15">
      <c r="B313" s="58">
        <v>197505</v>
      </c>
      <c r="C313" s="60">
        <v>30.42</v>
      </c>
      <c r="D313" s="68">
        <v>30.64</v>
      </c>
    </row>
    <row r="314" spans="2:4" ht="15">
      <c r="B314" s="56">
        <v>197506</v>
      </c>
      <c r="C314" s="57">
        <v>30.82</v>
      </c>
      <c r="D314" s="62">
        <v>31</v>
      </c>
    </row>
    <row r="315" spans="2:4" ht="15">
      <c r="B315" s="58">
        <v>197507</v>
      </c>
      <c r="C315" s="60">
        <v>31.18</v>
      </c>
      <c r="D315" s="68">
        <v>31.36</v>
      </c>
    </row>
    <row r="316" spans="2:4" ht="15">
      <c r="B316" s="56">
        <v>197508</v>
      </c>
      <c r="C316" s="57">
        <v>31.52</v>
      </c>
      <c r="D316" s="62">
        <v>31.7</v>
      </c>
    </row>
    <row r="317" spans="2:4" ht="15">
      <c r="B317" s="58">
        <v>197509</v>
      </c>
      <c r="C317" s="60">
        <v>31.85</v>
      </c>
      <c r="D317" s="68">
        <v>32.02</v>
      </c>
    </row>
    <row r="318" spans="2:4" ht="15">
      <c r="B318" s="56">
        <v>197510</v>
      </c>
      <c r="C318" s="57">
        <v>32.17</v>
      </c>
      <c r="D318" s="62">
        <v>32.36</v>
      </c>
    </row>
    <row r="319" spans="2:4" ht="15">
      <c r="B319" s="58">
        <v>197511</v>
      </c>
      <c r="C319" s="60">
        <v>32.51</v>
      </c>
      <c r="D319" s="68">
        <v>32.68</v>
      </c>
    </row>
    <row r="320" spans="2:4" ht="15">
      <c r="B320" s="56">
        <v>197512</v>
      </c>
      <c r="C320" s="57">
        <v>32.84</v>
      </c>
      <c r="D320" s="62">
        <v>32.96</v>
      </c>
    </row>
    <row r="321" spans="2:4" ht="15">
      <c r="B321" s="58">
        <v>197601</v>
      </c>
      <c r="C321" s="60">
        <v>33.1</v>
      </c>
      <c r="D321" s="68">
        <v>33.32</v>
      </c>
    </row>
    <row r="322" spans="2:4" ht="15">
      <c r="B322" s="56">
        <v>197602</v>
      </c>
      <c r="C322" s="57">
        <v>33.49</v>
      </c>
      <c r="D322" s="62">
        <v>33.63</v>
      </c>
    </row>
    <row r="323" spans="2:4" ht="15">
      <c r="B323" s="58">
        <v>197603</v>
      </c>
      <c r="C323" s="60">
        <v>33.79</v>
      </c>
      <c r="D323" s="68">
        <v>33.95</v>
      </c>
    </row>
    <row r="324" spans="2:4" ht="15">
      <c r="B324" s="56">
        <v>197604</v>
      </c>
      <c r="C324" s="57">
        <v>34.1</v>
      </c>
      <c r="D324" s="62">
        <v>34.29</v>
      </c>
    </row>
    <row r="325" spans="2:4" ht="15">
      <c r="B325" s="58">
        <v>197605</v>
      </c>
      <c r="C325" s="60">
        <v>34.45</v>
      </c>
      <c r="D325" s="68">
        <v>34.58</v>
      </c>
    </row>
    <row r="326" spans="2:4" ht="15">
      <c r="B326" s="56">
        <v>197606</v>
      </c>
      <c r="C326" s="57">
        <v>34.65</v>
      </c>
      <c r="D326" s="62">
        <v>34.7</v>
      </c>
    </row>
    <row r="327" spans="2:4" ht="15">
      <c r="B327" s="58">
        <v>197607</v>
      </c>
      <c r="C327" s="60">
        <v>34.89</v>
      </c>
      <c r="D327" s="68">
        <v>35.12</v>
      </c>
    </row>
    <row r="328" spans="2:4" ht="15">
      <c r="B328" s="56">
        <v>197608</v>
      </c>
      <c r="C328" s="57">
        <v>35.2</v>
      </c>
      <c r="D328" s="62">
        <v>35.22</v>
      </c>
    </row>
    <row r="329" spans="2:4" ht="15">
      <c r="B329" s="58">
        <v>197609</v>
      </c>
      <c r="C329" s="60">
        <v>35.25</v>
      </c>
      <c r="D329" s="68">
        <v>35.29</v>
      </c>
    </row>
    <row r="330" spans="2:4" ht="15">
      <c r="B330" s="56">
        <v>197610</v>
      </c>
      <c r="C330" s="57">
        <v>35.41</v>
      </c>
      <c r="D330" s="62">
        <v>35.58</v>
      </c>
    </row>
    <row r="331" spans="2:4" ht="15">
      <c r="B331" s="58">
        <v>197611</v>
      </c>
      <c r="C331" s="60">
        <v>35.81</v>
      </c>
      <c r="D331" s="68">
        <v>36.04</v>
      </c>
    </row>
    <row r="332" spans="2:4" ht="15">
      <c r="B332" s="56">
        <v>197612</v>
      </c>
      <c r="C332" s="57">
        <v>36.2</v>
      </c>
      <c r="D332" s="62">
        <v>36.32</v>
      </c>
    </row>
    <row r="333" spans="2:4" ht="15">
      <c r="B333" s="58">
        <v>197701</v>
      </c>
      <c r="C333" s="60">
        <v>36.37</v>
      </c>
      <c r="D333" s="68">
        <v>36.38</v>
      </c>
    </row>
    <row r="334" spans="2:4" ht="15">
      <c r="B334" s="56">
        <v>197702</v>
      </c>
      <c r="C334" s="57">
        <v>36.38</v>
      </c>
      <c r="D334" s="62">
        <v>36.38</v>
      </c>
    </row>
    <row r="335" spans="2:4" ht="15">
      <c r="B335" s="58">
        <v>197703</v>
      </c>
      <c r="C335" s="60">
        <v>36.46</v>
      </c>
      <c r="D335" s="68">
        <v>36.59</v>
      </c>
    </row>
    <row r="336" spans="2:4" ht="15">
      <c r="B336" s="56">
        <v>197704</v>
      </c>
      <c r="C336" s="57">
        <v>36.54</v>
      </c>
      <c r="D336" s="62">
        <v>36.5</v>
      </c>
    </row>
    <row r="337" spans="2:4" ht="15">
      <c r="B337" s="58">
        <v>197705</v>
      </c>
      <c r="C337" s="60">
        <v>36.5</v>
      </c>
      <c r="D337" s="68">
        <v>36.5</v>
      </c>
    </row>
    <row r="338" spans="2:4" ht="15">
      <c r="B338" s="56">
        <v>197706</v>
      </c>
      <c r="C338" s="57">
        <v>36.5</v>
      </c>
      <c r="D338" s="62">
        <v>36.5</v>
      </c>
    </row>
    <row r="339" spans="2:4" ht="15">
      <c r="B339" s="58">
        <v>197707</v>
      </c>
      <c r="C339" s="60">
        <v>36.51</v>
      </c>
      <c r="D339" s="68">
        <v>36.54</v>
      </c>
    </row>
    <row r="340" spans="2:4" ht="15">
      <c r="B340" s="56">
        <v>197708</v>
      </c>
      <c r="C340" s="57">
        <v>36.67</v>
      </c>
      <c r="D340" s="62">
        <v>36.82</v>
      </c>
    </row>
    <row r="341" spans="2:4" ht="15">
      <c r="B341" s="58">
        <v>197709</v>
      </c>
      <c r="C341" s="60">
        <v>36.97</v>
      </c>
      <c r="D341" s="68">
        <v>37.14</v>
      </c>
    </row>
    <row r="342" spans="2:4" ht="15">
      <c r="B342" s="56">
        <v>197710</v>
      </c>
      <c r="C342" s="57">
        <v>37.23</v>
      </c>
      <c r="D342" s="62">
        <v>37.35</v>
      </c>
    </row>
    <row r="343" spans="2:4" ht="15">
      <c r="B343" s="58">
        <v>197711</v>
      </c>
      <c r="C343" s="60">
        <v>37.45</v>
      </c>
      <c r="D343" s="68">
        <v>37.55</v>
      </c>
    </row>
    <row r="344" spans="2:4" ht="15">
      <c r="B344" s="56">
        <v>197712</v>
      </c>
      <c r="C344" s="57">
        <v>37.71</v>
      </c>
      <c r="D344" s="62">
        <v>37.96</v>
      </c>
    </row>
    <row r="345" spans="2:4" ht="15">
      <c r="B345" s="58">
        <v>197801</v>
      </c>
      <c r="C345" s="60">
        <v>38.03</v>
      </c>
      <c r="D345" s="68">
        <v>38.08</v>
      </c>
    </row>
    <row r="346" spans="2:4" ht="15">
      <c r="B346" s="56">
        <v>197802</v>
      </c>
      <c r="C346" s="57">
        <v>38.14</v>
      </c>
      <c r="D346" s="62">
        <v>38.22</v>
      </c>
    </row>
    <row r="347" spans="2:4" ht="15">
      <c r="B347" s="58">
        <v>197803</v>
      </c>
      <c r="C347" s="60">
        <v>38.33</v>
      </c>
      <c r="D347" s="68">
        <v>38.42</v>
      </c>
    </row>
    <row r="348" spans="2:4" ht="15">
      <c r="B348" s="56">
        <v>197804</v>
      </c>
      <c r="C348" s="57">
        <v>38.49</v>
      </c>
      <c r="D348" s="62">
        <v>38.58</v>
      </c>
    </row>
    <row r="349" spans="2:4" ht="15">
      <c r="B349" s="58">
        <v>197805</v>
      </c>
      <c r="C349" s="60">
        <v>38.66</v>
      </c>
      <c r="D349" s="68">
        <v>38.75</v>
      </c>
    </row>
    <row r="350" spans="2:4" ht="15">
      <c r="B350" s="56">
        <v>197806</v>
      </c>
      <c r="C350" s="57">
        <v>38.81</v>
      </c>
      <c r="D350" s="62">
        <v>38.87</v>
      </c>
    </row>
    <row r="351" spans="2:4" ht="15">
      <c r="B351" s="58">
        <v>197807</v>
      </c>
      <c r="C351" s="60">
        <v>38.95</v>
      </c>
      <c r="D351" s="68">
        <v>38.99</v>
      </c>
    </row>
    <row r="352" spans="2:4" ht="15">
      <c r="B352" s="56">
        <v>197808</v>
      </c>
      <c r="C352" s="57">
        <v>39.11</v>
      </c>
      <c r="D352" s="62">
        <v>39.23</v>
      </c>
    </row>
    <row r="353" spans="2:4" ht="15">
      <c r="B353" s="58">
        <v>197809</v>
      </c>
      <c r="C353" s="60">
        <v>39.45</v>
      </c>
      <c r="D353" s="68">
        <v>39.75</v>
      </c>
    </row>
    <row r="354" spans="2:4" ht="15">
      <c r="B354" s="56">
        <v>197810</v>
      </c>
      <c r="C354" s="57">
        <v>39.98</v>
      </c>
      <c r="D354" s="62">
        <v>40.2</v>
      </c>
    </row>
    <row r="355" spans="2:4" ht="15">
      <c r="B355" s="58">
        <v>197811</v>
      </c>
      <c r="C355" s="60">
        <v>40.4</v>
      </c>
      <c r="D355" s="68">
        <v>40.6</v>
      </c>
    </row>
    <row r="356" spans="2:4" ht="15">
      <c r="B356" s="56">
        <v>197812</v>
      </c>
      <c r="C356" s="57">
        <v>40.79</v>
      </c>
      <c r="D356" s="62">
        <v>41</v>
      </c>
    </row>
    <row r="357" spans="2:4" ht="15">
      <c r="B357" s="58">
        <v>197901</v>
      </c>
      <c r="C357" s="60">
        <v>41.15</v>
      </c>
      <c r="D357" s="68">
        <v>41.3</v>
      </c>
    </row>
    <row r="358" spans="2:4" ht="15">
      <c r="B358" s="56">
        <v>197902</v>
      </c>
      <c r="C358" s="57">
        <v>41.44</v>
      </c>
      <c r="D358" s="62">
        <v>41.58</v>
      </c>
    </row>
    <row r="359" spans="2:4" ht="15">
      <c r="B359" s="58">
        <v>197903</v>
      </c>
      <c r="C359" s="60">
        <v>41.79</v>
      </c>
      <c r="D359" s="68">
        <v>42.02</v>
      </c>
    </row>
    <row r="360" spans="2:4" ht="15">
      <c r="B360" s="56">
        <v>197904</v>
      </c>
      <c r="C360" s="57">
        <v>42.21</v>
      </c>
      <c r="D360" s="62">
        <v>42.43</v>
      </c>
    </row>
    <row r="361" spans="2:4" ht="15">
      <c r="B361" s="58">
        <v>197905</v>
      </c>
      <c r="C361" s="60">
        <v>42.56</v>
      </c>
      <c r="D361" s="68">
        <v>42.69</v>
      </c>
    </row>
    <row r="362" spans="2:4" ht="15">
      <c r="B362" s="56">
        <v>197906</v>
      </c>
      <c r="C362" s="57">
        <v>42.69</v>
      </c>
      <c r="D362" s="62">
        <v>42.71</v>
      </c>
    </row>
    <row r="363" spans="2:4" ht="15">
      <c r="B363" s="58">
        <v>197907</v>
      </c>
      <c r="C363" s="60">
        <v>42.74</v>
      </c>
      <c r="D363" s="68">
        <v>42.76</v>
      </c>
    </row>
    <row r="364" spans="2:4" ht="15">
      <c r="B364" s="56">
        <v>197908</v>
      </c>
      <c r="C364" s="57">
        <v>42.8</v>
      </c>
      <c r="D364" s="62">
        <v>42.88</v>
      </c>
    </row>
    <row r="365" spans="2:4" ht="15">
      <c r="B365" s="58">
        <v>197909</v>
      </c>
      <c r="C365" s="60">
        <v>42.89</v>
      </c>
      <c r="D365" s="68">
        <v>43</v>
      </c>
    </row>
    <row r="366" spans="2:4" ht="15">
      <c r="B366" s="56">
        <v>197910</v>
      </c>
      <c r="C366" s="57">
        <v>43.14</v>
      </c>
      <c r="D366" s="62">
        <v>43.23</v>
      </c>
    </row>
    <row r="367" spans="2:4" ht="15">
      <c r="B367" s="58">
        <v>197911</v>
      </c>
      <c r="C367" s="60">
        <v>43.38</v>
      </c>
      <c r="D367" s="68">
        <v>43.53</v>
      </c>
    </row>
    <row r="368" spans="2:4" ht="15">
      <c r="B368" s="56">
        <v>197912</v>
      </c>
      <c r="C368" s="57">
        <v>43.79</v>
      </c>
      <c r="D368" s="62">
        <v>44</v>
      </c>
    </row>
    <row r="369" spans="2:4" ht="15">
      <c r="B369" s="58">
        <v>198001</v>
      </c>
      <c r="C369" s="60">
        <v>44.16</v>
      </c>
      <c r="D369" s="68">
        <v>44.41</v>
      </c>
    </row>
    <row r="370" spans="2:4" ht="15">
      <c r="B370" s="56">
        <v>198002</v>
      </c>
      <c r="C370" s="57">
        <v>44.68</v>
      </c>
      <c r="D370" s="62">
        <v>44.94</v>
      </c>
    </row>
    <row r="371" spans="2:4" ht="15">
      <c r="B371" s="58">
        <v>198003</v>
      </c>
      <c r="C371" s="60">
        <v>45.32</v>
      </c>
      <c r="D371" s="68">
        <v>45.62</v>
      </c>
    </row>
    <row r="372" spans="2:4" ht="15">
      <c r="B372" s="56">
        <v>198004</v>
      </c>
      <c r="C372" s="57">
        <v>45.82</v>
      </c>
      <c r="D372" s="62">
        <v>46.05</v>
      </c>
    </row>
    <row r="373" spans="2:4" ht="15">
      <c r="B373" s="58">
        <v>198005</v>
      </c>
      <c r="C373" s="60">
        <v>46.44</v>
      </c>
      <c r="D373" s="68">
        <v>46.78</v>
      </c>
    </row>
    <row r="374" spans="2:4" ht="15">
      <c r="B374" s="56">
        <v>198006</v>
      </c>
      <c r="C374" s="57">
        <v>47.1</v>
      </c>
      <c r="D374" s="62">
        <v>47.32</v>
      </c>
    </row>
    <row r="375" spans="2:4" ht="15">
      <c r="B375" s="58">
        <v>198007</v>
      </c>
      <c r="C375" s="60">
        <v>47.52</v>
      </c>
      <c r="D375" s="68">
        <v>47.79</v>
      </c>
    </row>
    <row r="376" spans="2:4" ht="15">
      <c r="B376" s="56">
        <v>198008</v>
      </c>
      <c r="C376" s="57">
        <v>48.02</v>
      </c>
      <c r="D376" s="62">
        <v>48.24</v>
      </c>
    </row>
    <row r="377" spans="2:4" ht="15">
      <c r="B377" s="58">
        <v>198009</v>
      </c>
      <c r="C377" s="60">
        <v>48.56</v>
      </c>
      <c r="D377" s="68">
        <v>48.92</v>
      </c>
    </row>
    <row r="378" spans="2:4" ht="15">
      <c r="B378" s="56">
        <v>198010</v>
      </c>
      <c r="C378" s="57">
        <v>49.23</v>
      </c>
      <c r="D378" s="62">
        <v>49.6</v>
      </c>
    </row>
    <row r="379" spans="2:4" ht="15">
      <c r="B379" s="58">
        <v>198011</v>
      </c>
      <c r="C379" s="60">
        <v>49.93</v>
      </c>
      <c r="D379" s="68">
        <v>50.27</v>
      </c>
    </row>
    <row r="380" spans="2:4" ht="15">
      <c r="B380" s="56">
        <v>198012</v>
      </c>
      <c r="C380" s="57">
        <v>50.56</v>
      </c>
      <c r="D380" s="62">
        <v>50.92</v>
      </c>
    </row>
    <row r="381" spans="2:4" ht="15">
      <c r="B381" s="58">
        <v>198101</v>
      </c>
      <c r="C381" s="60">
        <v>51.08</v>
      </c>
      <c r="D381" s="68">
        <v>51.45</v>
      </c>
    </row>
    <row r="382" spans="2:4" ht="15">
      <c r="B382" s="56">
        <v>198102</v>
      </c>
      <c r="C382" s="57">
        <v>51.71</v>
      </c>
      <c r="D382" s="62">
        <v>51.96</v>
      </c>
    </row>
    <row r="383" spans="2:4" ht="15">
      <c r="B383" s="58">
        <v>198103</v>
      </c>
      <c r="C383" s="60">
        <v>52.24</v>
      </c>
      <c r="D383" s="68">
        <v>52.49</v>
      </c>
    </row>
    <row r="384" spans="2:4" ht="15">
      <c r="B384" s="56">
        <v>198104</v>
      </c>
      <c r="C384" s="57">
        <v>52.71</v>
      </c>
      <c r="D384" s="62">
        <v>52.94</v>
      </c>
    </row>
    <row r="385" spans="2:4" ht="15">
      <c r="B385" s="58">
        <v>198105</v>
      </c>
      <c r="C385" s="60">
        <v>53.24</v>
      </c>
      <c r="D385" s="68">
        <v>53.57</v>
      </c>
    </row>
    <row r="386" spans="2:4" ht="15">
      <c r="B386" s="56">
        <v>198106</v>
      </c>
      <c r="C386" s="57">
        <v>53.9</v>
      </c>
      <c r="D386" s="62">
        <v>54.18</v>
      </c>
    </row>
    <row r="387" spans="2:4" ht="15">
      <c r="B387" s="58">
        <v>198107</v>
      </c>
      <c r="C387" s="60">
        <v>54.57</v>
      </c>
      <c r="D387" s="68">
        <v>54.93</v>
      </c>
    </row>
    <row r="388" spans="2:4" ht="15">
      <c r="B388" s="56">
        <v>198108</v>
      </c>
      <c r="C388" s="57">
        <v>55.3</v>
      </c>
      <c r="D388" s="62">
        <v>55.68</v>
      </c>
    </row>
    <row r="389" spans="2:4" ht="15">
      <c r="B389" s="58">
        <v>198109</v>
      </c>
      <c r="C389" s="60">
        <v>56.03</v>
      </c>
      <c r="D389" s="68">
        <v>56.39</v>
      </c>
    </row>
    <row r="390" spans="2:4" ht="15">
      <c r="B390" s="56">
        <v>198110</v>
      </c>
      <c r="C390" s="57">
        <v>56.79</v>
      </c>
      <c r="D390" s="62">
        <v>57.22</v>
      </c>
    </row>
    <row r="391" spans="2:4" ht="15">
      <c r="B391" s="58">
        <v>198111</v>
      </c>
      <c r="C391" s="60">
        <v>57.66</v>
      </c>
      <c r="D391" s="68">
        <v>58.09</v>
      </c>
    </row>
    <row r="392" spans="2:4" ht="15">
      <c r="B392" s="56">
        <v>198112</v>
      </c>
      <c r="C392" s="57">
        <v>58.64</v>
      </c>
      <c r="D392" s="62">
        <v>59.07</v>
      </c>
    </row>
    <row r="393" spans="2:4" ht="15">
      <c r="B393" s="58">
        <v>198201</v>
      </c>
      <c r="C393" s="60">
        <v>59.5</v>
      </c>
      <c r="D393" s="68">
        <v>59.84</v>
      </c>
    </row>
    <row r="394" spans="2:4" ht="15">
      <c r="B394" s="56">
        <v>198202</v>
      </c>
      <c r="C394" s="57">
        <v>60.24</v>
      </c>
      <c r="D394" s="62">
        <v>60.63</v>
      </c>
    </row>
    <row r="395" spans="2:4" ht="15">
      <c r="B395" s="58">
        <v>198203</v>
      </c>
      <c r="C395" s="60">
        <v>60.99</v>
      </c>
      <c r="D395" s="68">
        <v>61.4</v>
      </c>
    </row>
    <row r="396" spans="2:4" ht="15">
      <c r="B396" s="56">
        <v>198204</v>
      </c>
      <c r="C396" s="57">
        <v>61.82</v>
      </c>
      <c r="D396" s="62">
        <v>62.21</v>
      </c>
    </row>
    <row r="397" spans="2:4" ht="15">
      <c r="B397" s="58">
        <v>198205</v>
      </c>
      <c r="C397" s="60">
        <v>62.63</v>
      </c>
      <c r="D397" s="68">
        <v>63.02</v>
      </c>
    </row>
    <row r="398" spans="2:4" ht="15">
      <c r="B398" s="56">
        <v>198206</v>
      </c>
      <c r="C398" s="57">
        <v>63.52</v>
      </c>
      <c r="D398" s="62">
        <v>63.84</v>
      </c>
    </row>
    <row r="399" spans="2:4" ht="15">
      <c r="B399" s="58">
        <v>198207</v>
      </c>
      <c r="C399" s="60">
        <v>64.25</v>
      </c>
      <c r="D399" s="68">
        <v>64.69</v>
      </c>
    </row>
    <row r="400" spans="2:4" ht="15">
      <c r="B400" s="56">
        <v>198208</v>
      </c>
      <c r="C400" s="57">
        <v>65.18</v>
      </c>
      <c r="D400" s="62">
        <v>65.55</v>
      </c>
    </row>
    <row r="401" spans="2:4" ht="15">
      <c r="B401" s="58">
        <v>198209</v>
      </c>
      <c r="C401" s="60">
        <v>65.98</v>
      </c>
      <c r="D401" s="68">
        <v>66.42</v>
      </c>
    </row>
    <row r="402" spans="2:4" ht="15">
      <c r="B402" s="56">
        <v>198210</v>
      </c>
      <c r="C402" s="57">
        <v>66.99</v>
      </c>
      <c r="D402" s="62">
        <v>67.68</v>
      </c>
    </row>
    <row r="403" spans="2:4" ht="15">
      <c r="B403" s="58">
        <v>198211</v>
      </c>
      <c r="C403" s="60">
        <v>68.34</v>
      </c>
      <c r="D403" s="68">
        <v>68.97</v>
      </c>
    </row>
    <row r="404" spans="2:4" ht="15">
      <c r="B404" s="56">
        <v>198212</v>
      </c>
      <c r="C404" s="57">
        <v>69.59</v>
      </c>
      <c r="D404" s="62">
        <v>70.29</v>
      </c>
    </row>
    <row r="405" spans="2:4" ht="15">
      <c r="B405" s="58">
        <v>198301</v>
      </c>
      <c r="C405" s="60">
        <v>70.9</v>
      </c>
      <c r="D405" s="68">
        <v>71.45</v>
      </c>
    </row>
    <row r="406" spans="2:4" ht="15">
      <c r="B406" s="56">
        <v>198302</v>
      </c>
      <c r="C406" s="57">
        <v>72.06</v>
      </c>
      <c r="D406" s="62">
        <v>72.81</v>
      </c>
    </row>
    <row r="407" spans="2:4" ht="15">
      <c r="B407" s="58">
        <v>198303</v>
      </c>
      <c r="C407" s="60">
        <v>73.48</v>
      </c>
      <c r="D407" s="68">
        <v>74.19</v>
      </c>
    </row>
    <row r="408" spans="2:4" ht="15">
      <c r="B408" s="56">
        <v>198304</v>
      </c>
      <c r="C408" s="57">
        <v>74.89</v>
      </c>
      <c r="D408" s="62">
        <v>75.6</v>
      </c>
    </row>
    <row r="409" spans="2:4" ht="15">
      <c r="B409" s="58">
        <v>198305</v>
      </c>
      <c r="C409" s="60">
        <v>76.36</v>
      </c>
      <c r="D409" s="68">
        <v>77.04</v>
      </c>
    </row>
    <row r="410" spans="2:4" ht="15">
      <c r="B410" s="56">
        <v>198306</v>
      </c>
      <c r="C410" s="57">
        <v>77.78</v>
      </c>
      <c r="D410" s="62">
        <v>78.51</v>
      </c>
    </row>
    <row r="411" spans="2:4" ht="15">
      <c r="B411" s="58">
        <v>198307</v>
      </c>
      <c r="C411" s="60">
        <v>79.22</v>
      </c>
      <c r="D411" s="68">
        <v>80</v>
      </c>
    </row>
    <row r="412" spans="2:4" ht="15">
      <c r="B412" s="56">
        <v>198308</v>
      </c>
      <c r="C412" s="57">
        <v>80.88</v>
      </c>
      <c r="D412" s="62">
        <v>81.68</v>
      </c>
    </row>
    <row r="413" spans="2:4" ht="15">
      <c r="B413" s="58">
        <v>198309</v>
      </c>
      <c r="C413" s="60">
        <v>82.52</v>
      </c>
      <c r="D413" s="68">
        <v>83.4</v>
      </c>
    </row>
    <row r="414" spans="2:4" ht="15">
      <c r="B414" s="56">
        <v>198310</v>
      </c>
      <c r="C414" s="57">
        <v>84.26</v>
      </c>
      <c r="D414" s="62">
        <v>85.15</v>
      </c>
    </row>
    <row r="415" spans="2:4" ht="15">
      <c r="B415" s="58">
        <v>198311</v>
      </c>
      <c r="C415" s="60">
        <v>86.11</v>
      </c>
      <c r="D415" s="68">
        <v>86.94</v>
      </c>
    </row>
    <row r="416" spans="2:4" ht="15">
      <c r="B416" s="56">
        <v>198312</v>
      </c>
      <c r="C416" s="57">
        <v>87.83</v>
      </c>
      <c r="D416" s="62">
        <v>88.77</v>
      </c>
    </row>
    <row r="417" spans="2:4" ht="15">
      <c r="B417" s="58">
        <v>198401</v>
      </c>
      <c r="C417" s="60">
        <v>89.79</v>
      </c>
      <c r="D417" s="68">
        <v>90.63</v>
      </c>
    </row>
    <row r="418" spans="2:4" ht="15">
      <c r="B418" s="56">
        <v>198402</v>
      </c>
      <c r="C418" s="57">
        <v>91.57</v>
      </c>
      <c r="D418" s="62">
        <v>92.53</v>
      </c>
    </row>
    <row r="419" spans="2:4" ht="15">
      <c r="B419" s="58">
        <v>198403</v>
      </c>
      <c r="C419" s="60">
        <v>93.46</v>
      </c>
      <c r="D419" s="68">
        <v>94.47</v>
      </c>
    </row>
    <row r="420" spans="2:4" ht="15">
      <c r="B420" s="56">
        <v>198404</v>
      </c>
      <c r="C420" s="57">
        <v>95.42</v>
      </c>
      <c r="D420" s="62">
        <v>96.45</v>
      </c>
    </row>
    <row r="421" spans="2:4" ht="15">
      <c r="B421" s="58">
        <v>198405</v>
      </c>
      <c r="C421" s="60">
        <v>97.46</v>
      </c>
      <c r="D421" s="68">
        <v>98.47</v>
      </c>
    </row>
    <row r="422" spans="2:4" ht="15">
      <c r="B422" s="56">
        <v>198406</v>
      </c>
      <c r="C422" s="57">
        <v>99.4</v>
      </c>
      <c r="D422" s="62">
        <v>100.4</v>
      </c>
    </row>
    <row r="423" spans="2:4" ht="15">
      <c r="B423" s="58">
        <v>198407</v>
      </c>
      <c r="C423" s="60">
        <v>101.73</v>
      </c>
      <c r="D423" s="68">
        <v>102.65</v>
      </c>
    </row>
    <row r="424" spans="2:4" ht="15">
      <c r="B424" s="56">
        <v>198408</v>
      </c>
      <c r="C424" s="57">
        <v>103.73</v>
      </c>
      <c r="D424" s="62">
        <v>104.81</v>
      </c>
    </row>
    <row r="425" spans="2:4" ht="15">
      <c r="B425" s="58">
        <v>198409</v>
      </c>
      <c r="C425" s="60">
        <v>105.93</v>
      </c>
      <c r="D425" s="68">
        <v>107.01</v>
      </c>
    </row>
    <row r="426" spans="2:4" ht="15">
      <c r="B426" s="56">
        <v>198410</v>
      </c>
      <c r="C426" s="57">
        <v>108.13</v>
      </c>
      <c r="D426" s="62">
        <v>109.26</v>
      </c>
    </row>
    <row r="427" spans="2:4" ht="15">
      <c r="B427" s="58">
        <v>198411</v>
      </c>
      <c r="C427" s="60">
        <v>110.43</v>
      </c>
      <c r="D427" s="68">
        <v>111.55</v>
      </c>
    </row>
    <row r="428" spans="2:4" ht="15">
      <c r="B428" s="56">
        <v>198412</v>
      </c>
      <c r="C428" s="57">
        <v>112.76</v>
      </c>
      <c r="D428" s="62">
        <v>113.89</v>
      </c>
    </row>
    <row r="429" spans="2:4" ht="15">
      <c r="B429" s="58">
        <v>198501</v>
      </c>
      <c r="C429" s="60">
        <v>115.17</v>
      </c>
      <c r="D429" s="68">
        <v>116.6</v>
      </c>
    </row>
    <row r="430" spans="2:4" ht="15">
      <c r="B430" s="56">
        <v>198502</v>
      </c>
      <c r="C430" s="57">
        <v>118.25</v>
      </c>
      <c r="D430" s="62">
        <v>120.1</v>
      </c>
    </row>
    <row r="431" spans="2:4" ht="15">
      <c r="B431" s="58">
        <v>198503</v>
      </c>
      <c r="C431" s="60">
        <v>123.15</v>
      </c>
      <c r="D431" s="68">
        <v>126.27</v>
      </c>
    </row>
    <row r="432" spans="2:4" ht="15">
      <c r="B432" s="56">
        <v>198504</v>
      </c>
      <c r="C432" s="57">
        <v>129.62</v>
      </c>
      <c r="D432" s="62">
        <v>132.58</v>
      </c>
    </row>
    <row r="433" spans="2:4" ht="15">
      <c r="B433" s="58">
        <v>198505</v>
      </c>
      <c r="C433" s="60">
        <v>135.95</v>
      </c>
      <c r="D433" s="68">
        <v>138.7</v>
      </c>
    </row>
    <row r="434" spans="2:4" ht="15">
      <c r="B434" s="56">
        <v>198506</v>
      </c>
      <c r="C434" s="57">
        <v>140.73</v>
      </c>
      <c r="D434" s="62">
        <v>142.9</v>
      </c>
    </row>
    <row r="435" spans="2:4" ht="15">
      <c r="B435" s="58">
        <v>198507</v>
      </c>
      <c r="C435" s="60">
        <v>145.51</v>
      </c>
      <c r="D435" s="68">
        <v>147.79</v>
      </c>
    </row>
    <row r="436" spans="2:4" ht="15">
      <c r="B436" s="56">
        <v>198508</v>
      </c>
      <c r="C436" s="57">
        <v>150.03</v>
      </c>
      <c r="D436" s="62">
        <v>152.06</v>
      </c>
    </row>
    <row r="437" spans="2:4" ht="15">
      <c r="B437" s="58">
        <v>198509</v>
      </c>
      <c r="C437" s="60">
        <v>155.3</v>
      </c>
      <c r="D437" s="68">
        <v>157.9</v>
      </c>
    </row>
    <row r="438" spans="2:4" ht="15">
      <c r="B438" s="56">
        <v>198510</v>
      </c>
      <c r="C438" s="57">
        <v>160.26</v>
      </c>
      <c r="D438" s="62">
        <v>162.43</v>
      </c>
    </row>
    <row r="439" spans="2:4" ht="15">
      <c r="B439" s="58">
        <v>198511</v>
      </c>
      <c r="C439" s="60">
        <v>164.58</v>
      </c>
      <c r="D439" s="68">
        <v>166.64</v>
      </c>
    </row>
    <row r="440" spans="2:4" ht="15">
      <c r="B440" s="56">
        <v>198512</v>
      </c>
      <c r="C440" s="57">
        <v>169.19</v>
      </c>
      <c r="D440" s="62">
        <v>172.2</v>
      </c>
    </row>
    <row r="441" spans="2:4" ht="15">
      <c r="B441" s="58">
        <v>198601</v>
      </c>
      <c r="C441" s="60">
        <v>173.7</v>
      </c>
      <c r="D441" s="68">
        <v>175</v>
      </c>
    </row>
    <row r="442" spans="2:4" ht="15">
      <c r="B442" s="56">
        <v>198602</v>
      </c>
      <c r="C442" s="57">
        <v>176.59</v>
      </c>
      <c r="D442" s="62">
        <v>178.1</v>
      </c>
    </row>
    <row r="443" spans="2:4" ht="15">
      <c r="B443" s="58">
        <v>198603</v>
      </c>
      <c r="C443" s="60">
        <v>179.74</v>
      </c>
      <c r="D443" s="68">
        <v>181.53</v>
      </c>
    </row>
    <row r="444" spans="2:4" ht="15">
      <c r="B444" s="56">
        <v>198604</v>
      </c>
      <c r="C444" s="57">
        <v>184.43</v>
      </c>
      <c r="D444" s="62">
        <v>186.56</v>
      </c>
    </row>
    <row r="445" spans="2:4" ht="15">
      <c r="B445" s="58">
        <v>198605</v>
      </c>
      <c r="C445" s="60">
        <v>188.53</v>
      </c>
      <c r="D445" s="68">
        <v>190.46</v>
      </c>
    </row>
    <row r="446" spans="2:4" ht="15">
      <c r="B446" s="56">
        <v>198606</v>
      </c>
      <c r="C446" s="57">
        <v>192.35</v>
      </c>
      <c r="D446" s="62">
        <v>193.76</v>
      </c>
    </row>
    <row r="447" spans="2:4" ht="15">
      <c r="B447" s="58">
        <v>198607</v>
      </c>
      <c r="C447" s="60">
        <v>195.8</v>
      </c>
      <c r="D447" s="68">
        <v>197.59</v>
      </c>
    </row>
    <row r="448" spans="2:4" ht="15">
      <c r="B448" s="56">
        <v>198608</v>
      </c>
      <c r="C448" s="57">
        <v>199.17</v>
      </c>
      <c r="D448" s="62">
        <v>200.72</v>
      </c>
    </row>
    <row r="449" spans="2:4" ht="15">
      <c r="B449" s="58">
        <v>198609</v>
      </c>
      <c r="C449" s="60">
        <v>203.24</v>
      </c>
      <c r="D449" s="68">
        <v>205.56</v>
      </c>
    </row>
    <row r="450" spans="2:4" ht="15">
      <c r="B450" s="56">
        <v>198610</v>
      </c>
      <c r="C450" s="57">
        <v>208.05</v>
      </c>
      <c r="D450" s="62">
        <v>210.3</v>
      </c>
    </row>
    <row r="451" spans="2:4" ht="15">
      <c r="B451" s="58">
        <v>198611</v>
      </c>
      <c r="C451" s="60">
        <v>212.56</v>
      </c>
      <c r="D451" s="68">
        <v>214.64</v>
      </c>
    </row>
    <row r="452" spans="2:4" ht="15">
      <c r="B452" s="56">
        <v>198612</v>
      </c>
      <c r="C452" s="57">
        <v>216.97</v>
      </c>
      <c r="D452" s="62">
        <v>219</v>
      </c>
    </row>
    <row r="453" spans="2:4" ht="15">
      <c r="B453" s="58">
        <v>198701</v>
      </c>
      <c r="C453" s="60">
        <v>221.03</v>
      </c>
      <c r="D453" s="68">
        <v>222.79</v>
      </c>
    </row>
    <row r="454" spans="2:4" ht="15">
      <c r="B454" s="56">
        <v>198702</v>
      </c>
      <c r="C454" s="57">
        <v>224.82</v>
      </c>
      <c r="D454" s="62">
        <v>226.73</v>
      </c>
    </row>
    <row r="455" spans="2:4" ht="15">
      <c r="B455" s="58">
        <v>198703</v>
      </c>
      <c r="C455" s="60">
        <v>229.02</v>
      </c>
      <c r="D455" s="68">
        <v>231.08</v>
      </c>
    </row>
    <row r="456" spans="2:4" ht="15">
      <c r="B456" s="56">
        <v>198704</v>
      </c>
      <c r="C456" s="57">
        <v>233.17</v>
      </c>
      <c r="D456" s="62">
        <v>235.13</v>
      </c>
    </row>
    <row r="457" spans="2:4" ht="15">
      <c r="B457" s="58">
        <v>198705</v>
      </c>
      <c r="C457" s="60">
        <v>237.44</v>
      </c>
      <c r="D457" s="68">
        <v>239.41</v>
      </c>
    </row>
    <row r="458" spans="2:4" ht="15">
      <c r="B458" s="56">
        <v>198706</v>
      </c>
      <c r="C458" s="57">
        <v>241.39</v>
      </c>
      <c r="D458" s="62">
        <v>243.32</v>
      </c>
    </row>
    <row r="459" spans="2:4" ht="15">
      <c r="B459" s="58">
        <v>198707</v>
      </c>
      <c r="C459" s="60">
        <v>245.55</v>
      </c>
      <c r="D459" s="68">
        <v>247.56</v>
      </c>
    </row>
    <row r="460" spans="2:4" ht="15">
      <c r="B460" s="56">
        <v>198708</v>
      </c>
      <c r="C460" s="57">
        <v>249.35</v>
      </c>
      <c r="D460" s="62">
        <v>250.95</v>
      </c>
    </row>
    <row r="461" spans="2:4" ht="15">
      <c r="B461" s="58">
        <v>198709</v>
      </c>
      <c r="C461" s="60">
        <v>252.84</v>
      </c>
      <c r="D461" s="68">
        <v>254.39</v>
      </c>
    </row>
    <row r="462" spans="2:4" ht="15">
      <c r="B462" s="56">
        <v>198710</v>
      </c>
      <c r="C462" s="57">
        <v>255.85</v>
      </c>
      <c r="D462" s="62">
        <v>257.17</v>
      </c>
    </row>
    <row r="463" spans="2:4" ht="15">
      <c r="B463" s="58">
        <v>198711</v>
      </c>
      <c r="C463" s="60">
        <v>258.74</v>
      </c>
      <c r="D463" s="68">
        <v>260.3</v>
      </c>
    </row>
    <row r="464" spans="2:4" ht="15">
      <c r="B464" s="56">
        <v>198712</v>
      </c>
      <c r="C464" s="57">
        <v>262.08</v>
      </c>
      <c r="D464" s="62">
        <v>263.7</v>
      </c>
    </row>
    <row r="465" spans="2:4" ht="15">
      <c r="B465" s="58">
        <v>198801</v>
      </c>
      <c r="C465" s="60">
        <v>265.82</v>
      </c>
      <c r="D465" s="68">
        <v>267.98</v>
      </c>
    </row>
    <row r="466" spans="2:4" ht="15">
      <c r="B466" s="56">
        <v>198802</v>
      </c>
      <c r="C466" s="57">
        <v>270.91</v>
      </c>
      <c r="D466" s="62">
        <v>273.64</v>
      </c>
    </row>
    <row r="467" spans="2:4" ht="15">
      <c r="B467" s="58">
        <v>198803</v>
      </c>
      <c r="C467" s="60">
        <v>276.92</v>
      </c>
      <c r="D467" s="68">
        <v>280.09</v>
      </c>
    </row>
    <row r="468" spans="2:4" ht="15">
      <c r="B468" s="56">
        <v>198804</v>
      </c>
      <c r="C468" s="57">
        <v>283.45</v>
      </c>
      <c r="D468" s="62">
        <v>286.46</v>
      </c>
    </row>
    <row r="469" spans="2:4" ht="15">
      <c r="B469" s="58">
        <v>198805</v>
      </c>
      <c r="C469" s="60">
        <v>289.96</v>
      </c>
      <c r="D469" s="68">
        <v>293.16</v>
      </c>
    </row>
    <row r="470" spans="2:4" ht="15">
      <c r="B470" s="56">
        <v>198806</v>
      </c>
      <c r="C470" s="57">
        <v>296.36</v>
      </c>
      <c r="D470" s="62">
        <v>299.28</v>
      </c>
    </row>
    <row r="471" spans="2:4" ht="15">
      <c r="B471" s="58">
        <v>198807</v>
      </c>
      <c r="C471" s="60">
        <v>302.36</v>
      </c>
      <c r="D471" s="68">
        <v>305.03</v>
      </c>
    </row>
    <row r="472" spans="2:4" ht="15">
      <c r="B472" s="56">
        <v>198808</v>
      </c>
      <c r="C472" s="57">
        <v>308.4</v>
      </c>
      <c r="D472" s="62">
        <v>311.44</v>
      </c>
    </row>
    <row r="473" spans="2:4" ht="15">
      <c r="B473" s="58">
        <v>198809</v>
      </c>
      <c r="C473" s="60">
        <v>314.85</v>
      </c>
      <c r="D473" s="68">
        <v>317.96</v>
      </c>
    </row>
    <row r="474" spans="2:4" ht="15">
      <c r="B474" s="56">
        <v>198810</v>
      </c>
      <c r="C474" s="57">
        <v>321.07</v>
      </c>
      <c r="D474" s="62">
        <v>323.88</v>
      </c>
    </row>
    <row r="475" spans="2:4" ht="15">
      <c r="B475" s="58">
        <v>198811</v>
      </c>
      <c r="C475" s="60">
        <v>327.01</v>
      </c>
      <c r="D475" s="68">
        <v>329.88</v>
      </c>
    </row>
    <row r="476" spans="2:4" ht="15">
      <c r="B476" s="56">
        <v>198812</v>
      </c>
      <c r="C476" s="57">
        <v>332.97</v>
      </c>
      <c r="D476" s="62">
        <v>335.86</v>
      </c>
    </row>
    <row r="477" spans="2:4" ht="15">
      <c r="B477" s="58">
        <v>198901</v>
      </c>
      <c r="C477" s="60">
        <v>339.62</v>
      </c>
      <c r="D477" s="68">
        <v>343.12</v>
      </c>
    </row>
    <row r="478" spans="2:4" ht="15">
      <c r="B478" s="56">
        <v>198902</v>
      </c>
      <c r="C478" s="57">
        <v>346.83</v>
      </c>
      <c r="D478" s="62">
        <v>350.22</v>
      </c>
    </row>
    <row r="479" spans="2:4" ht="15">
      <c r="B479" s="58">
        <v>198903</v>
      </c>
      <c r="C479" s="60">
        <v>354.12</v>
      </c>
      <c r="D479" s="68">
        <v>357.72</v>
      </c>
    </row>
    <row r="480" spans="2:4" ht="15">
      <c r="B480" s="56">
        <v>198904</v>
      </c>
      <c r="C480" s="57">
        <v>361.83</v>
      </c>
      <c r="D480" s="62">
        <v>365.61</v>
      </c>
    </row>
    <row r="481" spans="2:4" ht="15">
      <c r="B481" s="58">
        <v>198905</v>
      </c>
      <c r="C481" s="60">
        <v>369.93</v>
      </c>
      <c r="D481" s="68">
        <v>373.7</v>
      </c>
    </row>
    <row r="482" spans="2:4" ht="15">
      <c r="B482" s="56">
        <v>198906</v>
      </c>
      <c r="C482" s="57">
        <v>377.92</v>
      </c>
      <c r="D482" s="62">
        <v>381.79</v>
      </c>
    </row>
    <row r="483" spans="2:4" ht="15">
      <c r="B483" s="58">
        <v>198907</v>
      </c>
      <c r="C483" s="60">
        <v>385.71</v>
      </c>
      <c r="D483" s="68">
        <v>389.2</v>
      </c>
    </row>
    <row r="484" spans="2:4" ht="15">
      <c r="B484" s="56">
        <v>198908</v>
      </c>
      <c r="C484" s="57">
        <v>393.43</v>
      </c>
      <c r="D484" s="62">
        <v>397.33</v>
      </c>
    </row>
    <row r="485" spans="2:4" ht="15">
      <c r="B485" s="58">
        <v>198909</v>
      </c>
      <c r="C485" s="60">
        <v>401.8</v>
      </c>
      <c r="D485" s="68">
        <v>405.84</v>
      </c>
    </row>
    <row r="486" spans="2:4" ht="15">
      <c r="B486" s="56">
        <v>198910</v>
      </c>
      <c r="C486" s="57">
        <v>410.55</v>
      </c>
      <c r="D486" s="62">
        <v>414.87</v>
      </c>
    </row>
    <row r="487" spans="2:4" ht="15">
      <c r="B487" s="58">
        <v>198911</v>
      </c>
      <c r="C487" s="60">
        <v>419.76</v>
      </c>
      <c r="D487" s="68">
        <v>424.16</v>
      </c>
    </row>
    <row r="488" spans="2:4" ht="15">
      <c r="B488" s="56">
        <v>198912</v>
      </c>
      <c r="C488" s="57">
        <v>429.3</v>
      </c>
      <c r="D488" s="62">
        <v>433.92</v>
      </c>
    </row>
    <row r="489" spans="2:4" ht="15">
      <c r="B489" s="58">
        <v>199001</v>
      </c>
      <c r="C489" s="60">
        <v>440.08</v>
      </c>
      <c r="D489" s="68">
        <v>445.69</v>
      </c>
    </row>
    <row r="490" spans="2:4" ht="15">
      <c r="B490" s="56">
        <v>199002</v>
      </c>
      <c r="C490" s="57">
        <v>451.72</v>
      </c>
      <c r="D490" s="62">
        <v>457.17</v>
      </c>
    </row>
    <row r="491" spans="2:4" ht="15">
      <c r="B491" s="58">
        <v>199003</v>
      </c>
      <c r="C491" s="60">
        <v>463.4</v>
      </c>
      <c r="D491" s="68">
        <v>468.96</v>
      </c>
    </row>
    <row r="492" spans="2:4" ht="15">
      <c r="B492" s="56">
        <v>199004</v>
      </c>
      <c r="C492" s="57">
        <v>474.62</v>
      </c>
      <c r="D492" s="62">
        <v>479.75</v>
      </c>
    </row>
    <row r="493" spans="2:4" ht="15">
      <c r="B493" s="58">
        <v>199005</v>
      </c>
      <c r="C493" s="60">
        <v>485.99</v>
      </c>
      <c r="D493" s="68">
        <v>491.64</v>
      </c>
    </row>
    <row r="494" spans="2:4" ht="15">
      <c r="B494" s="56">
        <v>199006</v>
      </c>
      <c r="C494" s="57">
        <v>497.31</v>
      </c>
      <c r="D494" s="62">
        <v>502.39</v>
      </c>
    </row>
    <row r="495" spans="2:4" ht="15">
      <c r="B495" s="58">
        <v>199007</v>
      </c>
      <c r="C495" s="60">
        <v>508.35</v>
      </c>
      <c r="D495" s="68">
        <v>513.71</v>
      </c>
    </row>
    <row r="496" spans="2:4" ht="15">
      <c r="B496" s="56">
        <v>199008</v>
      </c>
      <c r="C496" s="57">
        <v>519.94</v>
      </c>
      <c r="D496" s="62">
        <v>525.6</v>
      </c>
    </row>
    <row r="497" spans="2:4" ht="15">
      <c r="B497" s="58">
        <v>199009</v>
      </c>
      <c r="C497" s="60">
        <v>530.54</v>
      </c>
      <c r="D497" s="68">
        <v>534.9</v>
      </c>
    </row>
    <row r="498" spans="2:4" ht="15">
      <c r="B498" s="56">
        <v>199010</v>
      </c>
      <c r="C498" s="57">
        <v>540.46</v>
      </c>
      <c r="D498" s="62">
        <v>545.61</v>
      </c>
    </row>
    <row r="499" spans="2:4" ht="15">
      <c r="B499" s="58">
        <v>199011</v>
      </c>
      <c r="C499" s="60">
        <v>551.33</v>
      </c>
      <c r="D499" s="68">
        <v>556.63</v>
      </c>
    </row>
    <row r="500" spans="2:4" ht="15">
      <c r="B500" s="56">
        <v>199012</v>
      </c>
      <c r="C500" s="57">
        <v>563.38</v>
      </c>
      <c r="D500" s="62">
        <v>568.73</v>
      </c>
    </row>
    <row r="501" spans="2:4" ht="15">
      <c r="B501" s="58">
        <v>199101</v>
      </c>
      <c r="C501" s="60">
        <v>574.09</v>
      </c>
      <c r="D501" s="68">
        <v>578.96</v>
      </c>
    </row>
    <row r="502" spans="2:4" ht="15">
      <c r="B502" s="56">
        <v>199102</v>
      </c>
      <c r="C502" s="57">
        <v>584.07</v>
      </c>
      <c r="D502" s="62">
        <v>588.63</v>
      </c>
    </row>
    <row r="503" spans="2:4" ht="15">
      <c r="B503" s="58">
        <v>199103</v>
      </c>
      <c r="C503" s="60">
        <v>593.75</v>
      </c>
      <c r="D503" s="68">
        <v>598.46</v>
      </c>
    </row>
    <row r="504" spans="2:4" ht="15">
      <c r="B504" s="56">
        <v>199104</v>
      </c>
      <c r="C504" s="57">
        <v>603.72</v>
      </c>
      <c r="D504" s="62">
        <v>608.45</v>
      </c>
    </row>
    <row r="505" spans="2:4" ht="15">
      <c r="B505" s="58">
        <v>199105</v>
      </c>
      <c r="C505" s="60">
        <v>613.76</v>
      </c>
      <c r="D505" s="68">
        <v>618.61</v>
      </c>
    </row>
    <row r="506" spans="2:4" ht="15">
      <c r="B506" s="56">
        <v>199106</v>
      </c>
      <c r="C506" s="57">
        <v>624.15</v>
      </c>
      <c r="D506" s="62">
        <v>628.82</v>
      </c>
    </row>
    <row r="507" spans="2:4" ht="15">
      <c r="B507" s="58">
        <v>199107</v>
      </c>
      <c r="C507" s="60">
        <v>634.4</v>
      </c>
      <c r="D507" s="68">
        <v>639.37</v>
      </c>
    </row>
    <row r="508" spans="2:4" ht="15">
      <c r="B508" s="56">
        <v>199108</v>
      </c>
      <c r="C508" s="57">
        <v>645.56</v>
      </c>
      <c r="D508" s="62">
        <v>652.11</v>
      </c>
    </row>
    <row r="509" spans="2:4" ht="15">
      <c r="B509" s="58">
        <v>199109</v>
      </c>
      <c r="C509" s="60">
        <v>660.52</v>
      </c>
      <c r="D509" s="68">
        <v>667.18</v>
      </c>
    </row>
    <row r="510" spans="2:4" ht="15">
      <c r="B510" s="56">
        <v>199110</v>
      </c>
      <c r="C510" s="57">
        <v>673.84</v>
      </c>
      <c r="D510" s="62">
        <v>679.3</v>
      </c>
    </row>
    <row r="511" spans="2:4" ht="15">
      <c r="B511" s="58">
        <v>199111</v>
      </c>
      <c r="C511" s="60">
        <v>687.59</v>
      </c>
      <c r="D511" s="68">
        <v>694.7</v>
      </c>
    </row>
    <row r="512" spans="2:4" ht="15">
      <c r="B512" s="56">
        <v>199112</v>
      </c>
      <c r="C512" s="57">
        <v>630.38</v>
      </c>
      <c r="D512" s="62">
        <v>638.61</v>
      </c>
    </row>
    <row r="513" spans="2:4" ht="15">
      <c r="B513" s="58">
        <v>199201</v>
      </c>
      <c r="C513" s="60">
        <v>645.18</v>
      </c>
      <c r="D513" s="68">
        <v>644.27</v>
      </c>
    </row>
    <row r="514" spans="2:4" ht="15">
      <c r="B514" s="56">
        <v>199202</v>
      </c>
      <c r="C514" s="57">
        <v>635.53</v>
      </c>
      <c r="D514" s="62">
        <v>636.54</v>
      </c>
    </row>
    <row r="515" spans="2:4" ht="15">
      <c r="B515" s="58">
        <v>199203</v>
      </c>
      <c r="C515" s="60">
        <v>640.33</v>
      </c>
      <c r="D515" s="68">
        <v>641.59</v>
      </c>
    </row>
    <row r="516" spans="2:4" ht="15">
      <c r="B516" s="56">
        <v>199204</v>
      </c>
      <c r="C516" s="57">
        <v>649.16</v>
      </c>
      <c r="D516" s="62">
        <v>653.83</v>
      </c>
    </row>
    <row r="517" spans="2:4" ht="15">
      <c r="B517" s="58">
        <v>199205</v>
      </c>
      <c r="C517" s="60">
        <v>659.81</v>
      </c>
      <c r="D517" s="68">
        <v>664.37</v>
      </c>
    </row>
    <row r="518" spans="2:4" ht="15">
      <c r="B518" s="56">
        <v>199206</v>
      </c>
      <c r="C518" s="57">
        <v>675.79</v>
      </c>
      <c r="D518" s="62">
        <v>697.57</v>
      </c>
    </row>
    <row r="519" spans="2:4" ht="15">
      <c r="B519" s="58">
        <v>199207</v>
      </c>
      <c r="C519" s="60">
        <v>704.5</v>
      </c>
      <c r="D519" s="68">
        <v>705.14</v>
      </c>
    </row>
    <row r="520" spans="2:4" ht="15">
      <c r="B520" s="56">
        <v>199208</v>
      </c>
      <c r="C520" s="57">
        <v>693.72</v>
      </c>
      <c r="D520" s="62">
        <v>691.68</v>
      </c>
    </row>
    <row r="521" spans="2:4" ht="15">
      <c r="B521" s="58">
        <v>199209</v>
      </c>
      <c r="C521" s="60">
        <v>697.11</v>
      </c>
      <c r="D521" s="68">
        <v>702.81</v>
      </c>
    </row>
    <row r="522" spans="2:4" ht="15">
      <c r="B522" s="56">
        <v>199210</v>
      </c>
      <c r="C522" s="57">
        <v>707.65</v>
      </c>
      <c r="D522" s="62">
        <v>716.88</v>
      </c>
    </row>
    <row r="523" spans="2:4" ht="15">
      <c r="B523" s="58">
        <v>199211</v>
      </c>
      <c r="C523" s="60">
        <v>722.43</v>
      </c>
      <c r="D523" s="68">
        <v>725.45</v>
      </c>
    </row>
    <row r="524" spans="2:4" ht="15">
      <c r="B524" s="56">
        <v>199212</v>
      </c>
      <c r="C524" s="57">
        <v>733.42</v>
      </c>
      <c r="D524" s="62">
        <v>737.98</v>
      </c>
    </row>
    <row r="525" spans="2:4" ht="15">
      <c r="B525" s="58">
        <v>199301</v>
      </c>
      <c r="C525" s="60">
        <v>745.52</v>
      </c>
      <c r="D525" s="68">
        <v>746.05</v>
      </c>
    </row>
    <row r="526" spans="2:4" ht="15">
      <c r="B526" s="56">
        <v>199302</v>
      </c>
      <c r="C526" s="57">
        <v>749.08</v>
      </c>
      <c r="D526" s="62">
        <v>758.03</v>
      </c>
    </row>
    <row r="527" spans="2:4" ht="15">
      <c r="B527" s="58">
        <v>199303</v>
      </c>
      <c r="C527" s="60">
        <v>764.38</v>
      </c>
      <c r="D527" s="68">
        <v>766.41</v>
      </c>
    </row>
    <row r="528" spans="2:4" ht="15">
      <c r="B528" s="56">
        <v>199304</v>
      </c>
      <c r="C528" s="57">
        <v>771.79</v>
      </c>
      <c r="D528" s="62">
        <v>774.94</v>
      </c>
    </row>
    <row r="529" spans="2:4" ht="15">
      <c r="B529" s="58">
        <v>199305</v>
      </c>
      <c r="C529" s="60">
        <v>779.71</v>
      </c>
      <c r="D529" s="68">
        <v>779.56</v>
      </c>
    </row>
    <row r="530" spans="2:4" ht="15">
      <c r="B530" s="56">
        <v>199306</v>
      </c>
      <c r="C530" s="57">
        <v>784.24</v>
      </c>
      <c r="D530" s="62">
        <v>787.12</v>
      </c>
    </row>
    <row r="531" spans="2:4" ht="15">
      <c r="B531" s="58">
        <v>199307</v>
      </c>
      <c r="C531" s="60">
        <v>795.08</v>
      </c>
      <c r="D531" s="68">
        <v>801.35</v>
      </c>
    </row>
    <row r="532" spans="2:4" ht="15">
      <c r="B532" s="56">
        <v>199308</v>
      </c>
      <c r="C532" s="57">
        <v>804.61</v>
      </c>
      <c r="D532" s="62">
        <v>806.86</v>
      </c>
    </row>
    <row r="533" spans="2:4" ht="15">
      <c r="B533" s="58">
        <v>199309</v>
      </c>
      <c r="C533" s="60">
        <v>809.66</v>
      </c>
      <c r="D533" s="68">
        <v>810.84</v>
      </c>
    </row>
    <row r="534" spans="2:4" ht="15">
      <c r="B534" s="56">
        <v>199310</v>
      </c>
      <c r="C534" s="57">
        <v>814.45</v>
      </c>
      <c r="D534" s="62">
        <v>817.03</v>
      </c>
    </row>
    <row r="535" spans="2:4" ht="15">
      <c r="B535" s="58">
        <v>199311</v>
      </c>
      <c r="C535" s="60">
        <v>814.08</v>
      </c>
      <c r="D535" s="68">
        <v>811.73</v>
      </c>
    </row>
    <row r="536" spans="2:4" ht="15">
      <c r="B536" s="56">
        <v>199312</v>
      </c>
      <c r="C536" s="57">
        <v>803.56</v>
      </c>
      <c r="D536" s="62">
        <v>804.33</v>
      </c>
    </row>
    <row r="537" spans="2:4" ht="15">
      <c r="B537" s="58">
        <v>199401</v>
      </c>
      <c r="C537" s="60">
        <v>816.15</v>
      </c>
      <c r="D537" s="68">
        <v>818.38</v>
      </c>
    </row>
    <row r="538" spans="2:4" ht="15">
      <c r="B538" s="56">
        <v>199402</v>
      </c>
      <c r="C538" s="57">
        <v>817.67</v>
      </c>
      <c r="D538" s="62">
        <v>819.7</v>
      </c>
    </row>
    <row r="539" spans="2:4" ht="15">
      <c r="B539" s="58">
        <v>199403</v>
      </c>
      <c r="C539" s="60">
        <v>819.76</v>
      </c>
      <c r="D539" s="68">
        <v>819.51</v>
      </c>
    </row>
    <row r="540" spans="2:4" ht="15">
      <c r="B540" s="56">
        <v>199404</v>
      </c>
      <c r="C540" s="57">
        <v>829.87</v>
      </c>
      <c r="D540" s="62">
        <v>836.86</v>
      </c>
    </row>
    <row r="541" spans="2:4" ht="15">
      <c r="B541" s="58">
        <v>199405</v>
      </c>
      <c r="C541" s="60">
        <v>841.43</v>
      </c>
      <c r="D541" s="68">
        <v>841.12</v>
      </c>
    </row>
    <row r="542" spans="2:4" ht="15">
      <c r="B542" s="56">
        <v>199406</v>
      </c>
      <c r="C542" s="57">
        <v>830.94</v>
      </c>
      <c r="D542" s="62">
        <v>819.64</v>
      </c>
    </row>
    <row r="543" spans="2:4" ht="15">
      <c r="B543" s="58">
        <v>199407</v>
      </c>
      <c r="C543" s="60">
        <v>819.06</v>
      </c>
      <c r="D543" s="68">
        <v>815.62</v>
      </c>
    </row>
    <row r="544" spans="2:4" ht="15">
      <c r="B544" s="56">
        <v>199408</v>
      </c>
      <c r="C544" s="57">
        <v>814.82</v>
      </c>
      <c r="D544" s="62">
        <v>816.3</v>
      </c>
    </row>
    <row r="545" spans="2:4" ht="15">
      <c r="B545" s="58">
        <v>199409</v>
      </c>
      <c r="C545" s="60">
        <v>830.06</v>
      </c>
      <c r="D545" s="68">
        <v>842</v>
      </c>
    </row>
    <row r="546" spans="2:4" ht="15">
      <c r="B546" s="56">
        <v>199410</v>
      </c>
      <c r="C546" s="57">
        <v>839.32</v>
      </c>
      <c r="D546" s="62">
        <v>838.55</v>
      </c>
    </row>
    <row r="547" spans="2:4" ht="15">
      <c r="B547" s="58">
        <v>199411</v>
      </c>
      <c r="C547" s="60">
        <v>830.03</v>
      </c>
      <c r="D547" s="68">
        <v>829.03</v>
      </c>
    </row>
    <row r="548" spans="2:4" ht="15">
      <c r="B548" s="56">
        <v>199412</v>
      </c>
      <c r="C548" s="57">
        <v>829.37</v>
      </c>
      <c r="D548" s="62">
        <v>831.27</v>
      </c>
    </row>
    <row r="549" spans="2:4" ht="15">
      <c r="B549" s="58">
        <v>199501</v>
      </c>
      <c r="C549" s="60">
        <v>846.63</v>
      </c>
      <c r="D549" s="68">
        <v>856.41</v>
      </c>
    </row>
    <row r="550" spans="2:4" ht="15">
      <c r="B550" s="56">
        <v>199502</v>
      </c>
      <c r="C550" s="57">
        <v>850.9</v>
      </c>
      <c r="D550" s="62">
        <v>856.99</v>
      </c>
    </row>
    <row r="551" spans="2:4" ht="15">
      <c r="B551" s="58">
        <v>199503</v>
      </c>
      <c r="C551" s="60">
        <v>865.83</v>
      </c>
      <c r="D551" s="68">
        <v>880.23</v>
      </c>
    </row>
    <row r="552" spans="2:4" ht="15">
      <c r="B552" s="56">
        <v>199504</v>
      </c>
      <c r="C552" s="57">
        <v>873.39</v>
      </c>
      <c r="D552" s="62">
        <v>877.9</v>
      </c>
    </row>
    <row r="553" spans="2:4" ht="15">
      <c r="B553" s="58">
        <v>199505</v>
      </c>
      <c r="C553" s="60">
        <v>876.95</v>
      </c>
      <c r="D553" s="68">
        <v>876.36</v>
      </c>
    </row>
    <row r="554" spans="2:4" ht="15">
      <c r="B554" s="56">
        <v>199506</v>
      </c>
      <c r="C554" s="57">
        <v>874.86</v>
      </c>
      <c r="D554" s="62">
        <v>881.23</v>
      </c>
    </row>
    <row r="555" spans="2:4" ht="15">
      <c r="B555" s="58">
        <v>199507</v>
      </c>
      <c r="C555" s="60">
        <v>893.22</v>
      </c>
      <c r="D555" s="68">
        <v>897.63</v>
      </c>
    </row>
    <row r="556" spans="2:4" ht="15">
      <c r="B556" s="56">
        <v>199508</v>
      </c>
      <c r="C556" s="57">
        <v>935.1</v>
      </c>
      <c r="D556" s="62">
        <v>960.19</v>
      </c>
    </row>
    <row r="557" spans="2:4" ht="15">
      <c r="B557" s="58">
        <v>199509</v>
      </c>
      <c r="C557" s="60">
        <v>964.17</v>
      </c>
      <c r="D557" s="68">
        <v>966.78</v>
      </c>
    </row>
    <row r="558" spans="2:4" ht="15">
      <c r="B558" s="56">
        <v>199510</v>
      </c>
      <c r="C558" s="57">
        <v>984.96</v>
      </c>
      <c r="D558" s="62">
        <v>994.5</v>
      </c>
    </row>
    <row r="559" spans="2:4" ht="15">
      <c r="B559" s="58">
        <v>199511</v>
      </c>
      <c r="C559" s="60">
        <v>1000.58</v>
      </c>
      <c r="D559" s="68">
        <v>998.16</v>
      </c>
    </row>
    <row r="560" spans="2:4" ht="15">
      <c r="B560" s="56">
        <v>199512</v>
      </c>
      <c r="C560" s="57">
        <v>988.15</v>
      </c>
      <c r="D560" s="62">
        <v>987.65</v>
      </c>
    </row>
    <row r="561" spans="2:4" ht="15">
      <c r="B561" s="58">
        <v>199601</v>
      </c>
      <c r="C561" s="60">
        <v>1011.19</v>
      </c>
      <c r="D561" s="68">
        <v>1028.14</v>
      </c>
    </row>
    <row r="562" spans="2:4" ht="15">
      <c r="B562" s="56">
        <v>199602</v>
      </c>
      <c r="C562" s="57">
        <v>1029.64</v>
      </c>
      <c r="D562" s="62">
        <v>1039.81</v>
      </c>
    </row>
    <row r="563" spans="2:4" ht="15">
      <c r="B563" s="58">
        <v>199603</v>
      </c>
      <c r="C563" s="60">
        <v>1044.98</v>
      </c>
      <c r="D563" s="68">
        <v>1046</v>
      </c>
    </row>
    <row r="564" spans="2:4" ht="15">
      <c r="B564" s="56">
        <v>199604</v>
      </c>
      <c r="C564" s="57">
        <v>1050.93</v>
      </c>
      <c r="D564" s="62">
        <v>1058.9</v>
      </c>
    </row>
    <row r="565" spans="2:4" ht="15">
      <c r="B565" s="58">
        <v>199605</v>
      </c>
      <c r="C565" s="60">
        <v>1066.24</v>
      </c>
      <c r="D565" s="68">
        <v>1073.06</v>
      </c>
    </row>
    <row r="566" spans="2:4" ht="15">
      <c r="B566" s="56">
        <v>199606</v>
      </c>
      <c r="C566" s="57">
        <v>1071.96</v>
      </c>
      <c r="D566" s="62">
        <v>1069.11</v>
      </c>
    </row>
    <row r="567" spans="2:4" ht="15">
      <c r="B567" s="58">
        <v>199607</v>
      </c>
      <c r="C567" s="60">
        <v>1064.1</v>
      </c>
      <c r="D567" s="68">
        <v>1056.74</v>
      </c>
    </row>
    <row r="568" spans="2:4" ht="15">
      <c r="B568" s="56">
        <v>199608</v>
      </c>
      <c r="C568" s="57">
        <v>1044.84</v>
      </c>
      <c r="D568" s="62">
        <v>1042.32</v>
      </c>
    </row>
    <row r="569" spans="2:4" ht="15">
      <c r="B569" s="58">
        <v>199609</v>
      </c>
      <c r="C569" s="60">
        <v>1040.84</v>
      </c>
      <c r="D569" s="68">
        <v>1025.06</v>
      </c>
    </row>
    <row r="570" spans="2:4" ht="15">
      <c r="B570" s="56">
        <v>199610</v>
      </c>
      <c r="C570" s="57">
        <v>1015.78</v>
      </c>
      <c r="D570" s="62">
        <v>1005.83</v>
      </c>
    </row>
    <row r="571" spans="2:4" ht="15">
      <c r="B571" s="58">
        <v>199611</v>
      </c>
      <c r="C571" s="60">
        <v>998.18</v>
      </c>
      <c r="D571" s="68">
        <v>1002.28</v>
      </c>
    </row>
    <row r="572" spans="2:4" ht="15">
      <c r="B572" s="56">
        <v>199612</v>
      </c>
      <c r="C572" s="57">
        <v>1000.79</v>
      </c>
      <c r="D572" s="62">
        <v>1005.33</v>
      </c>
    </row>
    <row r="573" spans="2:4" ht="15">
      <c r="B573" s="58">
        <v>199701</v>
      </c>
      <c r="C573" s="60">
        <v>1027.06</v>
      </c>
      <c r="D573" s="68">
        <v>1070.97</v>
      </c>
    </row>
    <row r="574" spans="2:4" ht="15">
      <c r="B574" s="56">
        <v>199702</v>
      </c>
      <c r="C574" s="57">
        <v>1074.24</v>
      </c>
      <c r="D574" s="62">
        <v>1080.51</v>
      </c>
    </row>
    <row r="575" spans="2:4" ht="15">
      <c r="B575" s="58">
        <v>199703</v>
      </c>
      <c r="C575" s="60">
        <v>1062.16</v>
      </c>
      <c r="D575" s="68">
        <v>1059.88</v>
      </c>
    </row>
    <row r="576" spans="2:4" ht="15">
      <c r="B576" s="56">
        <v>199704</v>
      </c>
      <c r="C576" s="57">
        <v>1060.65</v>
      </c>
      <c r="D576" s="62">
        <v>1063.11</v>
      </c>
    </row>
    <row r="577" spans="2:4" ht="15">
      <c r="B577" s="58">
        <v>199705</v>
      </c>
      <c r="C577" s="60">
        <v>1075.18</v>
      </c>
      <c r="D577" s="68">
        <v>1077.09</v>
      </c>
    </row>
    <row r="578" spans="2:4" ht="15">
      <c r="B578" s="56">
        <v>199706</v>
      </c>
      <c r="C578" s="57">
        <v>1082.37</v>
      </c>
      <c r="D578" s="62">
        <v>1089.01</v>
      </c>
    </row>
    <row r="579" spans="2:4" ht="15">
      <c r="B579" s="58">
        <v>199707</v>
      </c>
      <c r="C579" s="60">
        <v>1102.4</v>
      </c>
      <c r="D579" s="68">
        <v>1109.65</v>
      </c>
    </row>
    <row r="580" spans="2:4" ht="15">
      <c r="B580" s="56">
        <v>199708</v>
      </c>
      <c r="C580" s="57">
        <v>1132.7</v>
      </c>
      <c r="D580" s="62">
        <v>1172.28</v>
      </c>
    </row>
    <row r="581" spans="2:4" ht="15">
      <c r="B581" s="58">
        <v>199709</v>
      </c>
      <c r="C581" s="60">
        <v>1222.49</v>
      </c>
      <c r="D581" s="68">
        <v>1246.27</v>
      </c>
    </row>
    <row r="582" spans="2:4" ht="15">
      <c r="B582" s="56">
        <v>199710</v>
      </c>
      <c r="C582" s="57">
        <v>1262.89</v>
      </c>
      <c r="D582" s="62">
        <v>1281.2</v>
      </c>
    </row>
    <row r="583" spans="2:4" ht="15">
      <c r="B583" s="58">
        <v>199711</v>
      </c>
      <c r="C583" s="60">
        <v>1294.56</v>
      </c>
      <c r="D583" s="68">
        <v>1305.66</v>
      </c>
    </row>
    <row r="584" spans="2:4" ht="15">
      <c r="B584" s="56">
        <v>199712</v>
      </c>
      <c r="C584" s="57">
        <v>1296.7</v>
      </c>
      <c r="D584" s="62">
        <v>1293.58</v>
      </c>
    </row>
    <row r="585" spans="2:4" ht="15">
      <c r="B585" s="58">
        <v>199801</v>
      </c>
      <c r="C585" s="60">
        <v>1323.16</v>
      </c>
      <c r="D585" s="68">
        <v>1342</v>
      </c>
    </row>
    <row r="586" spans="2:4" ht="15">
      <c r="B586" s="56">
        <v>199802</v>
      </c>
      <c r="C586" s="57">
        <v>1346.12</v>
      </c>
      <c r="D586" s="62">
        <v>1343.85</v>
      </c>
    </row>
    <row r="587" spans="2:4" ht="15">
      <c r="B587" s="58">
        <v>199803</v>
      </c>
      <c r="C587" s="60">
        <v>1357.1</v>
      </c>
      <c r="D587" s="68">
        <v>1358.03</v>
      </c>
    </row>
    <row r="588" spans="2:4" ht="15">
      <c r="B588" s="56">
        <v>199804</v>
      </c>
      <c r="C588" s="57">
        <v>1360.65</v>
      </c>
      <c r="D588" s="62">
        <v>1365.72</v>
      </c>
    </row>
    <row r="589" spans="2:4" ht="15">
      <c r="B589" s="58">
        <v>199805</v>
      </c>
      <c r="C589" s="60">
        <v>1386.28</v>
      </c>
      <c r="D589" s="68">
        <v>1397.07</v>
      </c>
    </row>
    <row r="590" spans="2:4" ht="15">
      <c r="B590" s="56">
        <v>199806</v>
      </c>
      <c r="C590" s="57">
        <v>1386.61</v>
      </c>
      <c r="D590" s="62">
        <v>1363.04</v>
      </c>
    </row>
    <row r="591" spans="2:4" ht="15">
      <c r="B591" s="58">
        <v>199807</v>
      </c>
      <c r="C591" s="60">
        <v>1371.54</v>
      </c>
      <c r="D591" s="68">
        <v>1370.65</v>
      </c>
    </row>
    <row r="592" spans="2:4" ht="15">
      <c r="B592" s="56">
        <v>199808</v>
      </c>
      <c r="C592" s="57">
        <v>1390.46</v>
      </c>
      <c r="D592" s="62">
        <v>1440.87</v>
      </c>
    </row>
    <row r="593" spans="2:4" ht="15">
      <c r="B593" s="58">
        <v>199809</v>
      </c>
      <c r="C593" s="60">
        <v>1520.52</v>
      </c>
      <c r="D593" s="68">
        <v>1556.15</v>
      </c>
    </row>
    <row r="594" spans="2:4" ht="15">
      <c r="B594" s="56">
        <v>199810</v>
      </c>
      <c r="C594" s="57">
        <v>1587.38</v>
      </c>
      <c r="D594" s="62">
        <v>1575.08</v>
      </c>
    </row>
    <row r="595" spans="2:4" ht="15">
      <c r="B595" s="58">
        <v>199811</v>
      </c>
      <c r="C595" s="60">
        <v>1562.71</v>
      </c>
      <c r="D595" s="68">
        <v>1547.11</v>
      </c>
    </row>
    <row r="596" spans="2:4" ht="15">
      <c r="B596" s="56">
        <v>199812</v>
      </c>
      <c r="C596" s="57">
        <v>1524.56</v>
      </c>
      <c r="D596" s="62">
        <v>1542.11</v>
      </c>
    </row>
    <row r="597" spans="2:4" ht="15">
      <c r="B597" s="58">
        <v>199901</v>
      </c>
      <c r="C597" s="60">
        <v>1570.01</v>
      </c>
      <c r="D597" s="68">
        <v>1582.9</v>
      </c>
    </row>
    <row r="598" spans="2:4" ht="15">
      <c r="B598" s="56">
        <v>199902</v>
      </c>
      <c r="C598" s="57">
        <v>1567.07</v>
      </c>
      <c r="D598" s="62">
        <v>1568.3</v>
      </c>
    </row>
    <row r="599" spans="2:4" ht="15">
      <c r="B599" s="58">
        <v>199903</v>
      </c>
      <c r="C599" s="60">
        <v>1550.15</v>
      </c>
      <c r="D599" s="68">
        <v>1533.51</v>
      </c>
    </row>
    <row r="600" spans="2:4" ht="15">
      <c r="B600" s="56">
        <v>199904</v>
      </c>
      <c r="C600" s="57">
        <v>1574.67</v>
      </c>
      <c r="D600" s="62">
        <v>1604.44</v>
      </c>
    </row>
    <row r="601" spans="2:4" ht="15">
      <c r="B601" s="58">
        <v>199905</v>
      </c>
      <c r="C601" s="60">
        <v>1641.33</v>
      </c>
      <c r="D601" s="68">
        <v>1671.67</v>
      </c>
    </row>
    <row r="602" spans="2:4" ht="15">
      <c r="B602" s="56">
        <v>199906</v>
      </c>
      <c r="C602" s="57">
        <v>1693.99</v>
      </c>
      <c r="D602" s="62">
        <v>1732.1</v>
      </c>
    </row>
    <row r="603" spans="2:4" ht="15">
      <c r="B603" s="58">
        <v>199907</v>
      </c>
      <c r="C603" s="60">
        <v>1818.63</v>
      </c>
      <c r="D603" s="68">
        <v>1809.5</v>
      </c>
    </row>
    <row r="604" spans="2:4" ht="15">
      <c r="B604" s="56">
        <v>199908</v>
      </c>
      <c r="C604" s="57">
        <v>1876.93</v>
      </c>
      <c r="D604" s="62">
        <v>1954.72</v>
      </c>
    </row>
    <row r="605" spans="2:4" ht="15">
      <c r="B605" s="58">
        <v>199909</v>
      </c>
      <c r="C605" s="60">
        <v>1975.64</v>
      </c>
      <c r="D605" s="68">
        <v>2017.27</v>
      </c>
    </row>
    <row r="606" spans="2:4" ht="15">
      <c r="B606" s="56">
        <v>199910</v>
      </c>
      <c r="C606" s="57">
        <v>1978.71</v>
      </c>
      <c r="D606" s="62">
        <v>1971.59</v>
      </c>
    </row>
    <row r="607" spans="2:4" ht="15">
      <c r="B607" s="58">
        <v>199911</v>
      </c>
      <c r="C607" s="60">
        <v>1944.64</v>
      </c>
      <c r="D607" s="68">
        <v>1923.77</v>
      </c>
    </row>
    <row r="608" spans="2:4" ht="15">
      <c r="B608" s="56">
        <v>199912</v>
      </c>
      <c r="C608" s="57">
        <v>1888.46</v>
      </c>
      <c r="D608" s="62">
        <v>1873.77</v>
      </c>
    </row>
    <row r="609" spans="2:4" ht="15">
      <c r="B609" s="58">
        <v>200001</v>
      </c>
      <c r="C609" s="60">
        <v>1923.57</v>
      </c>
      <c r="D609" s="68">
        <v>1976.72</v>
      </c>
    </row>
    <row r="610" spans="2:4" ht="15">
      <c r="B610" s="56">
        <v>200002</v>
      </c>
      <c r="C610" s="57">
        <v>1950.64</v>
      </c>
      <c r="D610" s="62">
        <v>1946.17</v>
      </c>
    </row>
    <row r="611" spans="2:4" ht="15">
      <c r="B611" s="58">
        <v>200003</v>
      </c>
      <c r="C611" s="60">
        <v>1956.25</v>
      </c>
      <c r="D611" s="68">
        <v>1951.56</v>
      </c>
    </row>
    <row r="612" spans="2:4" ht="15">
      <c r="B612" s="56">
        <v>200004</v>
      </c>
      <c r="C612" s="57">
        <v>1986.77</v>
      </c>
      <c r="D612" s="62">
        <v>2004.47</v>
      </c>
    </row>
    <row r="613" spans="2:4" ht="15">
      <c r="B613" s="58">
        <v>200005</v>
      </c>
      <c r="C613" s="60">
        <v>2055.69</v>
      </c>
      <c r="D613" s="68">
        <v>2084.92</v>
      </c>
    </row>
    <row r="614" spans="2:4" ht="15">
      <c r="B614" s="56">
        <v>200006</v>
      </c>
      <c r="C614" s="57">
        <v>2120.17</v>
      </c>
      <c r="D614" s="62">
        <v>2139.11</v>
      </c>
    </row>
    <row r="615" spans="2:4" ht="15">
      <c r="B615" s="58">
        <v>200007</v>
      </c>
      <c r="C615" s="60">
        <v>2161.34</v>
      </c>
      <c r="D615" s="68">
        <v>2172.79</v>
      </c>
    </row>
    <row r="616" spans="2:4" ht="15">
      <c r="B616" s="56">
        <v>200008</v>
      </c>
      <c r="C616" s="57">
        <v>2187.38</v>
      </c>
      <c r="D616" s="62">
        <v>2208.21</v>
      </c>
    </row>
    <row r="617" spans="2:4" ht="15">
      <c r="B617" s="58">
        <v>200009</v>
      </c>
      <c r="C617" s="60">
        <v>2213.76</v>
      </c>
      <c r="D617" s="68">
        <v>2212.26</v>
      </c>
    </row>
    <row r="618" spans="2:4" ht="15">
      <c r="B618" s="56">
        <v>200010</v>
      </c>
      <c r="C618" s="57">
        <v>2176.61</v>
      </c>
      <c r="D618" s="62">
        <v>2158.36</v>
      </c>
    </row>
    <row r="619" spans="2:4" ht="15">
      <c r="B619" s="58">
        <v>200011</v>
      </c>
      <c r="C619" s="60">
        <v>2136.63</v>
      </c>
      <c r="D619" s="68">
        <v>2172.84</v>
      </c>
    </row>
    <row r="620" spans="2:4" ht="15">
      <c r="B620" s="56">
        <v>200012</v>
      </c>
      <c r="C620" s="57">
        <v>2186.21</v>
      </c>
      <c r="D620" s="62">
        <v>2229.18</v>
      </c>
    </row>
    <row r="621" spans="2:4" ht="15">
      <c r="B621" s="58">
        <v>200101</v>
      </c>
      <c r="C621" s="60">
        <v>2241.4</v>
      </c>
      <c r="D621" s="68">
        <v>2240.8</v>
      </c>
    </row>
    <row r="622" spans="2:4" ht="15">
      <c r="B622" s="56">
        <v>200102</v>
      </c>
      <c r="C622" s="57">
        <v>2243.42</v>
      </c>
      <c r="D622" s="62">
        <v>2257.45</v>
      </c>
    </row>
    <row r="623" spans="2:4" ht="15">
      <c r="B623" s="58">
        <v>200103</v>
      </c>
      <c r="C623" s="60">
        <v>2278.78</v>
      </c>
      <c r="D623" s="68">
        <v>2310.57</v>
      </c>
    </row>
    <row r="624" spans="2:4" ht="15">
      <c r="B624" s="56">
        <v>200104</v>
      </c>
      <c r="C624" s="57">
        <v>2323.1</v>
      </c>
      <c r="D624" s="62">
        <v>2346.73</v>
      </c>
    </row>
    <row r="625" spans="2:4" ht="15">
      <c r="B625" s="58">
        <v>200105</v>
      </c>
      <c r="C625" s="60">
        <v>2346.93</v>
      </c>
      <c r="D625" s="68">
        <v>2324.98</v>
      </c>
    </row>
    <row r="626" spans="2:4" ht="15">
      <c r="B626" s="56">
        <v>200106</v>
      </c>
      <c r="C626" s="57">
        <v>2305.66</v>
      </c>
      <c r="D626" s="62">
        <v>2298.85</v>
      </c>
    </row>
    <row r="627" spans="2:4" ht="15">
      <c r="B627" s="58">
        <v>200107</v>
      </c>
      <c r="C627" s="60">
        <v>2304.28</v>
      </c>
      <c r="D627" s="68">
        <v>2298.27</v>
      </c>
    </row>
    <row r="628" spans="2:4" ht="15">
      <c r="B628" s="56">
        <v>200108</v>
      </c>
      <c r="C628" s="57">
        <v>2288.9</v>
      </c>
      <c r="D628" s="62">
        <v>2301.23</v>
      </c>
    </row>
    <row r="629" spans="2:4" ht="15">
      <c r="B629" s="58">
        <v>200109</v>
      </c>
      <c r="C629" s="60">
        <v>2328.23</v>
      </c>
      <c r="D629" s="68">
        <v>2332.19</v>
      </c>
    </row>
    <row r="630" spans="2:4" ht="15">
      <c r="B630" s="56">
        <v>200110</v>
      </c>
      <c r="C630" s="57">
        <v>2320.65</v>
      </c>
      <c r="D630" s="62">
        <v>2310.02</v>
      </c>
    </row>
    <row r="631" spans="2:4" ht="15">
      <c r="B631" s="58">
        <v>200111</v>
      </c>
      <c r="C631" s="60">
        <v>2310.47</v>
      </c>
      <c r="D631" s="68">
        <v>2308.59</v>
      </c>
    </row>
    <row r="632" spans="2:4" ht="15">
      <c r="B632" s="56">
        <v>200112</v>
      </c>
      <c r="C632" s="57">
        <v>2306.9</v>
      </c>
      <c r="D632" s="62">
        <v>2291.18</v>
      </c>
    </row>
    <row r="633" spans="2:4" ht="15">
      <c r="B633" s="58">
        <v>200201</v>
      </c>
      <c r="C633" s="60">
        <v>2274.96</v>
      </c>
      <c r="D633" s="68">
        <v>2264.82</v>
      </c>
    </row>
    <row r="634" spans="2:4" ht="15">
      <c r="B634" s="56">
        <v>200202</v>
      </c>
      <c r="C634" s="57">
        <v>2286.7</v>
      </c>
      <c r="D634" s="62">
        <v>2309.82</v>
      </c>
    </row>
    <row r="635" spans="2:4" ht="15">
      <c r="B635" s="58">
        <v>200203</v>
      </c>
      <c r="C635" s="60">
        <v>2282.33</v>
      </c>
      <c r="D635" s="68">
        <v>2261.23</v>
      </c>
    </row>
    <row r="636" spans="2:4" ht="15">
      <c r="B636" s="56">
        <v>200204</v>
      </c>
      <c r="C636" s="57">
        <v>2263.11</v>
      </c>
      <c r="D636" s="62">
        <v>2275.35</v>
      </c>
    </row>
    <row r="637" spans="2:4" ht="15">
      <c r="B637" s="58">
        <v>200205</v>
      </c>
      <c r="C637" s="60">
        <v>2310.24</v>
      </c>
      <c r="D637" s="68">
        <v>2321.16</v>
      </c>
    </row>
    <row r="638" spans="2:4" ht="15">
      <c r="B638" s="56">
        <v>200206</v>
      </c>
      <c r="C638" s="57">
        <v>2364.25</v>
      </c>
      <c r="D638" s="62">
        <v>2398.82</v>
      </c>
    </row>
    <row r="639" spans="2:4" ht="15">
      <c r="B639" s="58">
        <v>200207</v>
      </c>
      <c r="C639" s="60">
        <v>2506.72</v>
      </c>
      <c r="D639" s="68">
        <v>2625.06</v>
      </c>
    </row>
    <row r="640" spans="2:4" ht="15">
      <c r="B640" s="56">
        <v>200208</v>
      </c>
      <c r="C640" s="57">
        <v>2647.22</v>
      </c>
      <c r="D640" s="62">
        <v>2703.55</v>
      </c>
    </row>
    <row r="641" spans="2:4" ht="15">
      <c r="B641" s="58">
        <v>200209</v>
      </c>
      <c r="C641" s="60">
        <v>2751.23</v>
      </c>
      <c r="D641" s="68">
        <v>2828.08</v>
      </c>
    </row>
    <row r="642" spans="2:4" ht="15">
      <c r="B642" s="56">
        <v>200210</v>
      </c>
      <c r="C642" s="57">
        <v>2827.86</v>
      </c>
      <c r="D642" s="62">
        <v>2773.73</v>
      </c>
    </row>
    <row r="643" spans="2:4" ht="15">
      <c r="B643" s="58">
        <v>200211</v>
      </c>
      <c r="C643" s="60">
        <v>2726.66</v>
      </c>
      <c r="D643" s="68">
        <v>2784.21</v>
      </c>
    </row>
    <row r="644" spans="2:4" ht="15">
      <c r="B644" s="56">
        <v>200212</v>
      </c>
      <c r="C644" s="57">
        <v>2814.89</v>
      </c>
      <c r="D644" s="62">
        <v>2864.79</v>
      </c>
    </row>
    <row r="645" spans="2:4" ht="15">
      <c r="B645" s="58">
        <v>200301</v>
      </c>
      <c r="C645" s="60">
        <v>2913</v>
      </c>
      <c r="D645" s="68">
        <v>2926.46</v>
      </c>
    </row>
    <row r="646" spans="2:4" ht="15">
      <c r="B646" s="56">
        <v>200302</v>
      </c>
      <c r="C646" s="57">
        <v>2951.86</v>
      </c>
      <c r="D646" s="62">
        <v>2956.31</v>
      </c>
    </row>
    <row r="647" spans="2:4" ht="15">
      <c r="B647" s="58">
        <v>200303</v>
      </c>
      <c r="C647" s="60">
        <v>2959.01</v>
      </c>
      <c r="D647" s="68">
        <v>2958.25</v>
      </c>
    </row>
    <row r="648" spans="2:4" ht="15">
      <c r="B648" s="56">
        <v>200304</v>
      </c>
      <c r="C648" s="57">
        <v>2926.62</v>
      </c>
      <c r="D648" s="62">
        <v>2887.82</v>
      </c>
    </row>
    <row r="649" spans="2:4" ht="15">
      <c r="B649" s="58">
        <v>200305</v>
      </c>
      <c r="C649" s="60">
        <v>2858.94</v>
      </c>
      <c r="D649" s="68">
        <v>2853.33</v>
      </c>
    </row>
    <row r="650" spans="2:4" ht="15">
      <c r="B650" s="56">
        <v>200306</v>
      </c>
      <c r="C650" s="57">
        <v>2826.95</v>
      </c>
      <c r="D650" s="62">
        <v>2817.32</v>
      </c>
    </row>
    <row r="651" spans="2:4" ht="15">
      <c r="B651" s="58">
        <v>200307</v>
      </c>
      <c r="C651" s="60">
        <v>2858.82</v>
      </c>
      <c r="D651" s="68">
        <v>2880.4</v>
      </c>
    </row>
    <row r="652" spans="2:4" ht="15">
      <c r="B652" s="56">
        <v>200308</v>
      </c>
      <c r="C652" s="57">
        <v>2867.29</v>
      </c>
      <c r="D652" s="62">
        <v>2832.94</v>
      </c>
    </row>
    <row r="653" spans="2:4" ht="15">
      <c r="B653" s="58">
        <v>200309</v>
      </c>
      <c r="C653" s="60">
        <v>2840.08</v>
      </c>
      <c r="D653" s="68">
        <v>2889.39</v>
      </c>
    </row>
    <row r="654" spans="2:4" ht="15">
      <c r="B654" s="56">
        <v>200310</v>
      </c>
      <c r="C654" s="57">
        <v>2876.2</v>
      </c>
      <c r="D654" s="62">
        <v>2884.17</v>
      </c>
    </row>
    <row r="655" spans="2:4" ht="15">
      <c r="B655" s="58">
        <v>200311</v>
      </c>
      <c r="C655" s="60">
        <v>2844.55</v>
      </c>
      <c r="D655" s="68">
        <v>2836.05</v>
      </c>
    </row>
    <row r="656" spans="2:4" ht="15">
      <c r="B656" s="56">
        <v>200312</v>
      </c>
      <c r="C656" s="57">
        <v>2807.2</v>
      </c>
      <c r="D656" s="62">
        <v>2778.21</v>
      </c>
    </row>
    <row r="657" spans="2:4" ht="15">
      <c r="B657" s="58">
        <v>200401</v>
      </c>
      <c r="C657" s="60">
        <v>2749.14</v>
      </c>
      <c r="D657" s="68">
        <v>2742.47</v>
      </c>
    </row>
    <row r="658" spans="2:4" ht="15">
      <c r="B658" s="56">
        <v>200402</v>
      </c>
      <c r="C658" s="57">
        <v>2717.94</v>
      </c>
      <c r="D658" s="62">
        <v>2682.34</v>
      </c>
    </row>
    <row r="659" spans="2:4" ht="15">
      <c r="B659" s="58">
        <v>200403</v>
      </c>
      <c r="C659" s="60">
        <v>2670.8</v>
      </c>
      <c r="D659" s="68">
        <v>2678.16</v>
      </c>
    </row>
    <row r="660" spans="2:4" ht="15">
      <c r="B660" s="56">
        <v>200404</v>
      </c>
      <c r="C660" s="57">
        <v>2639.6</v>
      </c>
      <c r="D660" s="62">
        <v>2646.99</v>
      </c>
    </row>
    <row r="661" spans="2:4" ht="15">
      <c r="B661" s="58">
        <v>200405</v>
      </c>
      <c r="C661" s="60">
        <v>2719.43</v>
      </c>
      <c r="D661" s="68">
        <v>2724.92</v>
      </c>
    </row>
    <row r="662" spans="2:4" ht="15">
      <c r="B662" s="56">
        <v>200406</v>
      </c>
      <c r="C662" s="57">
        <v>2716.56</v>
      </c>
      <c r="D662" s="62">
        <v>2699.58</v>
      </c>
    </row>
    <row r="663" spans="2:4" ht="15">
      <c r="B663" s="58">
        <v>200407</v>
      </c>
      <c r="C663" s="60">
        <v>2653.32</v>
      </c>
      <c r="D663" s="68">
        <v>2612.44</v>
      </c>
    </row>
    <row r="664" spans="2:4" ht="15">
      <c r="B664" s="56">
        <v>200408</v>
      </c>
      <c r="C664" s="57">
        <v>2598.59</v>
      </c>
      <c r="D664" s="62">
        <v>2551.43</v>
      </c>
    </row>
    <row r="665" spans="2:4" ht="15">
      <c r="B665" s="58">
        <v>200409</v>
      </c>
      <c r="C665" s="60">
        <v>2552.78</v>
      </c>
      <c r="D665" s="68">
        <v>2595.17</v>
      </c>
    </row>
    <row r="666" spans="2:4" ht="15">
      <c r="B666" s="56">
        <v>200410</v>
      </c>
      <c r="C666" s="57">
        <v>2580.7</v>
      </c>
      <c r="D666" s="62">
        <v>2575.19</v>
      </c>
    </row>
    <row r="667" spans="2:4" ht="15">
      <c r="B667" s="58">
        <v>200411</v>
      </c>
      <c r="C667" s="60">
        <v>2530.19</v>
      </c>
      <c r="D667" s="68">
        <v>2479.1</v>
      </c>
    </row>
    <row r="668" spans="2:4" ht="15">
      <c r="B668" s="56">
        <v>200412</v>
      </c>
      <c r="C668" s="57">
        <v>2411.37</v>
      </c>
      <c r="D668" s="62">
        <v>2389.75</v>
      </c>
    </row>
    <row r="669" spans="2:4" ht="15">
      <c r="B669" s="58">
        <v>200501</v>
      </c>
      <c r="C669" s="60">
        <v>2362.96</v>
      </c>
      <c r="D669" s="68">
        <v>2367.76</v>
      </c>
    </row>
    <row r="670" spans="2:4" ht="15">
      <c r="B670" s="56">
        <v>200502</v>
      </c>
      <c r="C670" s="57">
        <v>2340.49</v>
      </c>
      <c r="D670" s="62">
        <v>2323.77</v>
      </c>
    </row>
    <row r="671" spans="2:4" ht="15">
      <c r="B671" s="58">
        <v>200503</v>
      </c>
      <c r="C671" s="60">
        <v>2353.71</v>
      </c>
      <c r="D671" s="68">
        <v>2376.48</v>
      </c>
    </row>
    <row r="672" spans="2:4" ht="15">
      <c r="B672" s="56">
        <v>200504</v>
      </c>
      <c r="C672" s="57">
        <v>2350.01</v>
      </c>
      <c r="D672" s="62">
        <v>2348.32</v>
      </c>
    </row>
    <row r="673" spans="2:4" ht="15">
      <c r="B673" s="58">
        <v>200505</v>
      </c>
      <c r="C673" s="60">
        <v>2339.22</v>
      </c>
      <c r="D673" s="68">
        <v>2332.79</v>
      </c>
    </row>
    <row r="674" spans="2:4" ht="15">
      <c r="B674" s="56">
        <v>200506</v>
      </c>
      <c r="C674" s="57">
        <v>2331.79</v>
      </c>
      <c r="D674" s="62">
        <v>2331.81</v>
      </c>
    </row>
    <row r="675" spans="2:4" ht="15">
      <c r="B675" s="58">
        <v>200507</v>
      </c>
      <c r="C675" s="60">
        <v>2323.38</v>
      </c>
      <c r="D675" s="68">
        <v>2308.49</v>
      </c>
    </row>
    <row r="676" spans="2:4" ht="15">
      <c r="B676" s="56">
        <v>200508</v>
      </c>
      <c r="C676" s="57">
        <v>2306.19</v>
      </c>
      <c r="D676" s="62">
        <v>2304.3</v>
      </c>
    </row>
    <row r="677" spans="2:4" ht="15">
      <c r="B677" s="58">
        <v>200509</v>
      </c>
      <c r="C677" s="60">
        <v>2294.52</v>
      </c>
      <c r="D677" s="68">
        <v>2289.61</v>
      </c>
    </row>
    <row r="678" spans="2:4" ht="15">
      <c r="B678" s="56">
        <v>200510</v>
      </c>
      <c r="C678" s="57">
        <v>2292.55</v>
      </c>
      <c r="D678" s="62">
        <v>2289.57</v>
      </c>
    </row>
    <row r="679" spans="2:4" ht="15">
      <c r="B679" s="58">
        <v>200511</v>
      </c>
      <c r="C679" s="60">
        <v>2279.85</v>
      </c>
      <c r="D679" s="68">
        <v>2274.04</v>
      </c>
    </row>
    <row r="680" spans="2:4" ht="15">
      <c r="B680" s="56">
        <v>200512</v>
      </c>
      <c r="C680" s="57">
        <v>2278.91</v>
      </c>
      <c r="D680" s="62">
        <v>2284.22</v>
      </c>
    </row>
    <row r="681" spans="2:4" ht="15">
      <c r="B681" s="58">
        <v>200601</v>
      </c>
      <c r="C681" s="60">
        <v>2273.66</v>
      </c>
      <c r="D681" s="68">
        <v>2265.65</v>
      </c>
    </row>
    <row r="682" spans="2:4" ht="15">
      <c r="B682" s="56">
        <v>200602</v>
      </c>
      <c r="C682" s="57">
        <v>2256.24</v>
      </c>
      <c r="D682" s="62">
        <v>2247.32</v>
      </c>
    </row>
    <row r="683" spans="2:4" ht="15">
      <c r="B683" s="58">
        <v>200603</v>
      </c>
      <c r="C683" s="60">
        <v>2262.36</v>
      </c>
      <c r="D683" s="68">
        <v>2289.98</v>
      </c>
    </row>
    <row r="684" spans="2:4" ht="15">
      <c r="B684" s="56">
        <v>200604</v>
      </c>
      <c r="C684" s="57">
        <v>2334.29</v>
      </c>
      <c r="D684" s="62">
        <v>2375.03</v>
      </c>
    </row>
    <row r="685" spans="2:4" ht="15">
      <c r="B685" s="58">
        <v>200605</v>
      </c>
      <c r="C685" s="60">
        <v>2417.99</v>
      </c>
      <c r="D685" s="68">
        <v>2482.41</v>
      </c>
    </row>
    <row r="686" spans="2:4" ht="15">
      <c r="B686" s="56">
        <v>200606</v>
      </c>
      <c r="C686" s="57">
        <v>2542.24</v>
      </c>
      <c r="D686" s="62">
        <v>2633.12</v>
      </c>
    </row>
    <row r="687" spans="2:4" ht="15">
      <c r="B687" s="58">
        <v>200607</v>
      </c>
      <c r="C687" s="60">
        <v>2511.74</v>
      </c>
      <c r="D687" s="68">
        <v>2426</v>
      </c>
    </row>
    <row r="688" spans="2:4" ht="15">
      <c r="B688" s="56">
        <v>200608</v>
      </c>
      <c r="C688" s="57">
        <v>2389.65</v>
      </c>
      <c r="D688" s="62">
        <v>2396.63</v>
      </c>
    </row>
    <row r="689" spans="2:4" ht="15">
      <c r="B689" s="58">
        <v>200609</v>
      </c>
      <c r="C689" s="60">
        <v>2398.88</v>
      </c>
      <c r="D689" s="68">
        <v>2394.31</v>
      </c>
    </row>
    <row r="690" spans="2:4" ht="15">
      <c r="B690" s="56">
        <v>200610</v>
      </c>
      <c r="C690" s="57">
        <v>2364.29</v>
      </c>
      <c r="D690" s="62">
        <v>2315.38</v>
      </c>
    </row>
    <row r="691" spans="2:4" ht="15">
      <c r="B691" s="58">
        <v>200611</v>
      </c>
      <c r="C691" s="60">
        <v>2290.46</v>
      </c>
      <c r="D691" s="68">
        <v>2300.42</v>
      </c>
    </row>
    <row r="692" spans="2:4" ht="15">
      <c r="B692" s="56">
        <v>200612</v>
      </c>
      <c r="C692" s="57">
        <v>2261.33526315789</v>
      </c>
      <c r="D692" s="62">
        <v>2238.79</v>
      </c>
    </row>
    <row r="693" spans="2:4" ht="15">
      <c r="B693" s="58">
        <v>200701</v>
      </c>
      <c r="C693" s="60">
        <v>2237.06</v>
      </c>
      <c r="D693" s="68">
        <v>2259.72</v>
      </c>
    </row>
    <row r="694" spans="2:4" ht="15">
      <c r="B694" s="56">
        <v>200702</v>
      </c>
      <c r="C694" s="57">
        <v>2227.63</v>
      </c>
      <c r="D694" s="62">
        <v>2224.12</v>
      </c>
    </row>
    <row r="695" spans="2:4" ht="15">
      <c r="B695" s="58">
        <v>200703</v>
      </c>
      <c r="C695" s="60">
        <v>2201.39</v>
      </c>
      <c r="D695" s="68">
        <v>2190.3</v>
      </c>
    </row>
    <row r="696" spans="2:4" ht="15">
      <c r="B696" s="56">
        <v>200704</v>
      </c>
      <c r="C696" s="57">
        <v>2144.6</v>
      </c>
      <c r="D696" s="62">
        <v>2110.67</v>
      </c>
    </row>
    <row r="697" spans="2:4" ht="15">
      <c r="B697" s="58">
        <v>200705</v>
      </c>
      <c r="C697" s="60">
        <v>2007.91</v>
      </c>
      <c r="D697" s="68">
        <v>1930.64</v>
      </c>
    </row>
    <row r="698" spans="2:4" ht="15">
      <c r="B698" s="56">
        <v>200706</v>
      </c>
      <c r="C698" s="57">
        <v>1923.76</v>
      </c>
      <c r="D698" s="62">
        <v>1960.61</v>
      </c>
    </row>
    <row r="699" spans="2:4" ht="15">
      <c r="B699" s="58">
        <v>200707</v>
      </c>
      <c r="C699" s="60">
        <v>1950.87</v>
      </c>
      <c r="D699" s="68">
        <v>1971.8</v>
      </c>
    </row>
    <row r="700" spans="2:4" ht="15">
      <c r="B700" s="56">
        <v>200708</v>
      </c>
      <c r="C700" s="57">
        <v>2058.28</v>
      </c>
      <c r="D700" s="62">
        <v>2173.17</v>
      </c>
    </row>
    <row r="701" spans="2:4" ht="15">
      <c r="B701" s="58">
        <v>200709</v>
      </c>
      <c r="C701" s="60">
        <v>2117.05</v>
      </c>
      <c r="D701" s="68">
        <v>2023.19</v>
      </c>
    </row>
    <row r="702" spans="2:4" ht="15">
      <c r="B702" s="56">
        <v>200710</v>
      </c>
      <c r="C702" s="57">
        <v>2003.26</v>
      </c>
      <c r="D702" s="62">
        <v>1999.44</v>
      </c>
    </row>
    <row r="703" spans="2:4" ht="15">
      <c r="B703" s="58">
        <v>200711</v>
      </c>
      <c r="C703" s="60">
        <v>2047.72</v>
      </c>
      <c r="D703" s="68">
        <v>2060.42</v>
      </c>
    </row>
    <row r="704" spans="2:4" ht="15">
      <c r="B704" s="56">
        <v>200712</v>
      </c>
      <c r="C704" s="57">
        <v>2014.2015</v>
      </c>
      <c r="D704" s="62">
        <v>2014.76</v>
      </c>
    </row>
    <row r="705" spans="2:4" ht="15">
      <c r="B705" s="58">
        <v>200801</v>
      </c>
      <c r="C705" s="60">
        <v>1980.59</v>
      </c>
      <c r="D705" s="68">
        <v>1939.6</v>
      </c>
    </row>
    <row r="706" spans="2:4" ht="15">
      <c r="B706" s="56">
        <v>200802</v>
      </c>
      <c r="C706" s="57">
        <v>1903.27</v>
      </c>
      <c r="D706" s="62">
        <v>1843.59</v>
      </c>
    </row>
    <row r="707" spans="2:4" ht="15">
      <c r="B707" s="58">
        <v>200803</v>
      </c>
      <c r="C707" s="60">
        <v>1846.9</v>
      </c>
      <c r="D707" s="68">
        <v>1821.6</v>
      </c>
    </row>
    <row r="708" spans="2:4" ht="15">
      <c r="B708" s="56">
        <v>200804</v>
      </c>
      <c r="C708" s="57">
        <v>1796.13</v>
      </c>
      <c r="D708" s="62">
        <v>1780.21</v>
      </c>
    </row>
    <row r="709" spans="2:4" ht="15">
      <c r="B709" s="58">
        <v>200805</v>
      </c>
      <c r="C709" s="60">
        <v>1778.01</v>
      </c>
      <c r="D709" s="68">
        <v>1744.01</v>
      </c>
    </row>
    <row r="710" spans="2:4" ht="15">
      <c r="B710" s="56">
        <v>200806</v>
      </c>
      <c r="C710" s="57">
        <v>1712.28</v>
      </c>
      <c r="D710" s="62">
        <v>1923.02</v>
      </c>
    </row>
    <row r="711" spans="2:4" ht="15">
      <c r="B711" s="58">
        <v>200807</v>
      </c>
      <c r="C711" s="60">
        <v>1783.09</v>
      </c>
      <c r="D711" s="68">
        <v>1792.24</v>
      </c>
    </row>
    <row r="712" spans="2:4" ht="15">
      <c r="B712" s="56">
        <v>200808</v>
      </c>
      <c r="C712" s="57">
        <v>1844.29</v>
      </c>
      <c r="D712" s="62">
        <v>1932.2</v>
      </c>
    </row>
    <row r="713" spans="2:4" ht="15">
      <c r="B713" s="58">
        <v>200809</v>
      </c>
      <c r="C713" s="60">
        <v>2066.04</v>
      </c>
      <c r="D713" s="68">
        <v>2174.62</v>
      </c>
    </row>
    <row r="714" spans="2:4" ht="15">
      <c r="B714" s="56">
        <v>200810</v>
      </c>
      <c r="C714" s="57">
        <v>2289.17</v>
      </c>
      <c r="D714" s="62">
        <v>2359.52</v>
      </c>
    </row>
    <row r="715" spans="2:4" ht="15">
      <c r="B715" s="58">
        <v>200811</v>
      </c>
      <c r="C715" s="60">
        <v>2329.16</v>
      </c>
      <c r="D715" s="68">
        <v>2318</v>
      </c>
    </row>
    <row r="716" spans="2:4" ht="15">
      <c r="B716" s="56">
        <v>200812</v>
      </c>
      <c r="C716" s="57">
        <v>2252.72</v>
      </c>
      <c r="D716" s="62">
        <v>2243.59</v>
      </c>
    </row>
    <row r="717" spans="2:4" ht="15">
      <c r="B717" s="58">
        <v>200901</v>
      </c>
      <c r="C717" s="60">
        <v>2252.98</v>
      </c>
      <c r="D717" s="68">
        <v>2420.26</v>
      </c>
    </row>
    <row r="718" spans="2:4" ht="15">
      <c r="B718" s="56">
        <v>200902</v>
      </c>
      <c r="C718" s="57">
        <v>2513.74</v>
      </c>
      <c r="D718" s="62">
        <v>2555.89</v>
      </c>
    </row>
    <row r="719" spans="2:4" ht="15">
      <c r="B719" s="58">
        <v>200903</v>
      </c>
      <c r="C719" s="60">
        <v>2477.21</v>
      </c>
      <c r="D719" s="68">
        <v>2561.21</v>
      </c>
    </row>
    <row r="720" spans="2:4" ht="15">
      <c r="B720" s="56">
        <v>200904</v>
      </c>
      <c r="C720" s="57">
        <v>2379.36</v>
      </c>
      <c r="D720" s="62">
        <v>2289.73</v>
      </c>
    </row>
    <row r="721" spans="2:4" ht="15">
      <c r="B721" s="58">
        <v>200905</v>
      </c>
      <c r="C721" s="60">
        <v>2229.95</v>
      </c>
      <c r="D721" s="68">
        <v>2140.66</v>
      </c>
    </row>
    <row r="722" spans="2:4" ht="15">
      <c r="B722" s="56">
        <v>200906</v>
      </c>
      <c r="C722" s="57">
        <v>2090.04</v>
      </c>
      <c r="D722" s="62">
        <v>2158.67</v>
      </c>
    </row>
    <row r="723" spans="2:4" ht="15">
      <c r="B723" s="58">
        <v>200907</v>
      </c>
      <c r="C723" s="60">
        <v>2052.68</v>
      </c>
      <c r="D723" s="68">
        <v>2043.37</v>
      </c>
    </row>
    <row r="724" spans="2:4" ht="15">
      <c r="B724" s="56">
        <v>200908</v>
      </c>
      <c r="C724" s="57">
        <v>2018.97</v>
      </c>
      <c r="D724" s="62">
        <v>2035</v>
      </c>
    </row>
    <row r="725" spans="2:4" ht="15">
      <c r="B725" s="58">
        <v>200909</v>
      </c>
      <c r="C725" s="60">
        <v>1980.77</v>
      </c>
      <c r="D725" s="68">
        <v>1922</v>
      </c>
    </row>
    <row r="726" spans="2:4" ht="15">
      <c r="B726" s="56">
        <v>200910</v>
      </c>
      <c r="C726" s="57">
        <v>1904.86</v>
      </c>
      <c r="D726" s="62">
        <v>1993.8</v>
      </c>
    </row>
    <row r="727" spans="2:4" ht="15">
      <c r="B727" s="58">
        <v>200911</v>
      </c>
      <c r="C727" s="60">
        <v>1973.57</v>
      </c>
      <c r="D727" s="68">
        <v>1997.47</v>
      </c>
    </row>
    <row r="728" spans="2:4" ht="15">
      <c r="B728" s="56">
        <v>200912</v>
      </c>
      <c r="C728" s="57">
        <v>2017.05</v>
      </c>
      <c r="D728" s="62">
        <v>2044.23</v>
      </c>
    </row>
    <row r="729" spans="2:4" ht="15">
      <c r="B729" s="58">
        <v>201001</v>
      </c>
      <c r="C729" s="60">
        <v>1978.19</v>
      </c>
      <c r="D729" s="68">
        <v>1982.29</v>
      </c>
    </row>
    <row r="730" spans="2:4" ht="15">
      <c r="B730" s="56">
        <v>201002</v>
      </c>
      <c r="C730" s="57">
        <v>1952.89</v>
      </c>
      <c r="D730" s="62">
        <v>1932.32</v>
      </c>
    </row>
    <row r="731" spans="2:4" ht="15">
      <c r="B731" s="58">
        <v>201003</v>
      </c>
      <c r="C731" s="60">
        <v>1909.1</v>
      </c>
      <c r="D731" s="68">
        <v>1928.59</v>
      </c>
    </row>
    <row r="732" spans="2:4" ht="15">
      <c r="B732" s="56">
        <v>201004</v>
      </c>
      <c r="C732" s="57">
        <v>1940.36</v>
      </c>
      <c r="D732" s="62">
        <v>1969.75</v>
      </c>
    </row>
    <row r="733" spans="2:4" ht="15">
      <c r="B733" s="58">
        <v>201005</v>
      </c>
      <c r="C733" s="60">
        <v>1984.36</v>
      </c>
      <c r="D733" s="68">
        <v>1971.55</v>
      </c>
    </row>
    <row r="734" spans="2:4" ht="15">
      <c r="B734" s="56">
        <v>201006</v>
      </c>
      <c r="C734" s="57">
        <v>1925.9</v>
      </c>
      <c r="D734" s="62">
        <v>1916.46</v>
      </c>
    </row>
    <row r="735" spans="2:4" ht="15">
      <c r="B735" s="58">
        <v>201007</v>
      </c>
      <c r="C735" s="60">
        <v>1874.52</v>
      </c>
      <c r="D735" s="68">
        <v>1842.79</v>
      </c>
    </row>
    <row r="736" spans="2:4" ht="15">
      <c r="B736" s="56">
        <v>201008</v>
      </c>
      <c r="C736" s="57">
        <v>1819.06</v>
      </c>
      <c r="D736" s="62">
        <v>1823.74</v>
      </c>
    </row>
    <row r="737" spans="2:4" ht="15">
      <c r="B737" s="58">
        <v>201009</v>
      </c>
      <c r="C737" s="60">
        <v>1805.6</v>
      </c>
      <c r="D737" s="68">
        <v>1799.89</v>
      </c>
    </row>
    <row r="738" spans="2:4" ht="15">
      <c r="B738" s="56">
        <v>201010</v>
      </c>
      <c r="C738" s="57">
        <v>1808.46</v>
      </c>
      <c r="D738" s="62">
        <v>1831.64</v>
      </c>
    </row>
    <row r="739" spans="2:4" ht="15">
      <c r="B739" s="58">
        <v>201011</v>
      </c>
      <c r="C739" s="60">
        <v>1863.67</v>
      </c>
      <c r="D739" s="68">
        <v>1916.96</v>
      </c>
    </row>
    <row r="740" spans="2:4" ht="15">
      <c r="B740" s="56">
        <v>201012</v>
      </c>
      <c r="C740" s="57">
        <v>1925.86</v>
      </c>
      <c r="D740" s="62">
        <v>1913.98</v>
      </c>
    </row>
    <row r="741" spans="2:4" ht="15">
      <c r="B741" s="58">
        <v>201101</v>
      </c>
      <c r="C741" s="60">
        <v>1866.64</v>
      </c>
      <c r="D741" s="68">
        <v>1857.98</v>
      </c>
    </row>
    <row r="742" spans="2:4" ht="15">
      <c r="B742" s="56">
        <v>201102</v>
      </c>
      <c r="C742" s="57">
        <v>1882.61</v>
      </c>
      <c r="D742" s="62">
        <v>1895.56</v>
      </c>
    </row>
    <row r="743" spans="2:4" ht="15">
      <c r="B743" s="58">
        <v>201103</v>
      </c>
      <c r="C743" s="60">
        <v>1884.38</v>
      </c>
      <c r="D743" s="68">
        <v>1879.47</v>
      </c>
    </row>
    <row r="744" spans="2:4" ht="15">
      <c r="B744" s="56">
        <v>201104</v>
      </c>
      <c r="C744" s="57">
        <v>1812.77</v>
      </c>
      <c r="D744" s="62">
        <v>1768.19</v>
      </c>
    </row>
    <row r="745" spans="2:4" ht="15">
      <c r="B745" s="58">
        <v>201105</v>
      </c>
      <c r="C745" s="60">
        <v>1801.65</v>
      </c>
      <c r="D745" s="68">
        <v>1817.34</v>
      </c>
    </row>
    <row r="746" spans="2:4" ht="15">
      <c r="B746" s="56">
        <v>201106</v>
      </c>
      <c r="C746" s="57">
        <v>1782.54</v>
      </c>
      <c r="D746" s="62">
        <v>1780.16</v>
      </c>
    </row>
    <row r="747" spans="2:4" ht="15">
      <c r="B747" s="58">
        <v>201107</v>
      </c>
      <c r="C747" s="60">
        <v>1761.75</v>
      </c>
      <c r="D747" s="68">
        <v>1777.82</v>
      </c>
    </row>
    <row r="748" spans="2:4" ht="15">
      <c r="B748" s="56">
        <v>201108</v>
      </c>
      <c r="C748" s="57">
        <v>1785.04</v>
      </c>
      <c r="D748" s="62">
        <v>1783.66</v>
      </c>
    </row>
    <row r="749" spans="2:4" ht="15">
      <c r="B749" s="58">
        <v>201109</v>
      </c>
      <c r="C749" s="60">
        <v>1836.15</v>
      </c>
      <c r="D749" s="68">
        <v>1915.1</v>
      </c>
    </row>
    <row r="750" spans="2:4" ht="15">
      <c r="B750" s="56">
        <v>201110</v>
      </c>
      <c r="C750" s="57">
        <v>1910.38</v>
      </c>
      <c r="D750" s="62">
        <v>1863.06</v>
      </c>
    </row>
    <row r="751" spans="2:4" ht="15">
      <c r="B751" s="58">
        <v>201111</v>
      </c>
      <c r="C751" s="60">
        <v>1918.21</v>
      </c>
      <c r="D751" s="68">
        <v>1967.18</v>
      </c>
    </row>
    <row r="752" spans="2:4" ht="15">
      <c r="B752" s="56">
        <v>201112</v>
      </c>
      <c r="C752" s="57">
        <v>1934.08</v>
      </c>
      <c r="D752" s="62">
        <v>1942.7</v>
      </c>
    </row>
    <row r="753" spans="2:4" ht="15">
      <c r="B753" s="58">
        <v>201201</v>
      </c>
      <c r="C753" s="60">
        <v>1852.12</v>
      </c>
      <c r="D753" s="68">
        <v>1815.08</v>
      </c>
    </row>
    <row r="754" spans="2:4" ht="15">
      <c r="B754" s="56">
        <v>201202</v>
      </c>
      <c r="C754" s="57">
        <v>1783.56</v>
      </c>
      <c r="D754" s="62">
        <v>1767.83</v>
      </c>
    </row>
    <row r="755" spans="2:4" ht="15">
      <c r="B755" s="58">
        <v>201203</v>
      </c>
      <c r="C755" s="60">
        <v>1766.34</v>
      </c>
      <c r="D755" s="68">
        <v>1792.07</v>
      </c>
    </row>
    <row r="756" spans="2:4" ht="15">
      <c r="B756" s="56">
        <v>201204</v>
      </c>
      <c r="C756" s="57">
        <v>1775.06</v>
      </c>
      <c r="D756" s="62">
        <v>1761.2</v>
      </c>
    </row>
    <row r="757" spans="2:4" ht="15">
      <c r="B757" s="58">
        <v>201205</v>
      </c>
      <c r="C757" s="60">
        <v>1793.28</v>
      </c>
      <c r="D757" s="68">
        <v>1827.83</v>
      </c>
    </row>
    <row r="758" spans="2:4" ht="15">
      <c r="B758" s="56">
        <v>201206</v>
      </c>
      <c r="C758" s="57">
        <v>1792.63</v>
      </c>
      <c r="D758" s="62">
        <v>1784.6</v>
      </c>
    </row>
    <row r="759" spans="2:4" ht="15">
      <c r="B759" s="58">
        <v>201207</v>
      </c>
      <c r="C759" s="60">
        <v>1784.43</v>
      </c>
      <c r="D759" s="68">
        <v>1789.02</v>
      </c>
    </row>
    <row r="760" spans="2:4" ht="15">
      <c r="B760" s="56">
        <v>201208</v>
      </c>
      <c r="C760" s="57">
        <v>1806.34</v>
      </c>
      <c r="D760" s="62">
        <v>1830.5</v>
      </c>
    </row>
    <row r="761" spans="2:4" ht="15">
      <c r="B761" s="58">
        <v>201209</v>
      </c>
      <c r="C761" s="60">
        <v>1803.18</v>
      </c>
      <c r="D761" s="68">
        <v>1800.52</v>
      </c>
    </row>
    <row r="762" spans="2:4" ht="15">
      <c r="B762" s="56">
        <v>201210</v>
      </c>
      <c r="C762" s="57">
        <v>1804.97</v>
      </c>
      <c r="D762" s="62">
        <v>1829.89</v>
      </c>
    </row>
    <row r="763" spans="2:4" ht="15">
      <c r="B763" s="58">
        <v>201211</v>
      </c>
      <c r="C763" s="60">
        <v>1820.29</v>
      </c>
      <c r="D763" s="68">
        <v>1817.93</v>
      </c>
    </row>
    <row r="764" spans="2:4" ht="15">
      <c r="B764" s="56">
        <v>201212</v>
      </c>
      <c r="C764" s="57">
        <v>1793.94</v>
      </c>
      <c r="D764" s="62">
        <v>1768.23</v>
      </c>
    </row>
    <row r="765" spans="2:4" ht="15">
      <c r="B765" s="58">
        <v>201301</v>
      </c>
      <c r="C765" s="60">
        <v>1770.01</v>
      </c>
      <c r="D765" s="68">
        <v>1773.24</v>
      </c>
    </row>
    <row r="766" spans="2:4" ht="15">
      <c r="B766" s="56">
        <v>201302</v>
      </c>
      <c r="C766" s="57">
        <v>1791.48</v>
      </c>
      <c r="D766" s="62">
        <v>1816.42</v>
      </c>
    </row>
    <row r="767" spans="2:4" ht="15">
      <c r="B767" s="58">
        <v>201303</v>
      </c>
      <c r="C767" s="60">
        <v>1809.89</v>
      </c>
      <c r="D767" s="68">
        <v>1832.2</v>
      </c>
    </row>
    <row r="768" spans="2:4" ht="15">
      <c r="B768" s="56">
        <v>201304</v>
      </c>
      <c r="C768" s="57">
        <v>1829.96</v>
      </c>
      <c r="D768" s="62">
        <v>1828.79</v>
      </c>
    </row>
    <row r="769" spans="2:4" ht="15">
      <c r="B769" s="58">
        <v>201305</v>
      </c>
      <c r="C769" s="60">
        <v>1850.12</v>
      </c>
      <c r="D769" s="68">
        <v>1891.48</v>
      </c>
    </row>
    <row r="770" spans="2:4" ht="15">
      <c r="B770" s="56">
        <v>201306</v>
      </c>
      <c r="C770" s="57">
        <v>1909.5</v>
      </c>
      <c r="D770" s="62">
        <v>1929</v>
      </c>
    </row>
    <row r="771" spans="2:4" ht="15">
      <c r="B771" s="58">
        <v>201307</v>
      </c>
      <c r="C771" s="60">
        <v>1900.59</v>
      </c>
      <c r="D771" s="68">
        <v>1890.33</v>
      </c>
    </row>
    <row r="772" spans="2:4" ht="15">
      <c r="B772" s="56">
        <v>201308</v>
      </c>
      <c r="C772" s="57">
        <v>1903.66</v>
      </c>
      <c r="D772" s="62">
        <v>1935.43</v>
      </c>
    </row>
    <row r="773" spans="2:4" ht="15">
      <c r="B773" s="58">
        <v>201309</v>
      </c>
      <c r="C773" s="60">
        <v>1919.4</v>
      </c>
      <c r="D773" s="68">
        <v>1914.65</v>
      </c>
    </row>
    <row r="774" spans="2:4" ht="15">
      <c r="B774" s="56">
        <v>201310</v>
      </c>
      <c r="C774" s="57">
        <v>1885.91</v>
      </c>
      <c r="D774" s="62">
        <v>1884.06</v>
      </c>
    </row>
    <row r="775" spans="2:4" ht="15">
      <c r="B775" s="58">
        <v>201311</v>
      </c>
      <c r="C775" s="60">
        <v>1922.14</v>
      </c>
      <c r="D775" s="68">
        <v>1931.88</v>
      </c>
    </row>
    <row r="776" spans="2:4" ht="15">
      <c r="B776" s="56">
        <v>201312</v>
      </c>
      <c r="C776" s="57">
        <v>1934.08</v>
      </c>
      <c r="D776" s="62">
        <v>1926.83</v>
      </c>
    </row>
    <row r="777" spans="2:6" ht="15">
      <c r="B777" s="58">
        <v>201401</v>
      </c>
      <c r="C777" s="60">
        <v>1960.41</v>
      </c>
      <c r="D777" s="68">
        <v>2008.26</v>
      </c>
      <c r="E777" s="63">
        <f>+AVERAGE(D777:D779)</f>
        <v>2009.493333333333</v>
      </c>
      <c r="F777" s="63">
        <f>+AVERAGE(E777:E786)</f>
        <v>2017.8458333333333</v>
      </c>
    </row>
    <row r="778" spans="2:4" ht="15">
      <c r="B778" s="56">
        <v>201402</v>
      </c>
      <c r="C778" s="57">
        <v>2040.51</v>
      </c>
      <c r="D778" s="62">
        <v>2054.9</v>
      </c>
    </row>
    <row r="779" spans="2:4" ht="15">
      <c r="B779" s="58">
        <v>201403</v>
      </c>
      <c r="C779" s="60">
        <v>2022.19</v>
      </c>
      <c r="D779" s="68">
        <v>1965.32</v>
      </c>
    </row>
    <row r="780" spans="2:5" ht="15">
      <c r="B780" s="56">
        <v>201404</v>
      </c>
      <c r="C780" s="57">
        <v>1939.27</v>
      </c>
      <c r="D780" s="62">
        <v>1935.14</v>
      </c>
      <c r="E780" s="63">
        <f>+AVERAGE(D780:D782)</f>
        <v>1905.6566666666668</v>
      </c>
    </row>
    <row r="781" spans="2:5" ht="15">
      <c r="B781" s="58">
        <v>201405</v>
      </c>
      <c r="C781" s="60">
        <v>1915.46</v>
      </c>
      <c r="D781" s="68">
        <v>1900.64</v>
      </c>
      <c r="E781" s="63"/>
    </row>
    <row r="782" spans="2:4" ht="15">
      <c r="B782" s="56">
        <v>201406</v>
      </c>
      <c r="C782" s="57">
        <v>1888.1</v>
      </c>
      <c r="D782" s="62">
        <v>1881.19</v>
      </c>
    </row>
    <row r="783" spans="2:5" ht="15">
      <c r="B783" s="58">
        <v>201407</v>
      </c>
      <c r="C783" s="60">
        <v>1858.4</v>
      </c>
      <c r="D783" s="68">
        <v>1872.43</v>
      </c>
      <c r="E783" s="63">
        <f>+AVERAGE(D783:D785)</f>
        <v>1939.8433333333335</v>
      </c>
    </row>
    <row r="784" spans="2:4" ht="15">
      <c r="B784" s="56">
        <v>201408</v>
      </c>
      <c r="C784" s="57">
        <v>1899.07</v>
      </c>
      <c r="D784" s="62">
        <v>1918.62</v>
      </c>
    </row>
    <row r="785" spans="2:5" ht="15">
      <c r="B785" s="58">
        <v>201409</v>
      </c>
      <c r="C785" s="60">
        <v>1971.34</v>
      </c>
      <c r="D785" s="68">
        <v>2028.48</v>
      </c>
      <c r="E785" s="63"/>
    </row>
    <row r="786" spans="2:5" ht="15">
      <c r="B786" s="56">
        <v>201410</v>
      </c>
      <c r="C786" s="57">
        <v>2047.03</v>
      </c>
      <c r="D786" s="62">
        <v>2050.52</v>
      </c>
      <c r="E786" s="63">
        <f>+AVERAGE(D786:D788)</f>
        <v>2216.39</v>
      </c>
    </row>
    <row r="787" spans="2:4" ht="15">
      <c r="B787" s="58">
        <v>201411</v>
      </c>
      <c r="C787" s="60">
        <v>2127.25</v>
      </c>
      <c r="D787" s="68">
        <v>2206.19</v>
      </c>
    </row>
    <row r="788" spans="2:4" ht="15">
      <c r="B788" s="56">
        <v>201412</v>
      </c>
      <c r="C788" s="57">
        <v>2344.23</v>
      </c>
      <c r="D788" s="62">
        <v>2392.46</v>
      </c>
    </row>
    <row r="789" spans="2:7" ht="15">
      <c r="B789" s="58">
        <v>201501</v>
      </c>
      <c r="C789" s="60">
        <v>2397.69</v>
      </c>
      <c r="D789" s="68">
        <v>2441.1</v>
      </c>
      <c r="E789" s="63">
        <f>+AVERAGE(D789:D791)</f>
        <v>2504.7133333333336</v>
      </c>
      <c r="F789" s="63">
        <f>+AVERAGE(E789:E798)</f>
        <v>2771.5483333333336</v>
      </c>
      <c r="G789" s="61">
        <f>+F789/F777*100</f>
        <v>137.35183766516687</v>
      </c>
    </row>
    <row r="790" spans="2:4" ht="15">
      <c r="B790" s="56">
        <v>201502</v>
      </c>
      <c r="C790" s="57">
        <v>2420.38</v>
      </c>
      <c r="D790" s="62">
        <v>2496.99</v>
      </c>
    </row>
    <row r="791" spans="2:4" ht="15">
      <c r="B791" s="58">
        <v>201503</v>
      </c>
      <c r="C791" s="60">
        <v>2586.58</v>
      </c>
      <c r="D791" s="68">
        <v>2576.05</v>
      </c>
    </row>
    <row r="792" spans="2:5" ht="15">
      <c r="B792" s="56">
        <v>201504</v>
      </c>
      <c r="C792" s="57">
        <v>2495.36</v>
      </c>
      <c r="D792" s="62">
        <v>2388.06</v>
      </c>
      <c r="E792" s="63">
        <f>+AVERAGE(D792:D794)</f>
        <v>2502.32</v>
      </c>
    </row>
    <row r="793" spans="2:4" ht="15">
      <c r="B793" s="58">
        <v>201505</v>
      </c>
      <c r="C793" s="60">
        <v>2439.09</v>
      </c>
      <c r="D793" s="68">
        <v>2533.79</v>
      </c>
    </row>
    <row r="794" spans="2:4" ht="15">
      <c r="B794" s="56">
        <v>201506</v>
      </c>
      <c r="C794" s="57">
        <v>2554.94</v>
      </c>
      <c r="D794" s="62">
        <v>2585.11</v>
      </c>
    </row>
    <row r="795" spans="2:5" ht="15">
      <c r="B795" s="58">
        <v>201507</v>
      </c>
      <c r="C795" s="60">
        <v>2731.9</v>
      </c>
      <c r="D795" s="68">
        <v>2866.04</v>
      </c>
      <c r="E795" s="63">
        <f>+AVERAGE(D795:D797)</f>
        <v>3029.693333333333</v>
      </c>
    </row>
    <row r="796" spans="2:4" ht="15">
      <c r="B796" s="56">
        <v>201508</v>
      </c>
      <c r="C796" s="57">
        <v>3023.29</v>
      </c>
      <c r="D796" s="62">
        <v>3101.1</v>
      </c>
    </row>
    <row r="797" spans="2:4" ht="15">
      <c r="B797" s="58">
        <v>201509</v>
      </c>
      <c r="C797" s="60">
        <v>3073.12</v>
      </c>
      <c r="D797" s="68">
        <v>3121.94</v>
      </c>
    </row>
    <row r="798" spans="2:6" ht="15">
      <c r="B798" s="56">
        <v>201510</v>
      </c>
      <c r="C798" s="57">
        <v>2937.85</v>
      </c>
      <c r="D798" s="62">
        <v>2897.83</v>
      </c>
      <c r="E798" s="63">
        <f>+AVERAGE(D798:D800)</f>
        <v>3049.4666666666667</v>
      </c>
      <c r="F798" s="63"/>
    </row>
    <row r="799" spans="2:4" ht="15">
      <c r="B799" s="58">
        <v>201511</v>
      </c>
      <c r="C799" s="60">
        <v>2996.67</v>
      </c>
      <c r="D799" s="68">
        <v>3101.1</v>
      </c>
    </row>
    <row r="800" spans="2:4" ht="15">
      <c r="B800" s="56">
        <v>201512</v>
      </c>
      <c r="C800" s="57">
        <v>3244.51</v>
      </c>
      <c r="D800" s="62">
        <v>3149.47</v>
      </c>
    </row>
    <row r="801" spans="2:7" ht="15">
      <c r="B801" s="58">
        <v>201601</v>
      </c>
      <c r="C801" s="60">
        <v>3284.03</v>
      </c>
      <c r="D801" s="68">
        <v>3287.31</v>
      </c>
      <c r="E801" s="63">
        <f>+AVERAGE(D801:D803)</f>
        <v>3205.22</v>
      </c>
      <c r="F801" s="63">
        <f>+AVERAGE(E801:E810)</f>
        <v>3040.0916666666662</v>
      </c>
      <c r="G801" s="2">
        <f>+F801/F789*100</f>
        <v>109.68928919995979</v>
      </c>
    </row>
    <row r="802" spans="2:4" ht="15">
      <c r="B802" s="56">
        <v>201602</v>
      </c>
      <c r="C802" s="57">
        <v>3357.5</v>
      </c>
      <c r="D802" s="62">
        <v>3306</v>
      </c>
    </row>
    <row r="803" spans="2:4" ht="15">
      <c r="B803" s="58">
        <v>201603</v>
      </c>
      <c r="C803" s="60">
        <v>3145.26</v>
      </c>
      <c r="D803" s="68">
        <v>3022.35</v>
      </c>
    </row>
    <row r="804" spans="2:5" ht="15">
      <c r="B804" s="56">
        <v>201604</v>
      </c>
      <c r="C804" s="57">
        <v>2998.71</v>
      </c>
      <c r="D804" s="62">
        <v>2851.14</v>
      </c>
      <c r="E804" s="63">
        <f>+AVERAGE(D804:D806)</f>
        <v>2945.486666666666</v>
      </c>
    </row>
    <row r="805" spans="2:4" ht="15">
      <c r="B805" s="58">
        <v>201605</v>
      </c>
      <c r="C805" s="60">
        <v>2988.38</v>
      </c>
      <c r="D805" s="68">
        <v>3069.17</v>
      </c>
    </row>
    <row r="806" spans="2:4" ht="15">
      <c r="B806" s="56">
        <v>201606</v>
      </c>
      <c r="C806" s="57">
        <v>2991.68</v>
      </c>
      <c r="D806" s="62">
        <v>2916.15</v>
      </c>
    </row>
    <row r="807" spans="2:5" ht="15">
      <c r="B807" s="58">
        <v>201607</v>
      </c>
      <c r="C807" s="60">
        <v>2963.99</v>
      </c>
      <c r="D807" s="68">
        <v>3081.75</v>
      </c>
      <c r="E807" s="63">
        <f>+AVERAGE(D807:D809)</f>
        <v>2965.1733333333336</v>
      </c>
    </row>
    <row r="808" spans="2:4" ht="15">
      <c r="B808" s="56">
        <v>201608</v>
      </c>
      <c r="C808" s="57">
        <v>2963.82</v>
      </c>
      <c r="D808" s="62">
        <v>2933.82</v>
      </c>
    </row>
    <row r="809" spans="2:4" ht="15">
      <c r="B809" s="58">
        <v>201609</v>
      </c>
      <c r="C809" s="60">
        <v>2921.15</v>
      </c>
      <c r="D809" s="68">
        <v>2879.95</v>
      </c>
    </row>
    <row r="810" spans="2:5" ht="15">
      <c r="B810" s="56">
        <v>201610</v>
      </c>
      <c r="C810" s="57">
        <v>2932.61</v>
      </c>
      <c r="D810" s="62">
        <v>2967.66</v>
      </c>
      <c r="E810" s="63">
        <f>+AVERAGE(D810:D812)</f>
        <v>3044.486666666666</v>
      </c>
    </row>
    <row r="811" spans="2:4" ht="15">
      <c r="B811" s="58">
        <v>201611</v>
      </c>
      <c r="C811" s="60">
        <v>3106.4</v>
      </c>
      <c r="D811" s="68">
        <v>3165.09</v>
      </c>
    </row>
    <row r="812" spans="2:4" ht="15">
      <c r="B812" s="56">
        <v>201612</v>
      </c>
      <c r="C812" s="57">
        <v>3009.53</v>
      </c>
      <c r="D812" s="62">
        <v>3000.71</v>
      </c>
    </row>
    <row r="813" spans="2:7" ht="15">
      <c r="B813" s="58">
        <v>201701</v>
      </c>
      <c r="C813" s="60">
        <v>2944.65</v>
      </c>
      <c r="D813" s="68">
        <v>2936.66</v>
      </c>
      <c r="E813" s="63">
        <f>+AVERAGE(D813:D815)</f>
        <v>2904.39</v>
      </c>
      <c r="F813" s="63">
        <f>+AVERAGE(E813:E822)</f>
        <v>2957.5183333333334</v>
      </c>
      <c r="G813" s="70">
        <f>+F813/F801*100</f>
        <v>97.2838538311619</v>
      </c>
    </row>
    <row r="814" spans="2:4" ht="15">
      <c r="B814" s="56">
        <v>201702</v>
      </c>
      <c r="C814" s="57">
        <v>2881.68</v>
      </c>
      <c r="D814" s="62">
        <v>2896.27</v>
      </c>
    </row>
    <row r="815" spans="2:4" ht="15">
      <c r="B815" s="58">
        <v>201703</v>
      </c>
      <c r="C815" s="60">
        <v>2943.49</v>
      </c>
      <c r="D815" s="68">
        <v>2880.24</v>
      </c>
    </row>
    <row r="816" spans="2:5" ht="15">
      <c r="B816" s="56">
        <v>201704</v>
      </c>
      <c r="C816" s="57">
        <v>2873.55</v>
      </c>
      <c r="D816" s="62">
        <v>2947.85</v>
      </c>
      <c r="E816" s="63">
        <f>+AVERAGE(D816:D818)</f>
        <v>2968.8433333333337</v>
      </c>
    </row>
    <row r="817" spans="2:4" ht="15">
      <c r="B817" s="58">
        <v>201705</v>
      </c>
      <c r="C817" s="60">
        <v>2924</v>
      </c>
      <c r="D817" s="68">
        <v>2920.42</v>
      </c>
    </row>
    <row r="818" spans="2:4" ht="15">
      <c r="B818" s="56">
        <v>201706</v>
      </c>
      <c r="C818" s="57">
        <v>2958.36</v>
      </c>
      <c r="D818" s="62">
        <v>3038.26</v>
      </c>
    </row>
    <row r="819" spans="2:5" ht="15">
      <c r="B819" s="58">
        <v>201707</v>
      </c>
      <c r="C819" s="60">
        <v>3038.76</v>
      </c>
      <c r="D819" s="68">
        <v>2995.23</v>
      </c>
      <c r="E819" s="63">
        <f>+AVERAGE(D819:D821)</f>
        <v>2956.33</v>
      </c>
    </row>
    <row r="820" spans="2:4" ht="15">
      <c r="B820" s="56">
        <v>201708</v>
      </c>
      <c r="C820" s="57">
        <v>2972.62</v>
      </c>
      <c r="D820" s="62">
        <v>2937.09</v>
      </c>
    </row>
    <row r="821" spans="2:4" ht="15">
      <c r="B821" s="58">
        <v>201709</v>
      </c>
      <c r="C821" s="60">
        <v>2918.49</v>
      </c>
      <c r="D821" s="68">
        <v>2936.67</v>
      </c>
    </row>
    <row r="822" spans="2:5" ht="15">
      <c r="B822" s="56">
        <v>201710</v>
      </c>
      <c r="C822" s="57">
        <v>2955.06</v>
      </c>
      <c r="D822" s="62">
        <v>3011.44</v>
      </c>
      <c r="E822" s="63">
        <f>+AVERAGE(D822:D824)</f>
        <v>3000.51</v>
      </c>
    </row>
    <row r="823" spans="2:4" ht="15">
      <c r="B823" s="58">
        <v>201711</v>
      </c>
      <c r="C823" s="60">
        <v>3013.17</v>
      </c>
      <c r="D823" s="68">
        <v>3006.09</v>
      </c>
    </row>
    <row r="824" spans="2:4" ht="15">
      <c r="B824" s="56">
        <v>201712</v>
      </c>
      <c r="C824" s="57">
        <v>2991.42</v>
      </c>
      <c r="D824" s="62">
        <v>2984</v>
      </c>
    </row>
    <row r="825" spans="2:7" ht="15">
      <c r="B825" s="58">
        <v>201801</v>
      </c>
      <c r="C825" s="60">
        <v>2867.68</v>
      </c>
      <c r="D825" s="68">
        <v>2844.14</v>
      </c>
      <c r="E825" s="63">
        <f>+AVERAGE(D825:D827)</f>
        <v>2826.8466666666664</v>
      </c>
      <c r="F825" s="63">
        <f>+AVERAGE(E825:E834)</f>
        <v>2972.0366666666664</v>
      </c>
      <c r="G825" s="70">
        <f>F825/F813*100</f>
        <v>100.49089580171665</v>
      </c>
    </row>
    <row r="826" spans="2:4" ht="15">
      <c r="B826" s="56">
        <v>201802</v>
      </c>
      <c r="C826" s="57">
        <v>2860</v>
      </c>
      <c r="D826" s="62">
        <v>2855.93</v>
      </c>
    </row>
    <row r="827" spans="2:4" ht="15">
      <c r="B827" s="58">
        <v>201803</v>
      </c>
      <c r="C827" s="60">
        <v>2852.46</v>
      </c>
      <c r="D827" s="68">
        <v>2780.47</v>
      </c>
    </row>
    <row r="828" spans="2:5" ht="15">
      <c r="B828" s="56">
        <v>201804</v>
      </c>
      <c r="C828" s="57">
        <v>2765.96</v>
      </c>
      <c r="D828" s="62">
        <v>2806.28</v>
      </c>
      <c r="E828" s="63">
        <f>+AVERAGE(D828:D830)</f>
        <v>2872.1333333333337</v>
      </c>
    </row>
    <row r="829" spans="2:4" ht="15">
      <c r="B829" s="58">
        <v>201805</v>
      </c>
      <c r="C829" s="60">
        <v>2862.95</v>
      </c>
      <c r="D829" s="68">
        <v>2879.32</v>
      </c>
    </row>
    <row r="830" spans="2:5" ht="15">
      <c r="B830" s="56">
        <v>201806</v>
      </c>
      <c r="C830" s="57">
        <v>2893.22</v>
      </c>
      <c r="D830" s="62">
        <v>2930.8</v>
      </c>
      <c r="E830" s="63"/>
    </row>
    <row r="831" spans="2:5" ht="15">
      <c r="B831" s="58">
        <v>201807</v>
      </c>
      <c r="C831" s="60">
        <v>2885.55</v>
      </c>
      <c r="D831" s="68">
        <v>2875.72</v>
      </c>
      <c r="E831" s="63">
        <f>+AVERAGE(D831:D833)</f>
        <v>2958.43</v>
      </c>
    </row>
    <row r="832" spans="2:4" ht="15">
      <c r="B832" s="56">
        <v>201808</v>
      </c>
      <c r="C832" s="57">
        <v>2959.57</v>
      </c>
      <c r="D832" s="62">
        <v>3027.39</v>
      </c>
    </row>
    <row r="833" spans="2:5" ht="15">
      <c r="B833" s="58">
        <v>201809</v>
      </c>
      <c r="C833" s="60">
        <v>3037.8</v>
      </c>
      <c r="D833" s="68">
        <v>2972.18</v>
      </c>
      <c r="E833" s="63"/>
    </row>
    <row r="834" spans="2:5" ht="15">
      <c r="B834" s="56">
        <v>201810</v>
      </c>
      <c r="C834" s="57">
        <v>3080.48</v>
      </c>
      <c r="D834" s="62">
        <v>3202.44</v>
      </c>
      <c r="E834" s="63">
        <f>+AVERAGE(D834:D836)</f>
        <v>3230.736666666666</v>
      </c>
    </row>
    <row r="835" spans="2:4" ht="15">
      <c r="B835" s="58">
        <v>201811</v>
      </c>
      <c r="C835" s="60">
        <v>3198.13</v>
      </c>
      <c r="D835" s="68">
        <v>3240.02</v>
      </c>
    </row>
    <row r="836" spans="2:5" ht="15">
      <c r="B836" s="56">
        <v>201812</v>
      </c>
      <c r="C836" s="57">
        <v>3212.48</v>
      </c>
      <c r="D836" s="62">
        <v>3249.75</v>
      </c>
      <c r="E836" s="63"/>
    </row>
    <row r="897" ht="15">
      <c r="B897" s="65" t="s">
        <v>48</v>
      </c>
    </row>
    <row r="898" spans="2:5" ht="15">
      <c r="B898" s="202" t="s">
        <v>57</v>
      </c>
      <c r="C898" s="202"/>
      <c r="D898" s="202"/>
      <c r="E898" s="202"/>
    </row>
    <row r="899" spans="2:5" ht="15">
      <c r="B899" s="202" t="s">
        <v>48</v>
      </c>
      <c r="C899" s="202"/>
      <c r="D899" s="202"/>
      <c r="E899" s="202"/>
    </row>
    <row r="900" spans="2:5" ht="15">
      <c r="B900" s="202" t="s">
        <v>58</v>
      </c>
      <c r="C900" s="202"/>
      <c r="D900" s="202"/>
      <c r="E900" s="202"/>
    </row>
    <row r="901" spans="2:5" ht="15">
      <c r="B901" s="202" t="s">
        <v>48</v>
      </c>
      <c r="C901" s="202"/>
      <c r="D901" s="202"/>
      <c r="E901" s="202"/>
    </row>
    <row r="902" spans="2:5" ht="15">
      <c r="B902" s="202" t="s">
        <v>50</v>
      </c>
      <c r="C902" s="202"/>
      <c r="D902" s="202"/>
      <c r="E902" s="202"/>
    </row>
  </sheetData>
  <sheetProtection/>
  <mergeCells count="7">
    <mergeCell ref="B902:E902"/>
    <mergeCell ref="B1:E1"/>
    <mergeCell ref="B2:E2"/>
    <mergeCell ref="B898:E898"/>
    <mergeCell ref="B899:E899"/>
    <mergeCell ref="B900:E900"/>
    <mergeCell ref="B901:E901"/>
  </mergeCells>
  <hyperlinks>
    <hyperlink ref="B900" r:id="rId1" display=" Fuente: la tasa de cambio en Colombia fue calculada por el Banco de la República hasta noviembre de 1980 (en aquél entonces era conocida como la tasa de certificado de cambio). Luego, en acuerdo con la Junta Directiva del Banco de la República, a partir "/>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9" tint="-0.24997000396251678"/>
  </sheetPr>
  <dimension ref="A1:L24"/>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84</v>
      </c>
      <c r="B5" s="104"/>
      <c r="C5" s="84"/>
      <c r="D5" s="84"/>
      <c r="E5" s="104"/>
      <c r="F5" s="81"/>
    </row>
    <row r="6" spans="1:6" ht="15">
      <c r="A6" s="79" t="s">
        <v>71</v>
      </c>
      <c r="B6" s="79"/>
      <c r="C6" s="84"/>
      <c r="D6" s="84"/>
      <c r="E6" s="104"/>
      <c r="F6" s="81"/>
    </row>
    <row r="7" spans="1:6" ht="15">
      <c r="A7" s="79" t="s">
        <v>70</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12" ht="15">
      <c r="A14" s="90" t="s">
        <v>66</v>
      </c>
      <c r="B14" s="89">
        <v>1957.876174</v>
      </c>
      <c r="C14" s="89">
        <v>1453.074</v>
      </c>
      <c r="D14" s="89">
        <v>2050.0639740284546</v>
      </c>
      <c r="E14" s="89">
        <v>2255.815476703252</v>
      </c>
      <c r="F14" s="121">
        <v>2721.96907568049</v>
      </c>
      <c r="H14" s="125"/>
      <c r="I14" s="125"/>
      <c r="J14" s="125"/>
      <c r="K14" s="125"/>
      <c r="L14" s="125"/>
    </row>
    <row r="15" spans="1:12" ht="15">
      <c r="A15" s="93" t="s">
        <v>67</v>
      </c>
      <c r="B15" s="88">
        <v>1392.4803882795861</v>
      </c>
      <c r="C15" s="88">
        <v>985.7126120121021</v>
      </c>
      <c r="D15" s="88">
        <v>1636.419568259169</v>
      </c>
      <c r="E15" s="88">
        <v>1604.3807328577482</v>
      </c>
      <c r="F15" s="122">
        <v>1957.0988198391935</v>
      </c>
      <c r="H15" s="125"/>
      <c r="I15" s="125"/>
      <c r="J15" s="125"/>
      <c r="K15" s="125"/>
      <c r="L15" s="125"/>
    </row>
    <row r="16" spans="1:12" ht="15">
      <c r="A16" s="96" t="s">
        <v>68</v>
      </c>
      <c r="B16" s="105">
        <v>565.395785720414</v>
      </c>
      <c r="C16" s="97">
        <v>467.36138798789796</v>
      </c>
      <c r="D16" s="97">
        <v>413.6444057692856</v>
      </c>
      <c r="E16" s="97">
        <v>651.4347438455038</v>
      </c>
      <c r="F16" s="98">
        <v>764.8702558412963</v>
      </c>
      <c r="H16" s="125"/>
      <c r="I16" s="125"/>
      <c r="J16" s="125"/>
      <c r="K16" s="125"/>
      <c r="L16" s="125"/>
    </row>
    <row r="17" spans="1:6" ht="15">
      <c r="A17" s="100"/>
      <c r="B17" s="100"/>
      <c r="C17" s="101"/>
      <c r="D17" s="101"/>
      <c r="E17" s="101"/>
      <c r="F17" s="101"/>
    </row>
    <row r="18" spans="1:6" ht="12" customHeight="1">
      <c r="A18" s="178" t="s">
        <v>113</v>
      </c>
      <c r="B18" s="112"/>
      <c r="C18" s="91"/>
      <c r="D18" s="91"/>
      <c r="E18" s="91"/>
      <c r="F18" s="111"/>
    </row>
    <row r="19" spans="1:6" ht="12" customHeight="1">
      <c r="A19" s="126" t="s">
        <v>62</v>
      </c>
      <c r="B19" s="127"/>
      <c r="C19" s="128"/>
      <c r="D19" s="129"/>
      <c r="E19" s="129"/>
      <c r="F19" s="130"/>
    </row>
    <row r="20" spans="1:6" ht="12" customHeight="1">
      <c r="A20" s="126" t="s">
        <v>85</v>
      </c>
      <c r="B20" s="127"/>
      <c r="C20" s="128"/>
      <c r="D20" s="129"/>
      <c r="E20" s="129"/>
      <c r="F20" s="130"/>
    </row>
    <row r="21" spans="1:6" ht="12" customHeight="1">
      <c r="A21" s="113" t="s">
        <v>109</v>
      </c>
      <c r="B21" s="156"/>
      <c r="C21" s="157"/>
      <c r="D21" s="158"/>
      <c r="E21" s="158"/>
      <c r="F21" s="159"/>
    </row>
    <row r="23" spans="2:6" ht="15">
      <c r="B23" s="125"/>
      <c r="C23" s="125"/>
      <c r="D23" s="125"/>
      <c r="E23" s="125"/>
      <c r="F23" s="125"/>
    </row>
    <row r="24" spans="2:6" ht="15">
      <c r="B24" s="125"/>
      <c r="C24" s="125"/>
      <c r="D24" s="125"/>
      <c r="E24" s="125"/>
      <c r="F24"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4.xml><?xml version="1.0" encoding="utf-8"?>
<worksheet xmlns="http://schemas.openxmlformats.org/spreadsheetml/2006/main" xmlns:r="http://schemas.openxmlformats.org/officeDocument/2006/relationships">
  <sheetPr>
    <tabColor theme="9" tint="0.5999900102615356"/>
  </sheetPr>
  <dimension ref="A1:H33"/>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107</v>
      </c>
      <c r="B5" s="104"/>
      <c r="C5" s="84"/>
      <c r="D5" s="84"/>
      <c r="E5" s="104"/>
      <c r="F5" s="81"/>
    </row>
    <row r="6" spans="1:6" ht="15">
      <c r="A6" s="79" t="s">
        <v>72</v>
      </c>
      <c r="B6" s="79"/>
      <c r="C6" s="84"/>
      <c r="D6" s="84"/>
      <c r="E6" s="104"/>
      <c r="F6" s="81"/>
    </row>
    <row r="7" spans="1:6" ht="15">
      <c r="A7" s="79" t="s">
        <v>59</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07" t="s">
        <v>65</v>
      </c>
      <c r="B13" s="108"/>
      <c r="C13" s="109"/>
      <c r="D13" s="109"/>
      <c r="E13" s="109"/>
      <c r="F13" s="110"/>
    </row>
    <row r="14" spans="1:8" ht="15">
      <c r="A14" s="151" t="s">
        <v>66</v>
      </c>
      <c r="B14" s="152"/>
      <c r="C14" s="153"/>
      <c r="D14" s="153"/>
      <c r="E14" s="153"/>
      <c r="F14" s="154"/>
      <c r="H14" s="125"/>
    </row>
    <row r="15" spans="1:8" ht="15">
      <c r="A15" s="93" t="s">
        <v>93</v>
      </c>
      <c r="B15" s="88">
        <f>B16+B17+B18</f>
        <v>548217.888</v>
      </c>
      <c r="C15" s="88">
        <f>C16+C17+C18</f>
        <v>555419.246</v>
      </c>
      <c r="D15" s="88">
        <f>D16+D17+D18</f>
        <v>537584.8289999999</v>
      </c>
      <c r="E15" s="88">
        <f>E16+E17+E18</f>
        <v>525255.571</v>
      </c>
      <c r="F15" s="122">
        <v>506933.62955139123</v>
      </c>
      <c r="H15" s="125"/>
    </row>
    <row r="16" spans="1:8" ht="15">
      <c r="A16" s="90" t="s">
        <v>94</v>
      </c>
      <c r="B16" s="89">
        <v>406458.87687648344</v>
      </c>
      <c r="C16" s="92">
        <v>391966.0518440465</v>
      </c>
      <c r="D16" s="92">
        <v>356786.39875456976</v>
      </c>
      <c r="E16" s="92">
        <v>329475.57333734573</v>
      </c>
      <c r="F16" s="106">
        <v>317982.8210530798</v>
      </c>
      <c r="H16" s="125"/>
    </row>
    <row r="17" spans="1:8" ht="15">
      <c r="A17" s="93" t="s">
        <v>95</v>
      </c>
      <c r="B17" s="88">
        <v>120604.34865569614</v>
      </c>
      <c r="C17" s="94">
        <v>136241.47607855237</v>
      </c>
      <c r="D17" s="94">
        <v>112084.75320773042</v>
      </c>
      <c r="E17" s="94">
        <v>165809.3681084084</v>
      </c>
      <c r="F17" s="95">
        <v>160025.61311019046</v>
      </c>
      <c r="H17" s="125"/>
    </row>
    <row r="18" spans="1:8" ht="15">
      <c r="A18" s="90" t="s">
        <v>96</v>
      </c>
      <c r="B18" s="89">
        <v>21154.662467820464</v>
      </c>
      <c r="C18" s="92">
        <v>27211.71807740119</v>
      </c>
      <c r="D18" s="92">
        <v>68713.67703769979</v>
      </c>
      <c r="E18" s="92">
        <v>29970.62955424586</v>
      </c>
      <c r="F18" s="106">
        <v>28925.195388120977</v>
      </c>
      <c r="H18" s="125"/>
    </row>
    <row r="19" spans="1:8" ht="15">
      <c r="A19" s="93" t="s">
        <v>67</v>
      </c>
      <c r="B19" s="88">
        <v>255374.3806461754</v>
      </c>
      <c r="C19" s="94">
        <v>264650.7988699972</v>
      </c>
      <c r="D19" s="94">
        <v>257168.29986999722</v>
      </c>
      <c r="E19" s="94">
        <v>252277.1466899996</v>
      </c>
      <c r="F19" s="95">
        <v>243477.22648796093</v>
      </c>
      <c r="H19" s="125"/>
    </row>
    <row r="20" spans="1:8" ht="15">
      <c r="A20" s="96" t="s">
        <v>68</v>
      </c>
      <c r="B20" s="105">
        <f>B15-B19</f>
        <v>292843.5073538246</v>
      </c>
      <c r="C20" s="105">
        <f>C15-C19</f>
        <v>290768.44713000284</v>
      </c>
      <c r="D20" s="105">
        <f>D15-D19</f>
        <v>280416.5291300027</v>
      </c>
      <c r="E20" s="105">
        <f>E15-E19</f>
        <v>272978.4243100004</v>
      </c>
      <c r="F20" s="124">
        <f>F15-F19</f>
        <v>263456.40306343033</v>
      </c>
      <c r="H20" s="125"/>
    </row>
    <row r="21" spans="1:8" ht="15">
      <c r="A21" s="100"/>
      <c r="B21" s="100"/>
      <c r="C21" s="100"/>
      <c r="D21" s="100"/>
      <c r="E21" s="100"/>
      <c r="F21" s="100"/>
      <c r="H21" s="125"/>
    </row>
    <row r="22" spans="1:8" ht="15">
      <c r="A22" s="144" t="s">
        <v>88</v>
      </c>
      <c r="B22" s="145"/>
      <c r="C22" s="146"/>
      <c r="D22" s="146"/>
      <c r="E22" s="146"/>
      <c r="F22" s="147"/>
      <c r="H22" s="125"/>
    </row>
    <row r="23" spans="1:8" ht="15">
      <c r="A23" s="90" t="s">
        <v>89</v>
      </c>
      <c r="B23" s="89">
        <f>B24+B25</f>
        <v>142331.85760498527</v>
      </c>
      <c r="C23" s="89">
        <f>C24+C25</f>
        <v>121697.31578694173</v>
      </c>
      <c r="D23" s="89">
        <f>D24+D25</f>
        <v>83204.25719570369</v>
      </c>
      <c r="E23" s="89">
        <f>E24+E25</f>
        <v>83587.98501649324</v>
      </c>
      <c r="F23" s="121">
        <f>F24+F25</f>
        <v>80672.27264363132</v>
      </c>
      <c r="H23" s="125"/>
    </row>
    <row r="24" spans="1:8" ht="15">
      <c r="A24" s="93" t="s">
        <v>90</v>
      </c>
      <c r="B24" s="88">
        <v>125526.87564509024</v>
      </c>
      <c r="C24" s="142">
        <v>108708.38482403274</v>
      </c>
      <c r="D24" s="142">
        <v>73781.7711712676</v>
      </c>
      <c r="E24" s="142">
        <v>73795.0025976277</v>
      </c>
      <c r="F24" s="143">
        <v>71220.88860161709</v>
      </c>
      <c r="H24" s="125"/>
    </row>
    <row r="25" spans="1:8" ht="15">
      <c r="A25" s="90" t="s">
        <v>91</v>
      </c>
      <c r="B25" s="89">
        <v>16804.981959895023</v>
      </c>
      <c r="C25" s="140">
        <v>12988.930962908993</v>
      </c>
      <c r="D25" s="140">
        <v>9422.486024436088</v>
      </c>
      <c r="E25" s="140">
        <v>9792.982418865548</v>
      </c>
      <c r="F25" s="141">
        <v>9451.38404201424</v>
      </c>
      <c r="H25" s="125"/>
    </row>
    <row r="26" spans="1:8" ht="15">
      <c r="A26" s="93" t="s">
        <v>92</v>
      </c>
      <c r="B26" s="88">
        <v>14223.654706022691</v>
      </c>
      <c r="C26" s="142">
        <v>11104.093628928431</v>
      </c>
      <c r="D26" s="142">
        <v>8599.54908378203</v>
      </c>
      <c r="E26" s="142">
        <v>8606.705757207237</v>
      </c>
      <c r="F26" s="143">
        <v>8306.487030066972</v>
      </c>
      <c r="H26" s="125"/>
    </row>
    <row r="27" spans="1:8" ht="15">
      <c r="A27" s="96" t="s">
        <v>114</v>
      </c>
      <c r="B27" s="105">
        <f>B20-B23-B26</f>
        <v>136287.99504281665</v>
      </c>
      <c r="C27" s="105">
        <f>C20-C23-C26</f>
        <v>157967.03771413266</v>
      </c>
      <c r="D27" s="105">
        <f>D20-D23-D26</f>
        <v>188612.722850517</v>
      </c>
      <c r="E27" s="105">
        <f>E20-E23-E26</f>
        <v>180783.7335362999</v>
      </c>
      <c r="F27" s="124">
        <f>F20-F23-F26</f>
        <v>174477.64338973205</v>
      </c>
      <c r="H27" s="125"/>
    </row>
    <row r="28" spans="1:6" s="72" customFormat="1" ht="15">
      <c r="A28" s="100"/>
      <c r="B28" s="100"/>
      <c r="C28" s="100"/>
      <c r="D28" s="100"/>
      <c r="E28" s="100"/>
      <c r="F28" s="100"/>
    </row>
    <row r="29" spans="1:6" ht="12" customHeight="1">
      <c r="A29" s="178" t="s">
        <v>113</v>
      </c>
      <c r="B29" s="112"/>
      <c r="C29" s="91"/>
      <c r="D29" s="91"/>
      <c r="E29" s="91"/>
      <c r="F29" s="111"/>
    </row>
    <row r="30" spans="1:6" ht="12" customHeight="1">
      <c r="A30" s="90" t="s">
        <v>62</v>
      </c>
      <c r="B30" s="89"/>
      <c r="C30" s="92"/>
      <c r="D30" s="92"/>
      <c r="E30" s="92"/>
      <c r="F30" s="106"/>
    </row>
    <row r="31" spans="1:6" ht="12" customHeight="1">
      <c r="A31" s="113" t="s">
        <v>109</v>
      </c>
      <c r="B31" s="114"/>
      <c r="C31" s="78"/>
      <c r="D31" s="78"/>
      <c r="E31" s="78"/>
      <c r="F31" s="73"/>
    </row>
    <row r="33" spans="2:6" ht="15">
      <c r="B33" s="125"/>
      <c r="C33" s="125"/>
      <c r="D33" s="125"/>
      <c r="E33" s="125"/>
      <c r="F33"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G26"/>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84</v>
      </c>
      <c r="B5" s="104"/>
      <c r="C5" s="84"/>
      <c r="D5" s="84"/>
      <c r="E5" s="104"/>
      <c r="F5" s="81"/>
    </row>
    <row r="6" spans="1:6" ht="15">
      <c r="A6" s="79" t="s">
        <v>72</v>
      </c>
      <c r="B6" s="79"/>
      <c r="C6" s="84"/>
      <c r="D6" s="84"/>
      <c r="E6" s="104"/>
      <c r="F6" s="81"/>
    </row>
    <row r="7" spans="1:6" ht="15">
      <c r="A7" s="79" t="s">
        <v>70</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63" t="s">
        <v>65</v>
      </c>
      <c r="B13" s="164"/>
      <c r="C13" s="165"/>
      <c r="D13" s="165"/>
      <c r="E13" s="165"/>
      <c r="F13" s="166"/>
    </row>
    <row r="14" spans="1:6" ht="15">
      <c r="A14" s="93" t="s">
        <v>66</v>
      </c>
      <c r="B14" s="88">
        <v>566473.5436703999</v>
      </c>
      <c r="C14" s="88">
        <v>555419.246</v>
      </c>
      <c r="D14" s="88">
        <v>513305.4798052132</v>
      </c>
      <c r="E14" s="88">
        <v>479890.01759224787</v>
      </c>
      <c r="F14" s="122">
        <v>447056.482006175</v>
      </c>
    </row>
    <row r="15" spans="1:6" ht="15">
      <c r="A15" s="90" t="s">
        <v>94</v>
      </c>
      <c r="B15" s="89">
        <v>419993.9574764703</v>
      </c>
      <c r="C15" s="92">
        <v>391966.0518440465</v>
      </c>
      <c r="D15" s="92">
        <v>340672.58546220744</v>
      </c>
      <c r="E15" s="92">
        <v>301019.251226704</v>
      </c>
      <c r="F15" s="106">
        <v>280423.85241671494</v>
      </c>
    </row>
    <row r="16" spans="1:6" ht="15">
      <c r="A16" s="93" t="s">
        <v>95</v>
      </c>
      <c r="B16" s="88">
        <v>124620.47346593083</v>
      </c>
      <c r="C16" s="94">
        <v>136241.47607855237</v>
      </c>
      <c r="D16" s="94">
        <v>107022.58494006534</v>
      </c>
      <c r="E16" s="94">
        <v>151488.65613555507</v>
      </c>
      <c r="F16" s="95">
        <v>141123.972562705</v>
      </c>
    </row>
    <row r="17" spans="1:6" ht="15">
      <c r="A17" s="90" t="s">
        <v>96</v>
      </c>
      <c r="B17" s="89">
        <v>21859.112727998887</v>
      </c>
      <c r="C17" s="92">
        <v>27211.71807740119</v>
      </c>
      <c r="D17" s="92">
        <v>65610.30940294068</v>
      </c>
      <c r="E17" s="92">
        <v>27382.110229988954</v>
      </c>
      <c r="F17" s="106">
        <v>25508.657026755172</v>
      </c>
    </row>
    <row r="18" spans="1:6" ht="15">
      <c r="A18" s="93" t="s">
        <v>67</v>
      </c>
      <c r="B18" s="88">
        <v>263878.34752169304</v>
      </c>
      <c r="C18" s="88">
        <v>264650.7988699972</v>
      </c>
      <c r="D18" s="88">
        <v>245553.61393105815</v>
      </c>
      <c r="E18" s="88">
        <v>230488.33948147885</v>
      </c>
      <c r="F18" s="122">
        <v>214718.58637323618</v>
      </c>
    </row>
    <row r="19" spans="1:6" ht="15">
      <c r="A19" s="96" t="s">
        <v>68</v>
      </c>
      <c r="B19" s="105">
        <v>302595.19614870695</v>
      </c>
      <c r="C19" s="97">
        <v>290768.44713000284</v>
      </c>
      <c r="D19" s="97">
        <v>267751.8658741552</v>
      </c>
      <c r="E19" s="97">
        <v>249401.6781107691</v>
      </c>
      <c r="F19" s="98">
        <v>232337.89563293892</v>
      </c>
    </row>
    <row r="20" spans="1:6" ht="15">
      <c r="A20" s="100"/>
      <c r="B20" s="100"/>
      <c r="C20" s="100"/>
      <c r="D20" s="100"/>
      <c r="E20" s="100"/>
      <c r="F20" s="100"/>
    </row>
    <row r="21" spans="1:6" ht="12" customHeight="1">
      <c r="A21" s="178" t="s">
        <v>113</v>
      </c>
      <c r="B21" s="112"/>
      <c r="C21" s="91"/>
      <c r="D21" s="91"/>
      <c r="E21" s="91"/>
      <c r="F21" s="111"/>
    </row>
    <row r="22" spans="1:6" ht="12" customHeight="1">
      <c r="A22" s="126" t="s">
        <v>62</v>
      </c>
      <c r="B22" s="127"/>
      <c r="C22" s="128"/>
      <c r="D22" s="129"/>
      <c r="E22" s="129"/>
      <c r="F22" s="130"/>
    </row>
    <row r="23" spans="1:6" ht="12" customHeight="1">
      <c r="A23" s="126" t="s">
        <v>85</v>
      </c>
      <c r="B23" s="127"/>
      <c r="C23" s="128"/>
      <c r="D23" s="129"/>
      <c r="E23" s="129"/>
      <c r="F23" s="130"/>
    </row>
    <row r="24" spans="1:6" ht="12" customHeight="1">
      <c r="A24" s="113" t="s">
        <v>109</v>
      </c>
      <c r="B24" s="156"/>
      <c r="C24" s="157"/>
      <c r="D24" s="158"/>
      <c r="E24" s="158"/>
      <c r="F24" s="159"/>
    </row>
    <row r="25" spans="2:6" ht="15">
      <c r="B25" s="125"/>
      <c r="C25" s="125"/>
      <c r="D25" s="125"/>
      <c r="E25" s="125"/>
      <c r="F25" s="125"/>
    </row>
    <row r="26" spans="2:6" ht="15">
      <c r="B26" s="125"/>
      <c r="C26" s="125"/>
      <c r="D26" s="125"/>
      <c r="E26" s="125"/>
      <c r="F26"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6.xml><?xml version="1.0" encoding="utf-8"?>
<worksheet xmlns="http://schemas.openxmlformats.org/spreadsheetml/2006/main" xmlns:r="http://schemas.openxmlformats.org/officeDocument/2006/relationships">
  <sheetPr>
    <tabColor theme="9" tint="0.5999900102615356"/>
  </sheetPr>
  <dimension ref="A1:G32"/>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7" width="11.421875" style="1" customWidth="1"/>
    <col min="8" max="8" width="53.57421875" style="1" customWidth="1"/>
    <col min="9" max="11" width="13.57421875" style="1" customWidth="1"/>
    <col min="12" max="12" width="14.140625" style="1" customWidth="1"/>
    <col min="13" max="13" width="14.00390625" style="1" customWidth="1"/>
    <col min="14"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107</v>
      </c>
      <c r="B5" s="104"/>
      <c r="C5" s="84"/>
      <c r="D5" s="84"/>
      <c r="E5" s="104"/>
      <c r="F5" s="81"/>
    </row>
    <row r="6" spans="1:6" ht="15">
      <c r="A6" s="79" t="s">
        <v>73</v>
      </c>
      <c r="B6" s="79"/>
      <c r="C6" s="84"/>
      <c r="D6" s="84"/>
      <c r="E6" s="104"/>
      <c r="F6" s="81"/>
    </row>
    <row r="7" spans="1:6" ht="15">
      <c r="A7" s="79" t="s">
        <v>59</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63" t="s">
        <v>65</v>
      </c>
      <c r="B13" s="164"/>
      <c r="C13" s="165"/>
      <c r="D13" s="165"/>
      <c r="E13" s="165"/>
      <c r="F13" s="166"/>
    </row>
    <row r="14" spans="1:6" ht="15">
      <c r="A14" s="167" t="s">
        <v>66</v>
      </c>
      <c r="B14" s="168">
        <v>980338.4894981366</v>
      </c>
      <c r="C14" s="169">
        <v>805791.3</v>
      </c>
      <c r="D14" s="169">
        <v>799419.495</v>
      </c>
      <c r="E14" s="169">
        <v>797256.221</v>
      </c>
      <c r="F14" s="170">
        <v>708938.3143789408</v>
      </c>
    </row>
    <row r="15" spans="1:6" ht="15">
      <c r="A15" s="90" t="s">
        <v>112</v>
      </c>
      <c r="B15" s="89">
        <v>441197.50398647477</v>
      </c>
      <c r="C15" s="92">
        <v>370101.1331660612</v>
      </c>
      <c r="D15" s="92">
        <v>396499.5934971779</v>
      </c>
      <c r="E15" s="92">
        <v>399794.3581964376</v>
      </c>
      <c r="F15" s="106">
        <v>355506.21109294915</v>
      </c>
    </row>
    <row r="16" spans="1:6" ht="15">
      <c r="A16" s="93" t="s">
        <v>97</v>
      </c>
      <c r="B16" s="88">
        <v>384740.8280135253</v>
      </c>
      <c r="C16" s="94">
        <v>292577.38223389623</v>
      </c>
      <c r="D16" s="94">
        <v>253477.1511752096</v>
      </c>
      <c r="E16" s="94">
        <v>255864.95324767998</v>
      </c>
      <c r="F16" s="95">
        <v>227520.91973209794</v>
      </c>
    </row>
    <row r="17" spans="1:6" ht="15">
      <c r="A17" s="90" t="s">
        <v>98</v>
      </c>
      <c r="B17" s="89">
        <v>154400.15749813645</v>
      </c>
      <c r="C17" s="92">
        <v>143112.7846000426</v>
      </c>
      <c r="D17" s="92">
        <v>149442.75032761248</v>
      </c>
      <c r="E17" s="92">
        <v>141596.90955588242</v>
      </c>
      <c r="F17" s="106">
        <v>125911.18355389366</v>
      </c>
    </row>
    <row r="18" spans="1:6" ht="15">
      <c r="A18" s="93" t="s">
        <v>67</v>
      </c>
      <c r="B18" s="88">
        <v>389526.20127465215</v>
      </c>
      <c r="C18" s="94">
        <v>390618.955502202</v>
      </c>
      <c r="D18" s="94">
        <v>368449.3117900013</v>
      </c>
      <c r="E18" s="94">
        <v>383988.07493000146</v>
      </c>
      <c r="F18" s="95">
        <v>341450.9055081925</v>
      </c>
    </row>
    <row r="19" spans="1:6" ht="15">
      <c r="A19" s="96" t="s">
        <v>68</v>
      </c>
      <c r="B19" s="105">
        <f>B14-B18</f>
        <v>590812.2882234844</v>
      </c>
      <c r="C19" s="105">
        <f>C14-C18</f>
        <v>415172.34449779807</v>
      </c>
      <c r="D19" s="105">
        <f>D14-D18</f>
        <v>430970.1832099987</v>
      </c>
      <c r="E19" s="105">
        <f>E14-E18</f>
        <v>413268.14606999856</v>
      </c>
      <c r="F19" s="124">
        <f>F14-F18</f>
        <v>367487.40887074836</v>
      </c>
    </row>
    <row r="20" spans="1:6" ht="15">
      <c r="A20" s="100"/>
      <c r="B20" s="100"/>
      <c r="C20" s="100"/>
      <c r="D20" s="100"/>
      <c r="E20" s="100"/>
      <c r="F20" s="100"/>
    </row>
    <row r="21" spans="1:6" ht="15">
      <c r="A21" s="144" t="s">
        <v>88</v>
      </c>
      <c r="B21" s="145"/>
      <c r="C21" s="146"/>
      <c r="D21" s="146"/>
      <c r="E21" s="146"/>
      <c r="F21" s="147"/>
    </row>
    <row r="22" spans="1:6" ht="15">
      <c r="A22" s="90" t="s">
        <v>89</v>
      </c>
      <c r="B22" s="89">
        <f>B23+B24</f>
        <v>213276.66272091586</v>
      </c>
      <c r="C22" s="140">
        <f>C23+C24</f>
        <v>245754.2120747441</v>
      </c>
      <c r="D22" s="140">
        <f>D23+D24</f>
        <v>206428.87659031653</v>
      </c>
      <c r="E22" s="140">
        <f>E23+E24</f>
        <v>243321.8555248562</v>
      </c>
      <c r="F22" s="141">
        <f>F23+F24</f>
        <v>216367.31274543132</v>
      </c>
    </row>
    <row r="23" spans="1:6" ht="15">
      <c r="A23" s="93" t="s">
        <v>90</v>
      </c>
      <c r="B23" s="88">
        <v>180358.76805598265</v>
      </c>
      <c r="C23" s="142">
        <v>212778.4823273049</v>
      </c>
      <c r="D23" s="142">
        <v>174567.89410536256</v>
      </c>
      <c r="E23" s="142">
        <v>210524.6963207252</v>
      </c>
      <c r="F23" s="143">
        <v>187203.33490474365</v>
      </c>
    </row>
    <row r="24" spans="1:6" ht="15">
      <c r="A24" s="90" t="s">
        <v>91</v>
      </c>
      <c r="B24" s="89">
        <v>32917.89466493322</v>
      </c>
      <c r="C24" s="140">
        <v>32975.729747439225</v>
      </c>
      <c r="D24" s="140">
        <v>31860.982484953987</v>
      </c>
      <c r="E24" s="140">
        <v>32797.15920413099</v>
      </c>
      <c r="F24" s="141">
        <v>29163.977840687665</v>
      </c>
    </row>
    <row r="25" spans="1:6" ht="15">
      <c r="A25" s="93" t="s">
        <v>92</v>
      </c>
      <c r="B25" s="88">
        <v>21733.776715173542</v>
      </c>
      <c r="C25" s="142">
        <v>20371.412718375563</v>
      </c>
      <c r="D25" s="142">
        <v>21035.958900242436</v>
      </c>
      <c r="E25" s="142">
        <v>19984.921222207828</v>
      </c>
      <c r="F25" s="143">
        <v>17771.045231226784</v>
      </c>
    </row>
    <row r="26" spans="1:6" ht="15">
      <c r="A26" s="96" t="s">
        <v>114</v>
      </c>
      <c r="B26" s="105">
        <f>B19-B22-B25</f>
        <v>355801.848787395</v>
      </c>
      <c r="C26" s="105">
        <f>C19-C22-C25</f>
        <v>149046.7197046784</v>
      </c>
      <c r="D26" s="105">
        <f>D19-D22-D25</f>
        <v>203505.34771943974</v>
      </c>
      <c r="E26" s="105">
        <f>E19-E22-E25</f>
        <v>149961.36932293454</v>
      </c>
      <c r="F26" s="124">
        <f>F19-F22-F25</f>
        <v>133349.05089409027</v>
      </c>
    </row>
    <row r="27" spans="1:6" s="72" customFormat="1" ht="15">
      <c r="A27" s="100"/>
      <c r="B27" s="100"/>
      <c r="C27" s="100"/>
      <c r="D27" s="100"/>
      <c r="E27" s="100"/>
      <c r="F27" s="100"/>
    </row>
    <row r="28" spans="1:6" ht="12" customHeight="1">
      <c r="A28" s="178" t="s">
        <v>113</v>
      </c>
      <c r="B28" s="112"/>
      <c r="C28" s="91"/>
      <c r="D28" s="91"/>
      <c r="E28" s="91"/>
      <c r="F28" s="111"/>
    </row>
    <row r="29" spans="1:6" ht="12" customHeight="1">
      <c r="A29" s="90" t="s">
        <v>62</v>
      </c>
      <c r="B29" s="89"/>
      <c r="C29" s="92"/>
      <c r="D29" s="92"/>
      <c r="E29" s="92"/>
      <c r="F29" s="106"/>
    </row>
    <row r="30" spans="1:6" ht="12" customHeight="1">
      <c r="A30" s="113" t="s">
        <v>109</v>
      </c>
      <c r="B30" s="114"/>
      <c r="C30" s="78"/>
      <c r="D30" s="78"/>
      <c r="E30" s="78"/>
      <c r="F30" s="73"/>
    </row>
    <row r="32" spans="2:6" ht="15">
      <c r="B32" s="125"/>
      <c r="C32" s="125"/>
      <c r="D32" s="125"/>
      <c r="E32" s="125"/>
      <c r="F32"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7.xml><?xml version="1.0" encoding="utf-8"?>
<worksheet xmlns="http://schemas.openxmlformats.org/spreadsheetml/2006/main" xmlns:r="http://schemas.openxmlformats.org/officeDocument/2006/relationships">
  <sheetPr>
    <tabColor theme="9" tint="-0.24997000396251678"/>
  </sheetPr>
  <dimension ref="A1:G27"/>
  <sheetViews>
    <sheetView zoomScalePageLayoutView="0" workbookViewId="0" topLeftCell="A1">
      <selection activeCell="A3" sqref="A3:F4"/>
    </sheetView>
  </sheetViews>
  <sheetFormatPr defaultColWidth="11.421875" defaultRowHeight="15"/>
  <cols>
    <col min="1" max="1" width="60.7109375" style="1" customWidth="1"/>
    <col min="2" max="2" width="11.421875" style="1" customWidth="1"/>
    <col min="3" max="6" width="12.7109375" style="1" bestFit="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84</v>
      </c>
      <c r="B5" s="104"/>
      <c r="C5" s="84"/>
      <c r="D5" s="84"/>
      <c r="E5" s="104"/>
      <c r="F5" s="81"/>
    </row>
    <row r="6" spans="1:6" ht="15">
      <c r="A6" s="79" t="s">
        <v>73</v>
      </c>
      <c r="B6" s="79"/>
      <c r="C6" s="84"/>
      <c r="D6" s="84"/>
      <c r="E6" s="104"/>
      <c r="F6" s="81"/>
    </row>
    <row r="7" spans="1:6" ht="15">
      <c r="A7" s="79" t="s">
        <v>70</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63" t="s">
        <v>65</v>
      </c>
      <c r="B13" s="171"/>
      <c r="C13" s="171"/>
      <c r="D13" s="171"/>
      <c r="E13" s="171"/>
      <c r="F13" s="172"/>
    </row>
    <row r="14" spans="1:6" ht="15">
      <c r="A14" s="167" t="s">
        <v>66</v>
      </c>
      <c r="B14" s="168">
        <v>978181.7448212407</v>
      </c>
      <c r="C14" s="168">
        <v>805791.3</v>
      </c>
      <c r="D14" s="168">
        <v>743231.2151357381</v>
      </c>
      <c r="E14" s="168">
        <v>690020.4708370413</v>
      </c>
      <c r="F14" s="173">
        <v>613213.9247520374</v>
      </c>
    </row>
    <row r="15" spans="1:6" ht="15">
      <c r="A15" s="90" t="s">
        <v>112</v>
      </c>
      <c r="B15" s="89">
        <v>440226.8694777045</v>
      </c>
      <c r="C15" s="89">
        <v>370101.1331660612</v>
      </c>
      <c r="D15" s="89">
        <v>368631.08357863314</v>
      </c>
      <c r="E15" s="89">
        <v>346019.6157951317</v>
      </c>
      <c r="F15" s="121">
        <v>307503.98808535526</v>
      </c>
    </row>
    <row r="16" spans="1:6" ht="15">
      <c r="A16" s="93" t="s">
        <v>97</v>
      </c>
      <c r="B16" s="88">
        <v>383894.39819189545</v>
      </c>
      <c r="C16" s="88">
        <v>292577.38223389623</v>
      </c>
      <c r="D16" s="88">
        <v>235661.16695352326</v>
      </c>
      <c r="E16" s="88">
        <v>221449.58027321778</v>
      </c>
      <c r="F16" s="122">
        <v>196799.90955819265</v>
      </c>
    </row>
    <row r="17" spans="1:6" ht="15">
      <c r="A17" s="90" t="s">
        <v>98</v>
      </c>
      <c r="B17" s="89">
        <v>154060.47715164055</v>
      </c>
      <c r="C17" s="89">
        <v>143112.7846000426</v>
      </c>
      <c r="D17" s="89">
        <v>138938.96460358167</v>
      </c>
      <c r="E17" s="89">
        <v>122551.27476869186</v>
      </c>
      <c r="F17" s="121">
        <v>108910.02710848952</v>
      </c>
    </row>
    <row r="18" spans="1:6" ht="15">
      <c r="A18" s="93" t="s">
        <v>67</v>
      </c>
      <c r="B18" s="88">
        <v>388669.24363184796</v>
      </c>
      <c r="C18" s="88">
        <v>390618.955502202</v>
      </c>
      <c r="D18" s="88">
        <v>342552.35383971856</v>
      </c>
      <c r="E18" s="88">
        <v>332339.37256289995</v>
      </c>
      <c r="F18" s="122">
        <v>295346.5000128304</v>
      </c>
    </row>
    <row r="19" spans="1:6" ht="15">
      <c r="A19" s="96" t="s">
        <v>68</v>
      </c>
      <c r="B19" s="105">
        <v>589512.5011893926</v>
      </c>
      <c r="C19" s="105">
        <v>415172.34449779807</v>
      </c>
      <c r="D19" s="105">
        <v>400678.8612960196</v>
      </c>
      <c r="E19" s="105">
        <v>357681.0982741414</v>
      </c>
      <c r="F19" s="124">
        <v>317867.424739207</v>
      </c>
    </row>
    <row r="20" spans="1:6" ht="15">
      <c r="A20" s="100"/>
      <c r="B20" s="100"/>
      <c r="C20" s="100"/>
      <c r="D20" s="100"/>
      <c r="E20" s="100"/>
      <c r="F20" s="100"/>
    </row>
    <row r="21" spans="1:6" ht="12" customHeight="1">
      <c r="A21" s="178" t="s">
        <v>113</v>
      </c>
      <c r="B21" s="112"/>
      <c r="C21" s="91"/>
      <c r="D21" s="91"/>
      <c r="E21" s="91"/>
      <c r="F21" s="111"/>
    </row>
    <row r="22" spans="1:6" ht="12" customHeight="1">
      <c r="A22" s="126" t="s">
        <v>62</v>
      </c>
      <c r="B22" s="127"/>
      <c r="C22" s="128"/>
      <c r="D22" s="129"/>
      <c r="E22" s="129"/>
      <c r="F22" s="130"/>
    </row>
    <row r="23" spans="1:6" ht="12" customHeight="1">
      <c r="A23" s="126" t="s">
        <v>85</v>
      </c>
      <c r="B23" s="127"/>
      <c r="C23" s="128"/>
      <c r="D23" s="129"/>
      <c r="E23" s="129"/>
      <c r="F23" s="130"/>
    </row>
    <row r="24" spans="1:6" ht="12" customHeight="1">
      <c r="A24" s="113" t="s">
        <v>109</v>
      </c>
      <c r="B24" s="156"/>
      <c r="C24" s="157"/>
      <c r="D24" s="158"/>
      <c r="E24" s="158"/>
      <c r="F24" s="159"/>
    </row>
    <row r="26" spans="2:6" ht="15">
      <c r="B26" s="125"/>
      <c r="C26" s="125"/>
      <c r="D26" s="125"/>
      <c r="E26" s="125"/>
      <c r="F26" s="125"/>
    </row>
    <row r="27" spans="2:6" ht="15">
      <c r="B27" s="125"/>
      <c r="C27" s="125"/>
      <c r="D27" s="125"/>
      <c r="E27" s="125"/>
      <c r="F27"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sheetPr>
    <tabColor theme="9" tint="0.5999900102615356"/>
  </sheetPr>
  <dimension ref="A1:G30"/>
  <sheetViews>
    <sheetView zoomScalePageLayoutView="0" workbookViewId="0" topLeftCell="A1">
      <selection activeCell="A3" sqref="A3:F4"/>
    </sheetView>
  </sheetViews>
  <sheetFormatPr defaultColWidth="11.421875" defaultRowHeight="15"/>
  <cols>
    <col min="1" max="1" width="60.7109375" style="1" customWidth="1"/>
    <col min="2" max="6" width="10.8515625" style="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107</v>
      </c>
      <c r="B5" s="104"/>
      <c r="C5" s="84"/>
      <c r="D5" s="84"/>
      <c r="E5" s="104"/>
      <c r="F5" s="81"/>
    </row>
    <row r="6" spans="1:6" ht="15">
      <c r="A6" s="79" t="s">
        <v>74</v>
      </c>
      <c r="B6" s="79"/>
      <c r="C6" s="84"/>
      <c r="D6" s="84"/>
      <c r="E6" s="104"/>
      <c r="F6" s="81"/>
    </row>
    <row r="7" spans="1:6" ht="15">
      <c r="A7" s="79" t="s">
        <v>59</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52" t="s">
        <v>65</v>
      </c>
      <c r="B13" s="89"/>
      <c r="C13" s="89"/>
      <c r="D13" s="89"/>
      <c r="E13" s="89"/>
      <c r="F13" s="148"/>
    </row>
    <row r="14" spans="1:6" ht="15">
      <c r="A14" s="88" t="s">
        <v>66</v>
      </c>
      <c r="B14" s="88">
        <f>B15+B16</f>
        <v>61088.131</v>
      </c>
      <c r="C14" s="88">
        <f>C15+C16</f>
        <v>61863.996999999996</v>
      </c>
      <c r="D14" s="88">
        <f>D15+D16</f>
        <v>52330.395</v>
      </c>
      <c r="E14" s="88">
        <f>E15+E16</f>
        <v>59751.418757668274</v>
      </c>
      <c r="F14" s="143">
        <f>F15+F16</f>
        <v>60966.66843943982</v>
      </c>
    </row>
    <row r="15" spans="1:6" ht="15">
      <c r="A15" s="89" t="s">
        <v>110</v>
      </c>
      <c r="B15" s="89">
        <v>50703.14873</v>
      </c>
      <c r="C15" s="89">
        <v>51347.11751</v>
      </c>
      <c r="D15" s="89">
        <v>44245.61728</v>
      </c>
      <c r="E15" s="89">
        <v>51761.832707668276</v>
      </c>
      <c r="F15" s="148">
        <v>52814.58680177642</v>
      </c>
    </row>
    <row r="16" spans="1:6" ht="15">
      <c r="A16" s="88" t="s">
        <v>111</v>
      </c>
      <c r="B16" s="88">
        <v>10384.98227</v>
      </c>
      <c r="C16" s="88">
        <v>10516.87949</v>
      </c>
      <c r="D16" s="88">
        <v>8084.777719999999</v>
      </c>
      <c r="E16" s="88">
        <v>7989.586050000001</v>
      </c>
      <c r="F16" s="143">
        <v>8152.081637663395</v>
      </c>
    </row>
    <row r="17" spans="1:6" ht="15">
      <c r="A17" s="89" t="s">
        <v>67</v>
      </c>
      <c r="B17" s="89">
        <v>25270.28343557067</v>
      </c>
      <c r="C17" s="89">
        <v>26020.897173057052</v>
      </c>
      <c r="D17" s="89">
        <v>23729.782</v>
      </c>
      <c r="E17" s="89">
        <v>23454.46638094441</v>
      </c>
      <c r="F17" s="148">
        <v>23931.493259940584</v>
      </c>
    </row>
    <row r="18" spans="1:6" ht="15">
      <c r="A18" s="96" t="s">
        <v>68</v>
      </c>
      <c r="B18" s="105">
        <f>B14-B17</f>
        <v>35817.847564429336</v>
      </c>
      <c r="C18" s="105">
        <f>C14-C17</f>
        <v>35843.09982694294</v>
      </c>
      <c r="D18" s="105">
        <f>D14-D17</f>
        <v>28600.612999999998</v>
      </c>
      <c r="E18" s="105">
        <f>E14-E17</f>
        <v>36296.952376723864</v>
      </c>
      <c r="F18" s="124">
        <f>F14-F17</f>
        <v>37035.17517949923</v>
      </c>
    </row>
    <row r="19" spans="1:6" ht="15">
      <c r="A19" s="100"/>
      <c r="B19" s="100"/>
      <c r="C19" s="100"/>
      <c r="D19" s="100"/>
      <c r="E19" s="100"/>
      <c r="F19" s="100"/>
    </row>
    <row r="20" spans="1:6" ht="15">
      <c r="A20" s="144" t="s">
        <v>88</v>
      </c>
      <c r="B20" s="145"/>
      <c r="C20" s="146"/>
      <c r="D20" s="146"/>
      <c r="E20" s="146"/>
      <c r="F20" s="147"/>
    </row>
    <row r="21" spans="1:6" ht="15">
      <c r="A21" s="89" t="s">
        <v>89</v>
      </c>
      <c r="B21" s="89">
        <f>B22+B23</f>
        <v>13877.742081396334</v>
      </c>
      <c r="C21" s="89">
        <f>C22+C23</f>
        <v>14054.000023184153</v>
      </c>
      <c r="D21" s="89">
        <f>D22+D23</f>
        <v>12245.970757824067</v>
      </c>
      <c r="E21" s="89">
        <f>E22+E23</f>
        <v>11863.196794331288</v>
      </c>
      <c r="F21" s="148">
        <f>F22+F23</f>
        <v>12104.475519236112</v>
      </c>
    </row>
    <row r="22" spans="1:6" ht="15">
      <c r="A22" s="88" t="s">
        <v>90</v>
      </c>
      <c r="B22" s="88">
        <v>12133.281659029059</v>
      </c>
      <c r="C22" s="88">
        <v>12287.383618829796</v>
      </c>
      <c r="D22" s="88">
        <v>10393.826287847078</v>
      </c>
      <c r="E22" s="88">
        <v>10317.08063756665</v>
      </c>
      <c r="F22" s="143">
        <v>10526.913796716619</v>
      </c>
    </row>
    <row r="23" spans="1:6" ht="15">
      <c r="A23" s="89" t="s">
        <v>91</v>
      </c>
      <c r="B23" s="89">
        <v>1744.4604223672766</v>
      </c>
      <c r="C23" s="89">
        <v>1766.616404354357</v>
      </c>
      <c r="D23" s="89">
        <v>1852.144469976989</v>
      </c>
      <c r="E23" s="89">
        <v>1546.1161567646384</v>
      </c>
      <c r="F23" s="148">
        <v>1577.5617225194922</v>
      </c>
    </row>
    <row r="24" spans="1:6" ht="15">
      <c r="A24" s="88" t="s">
        <v>92</v>
      </c>
      <c r="B24" s="88">
        <v>1086.9637029254502</v>
      </c>
      <c r="C24" s="88">
        <v>647.873519853277</v>
      </c>
      <c r="D24" s="88">
        <v>931.1340680033486</v>
      </c>
      <c r="E24" s="88">
        <v>573.4909699254615</v>
      </c>
      <c r="F24" s="143">
        <v>585.154872359767</v>
      </c>
    </row>
    <row r="25" spans="1:6" ht="15">
      <c r="A25" s="96" t="s">
        <v>114</v>
      </c>
      <c r="B25" s="105">
        <f>B18-B21-B24</f>
        <v>20853.14178010755</v>
      </c>
      <c r="C25" s="97">
        <f>C18-C21-C24</f>
        <v>21141.226283905507</v>
      </c>
      <c r="D25" s="97">
        <f>D18-D21-D24</f>
        <v>15423.508174172583</v>
      </c>
      <c r="E25" s="97">
        <f>E18-E21-E24</f>
        <v>23860.264612467116</v>
      </c>
      <c r="F25" s="98">
        <f>F18-F21-F24</f>
        <v>24345.544787903353</v>
      </c>
    </row>
    <row r="26" spans="1:6" s="72" customFormat="1" ht="15">
      <c r="A26" s="89"/>
      <c r="B26" s="89"/>
      <c r="C26" s="89"/>
      <c r="D26" s="89"/>
      <c r="E26" s="89"/>
      <c r="F26" s="150"/>
    </row>
    <row r="27" spans="1:6" ht="12" customHeight="1">
      <c r="A27" s="178" t="s">
        <v>113</v>
      </c>
      <c r="B27" s="112"/>
      <c r="C27" s="91"/>
      <c r="D27" s="91"/>
      <c r="E27" s="91"/>
      <c r="F27" s="111"/>
    </row>
    <row r="28" spans="1:6" ht="12" customHeight="1">
      <c r="A28" s="90" t="s">
        <v>62</v>
      </c>
      <c r="B28" s="89"/>
      <c r="C28" s="92"/>
      <c r="D28" s="92"/>
      <c r="E28" s="92"/>
      <c r="F28" s="106"/>
    </row>
    <row r="29" spans="1:6" ht="12" customHeight="1">
      <c r="A29" s="113" t="s">
        <v>109</v>
      </c>
      <c r="B29" s="114"/>
      <c r="C29" s="78"/>
      <c r="D29" s="78"/>
      <c r="E29" s="78"/>
      <c r="F29" s="73"/>
    </row>
    <row r="30" spans="2:6" ht="15">
      <c r="B30" s="125"/>
      <c r="C30" s="125"/>
      <c r="D30" s="125"/>
      <c r="E30" s="125"/>
      <c r="F30" s="125"/>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xl/worksheets/sheet9.xml><?xml version="1.0" encoding="utf-8"?>
<worksheet xmlns="http://schemas.openxmlformats.org/spreadsheetml/2006/main" xmlns:r="http://schemas.openxmlformats.org/officeDocument/2006/relationships">
  <sheetPr>
    <tabColor theme="9" tint="-0.24997000396251678"/>
  </sheetPr>
  <dimension ref="A1:H23"/>
  <sheetViews>
    <sheetView zoomScalePageLayoutView="0" workbookViewId="0" topLeftCell="A1">
      <selection activeCell="A3" sqref="A3:F4"/>
    </sheetView>
  </sheetViews>
  <sheetFormatPr defaultColWidth="11.421875" defaultRowHeight="15"/>
  <cols>
    <col min="1" max="1" width="60.7109375" style="1" customWidth="1"/>
    <col min="2" max="6" width="12.140625" style="1" customWidth="1"/>
    <col min="7" max="16384" width="11.421875" style="1" customWidth="1"/>
  </cols>
  <sheetData>
    <row r="1" ht="60" customHeight="1">
      <c r="G1" s="87" t="s">
        <v>61</v>
      </c>
    </row>
    <row r="2" ht="8.25" customHeight="1"/>
    <row r="3" spans="1:6" ht="15" customHeight="1">
      <c r="A3" s="194" t="s">
        <v>121</v>
      </c>
      <c r="B3" s="194"/>
      <c r="C3" s="194"/>
      <c r="D3" s="194"/>
      <c r="E3" s="194"/>
      <c r="F3" s="194"/>
    </row>
    <row r="4" spans="1:6" ht="15" customHeight="1">
      <c r="A4" s="194"/>
      <c r="B4" s="194"/>
      <c r="C4" s="194"/>
      <c r="D4" s="194"/>
      <c r="E4" s="194"/>
      <c r="F4" s="194"/>
    </row>
    <row r="5" spans="1:6" ht="15">
      <c r="A5" s="104" t="s">
        <v>84</v>
      </c>
      <c r="B5" s="104"/>
      <c r="C5" s="84"/>
      <c r="D5" s="84"/>
      <c r="E5" s="104"/>
      <c r="F5" s="81"/>
    </row>
    <row r="6" spans="1:6" ht="15">
      <c r="A6" s="79" t="s">
        <v>74</v>
      </c>
      <c r="B6" s="79"/>
      <c r="C6" s="84"/>
      <c r="D6" s="84"/>
      <c r="E6" s="104"/>
      <c r="F6" s="81"/>
    </row>
    <row r="7" spans="1:6" ht="15">
      <c r="A7" s="79" t="s">
        <v>70</v>
      </c>
      <c r="B7" s="79"/>
      <c r="C7" s="84"/>
      <c r="D7" s="84"/>
      <c r="E7" s="104"/>
      <c r="F7" s="81"/>
    </row>
    <row r="8" spans="1:6" ht="15">
      <c r="A8" s="79" t="s">
        <v>63</v>
      </c>
      <c r="B8" s="79"/>
      <c r="C8" s="80"/>
      <c r="D8" s="80"/>
      <c r="E8" s="80"/>
      <c r="F8" s="81"/>
    </row>
    <row r="9" spans="1:6" ht="15">
      <c r="A9" s="86" t="s">
        <v>87</v>
      </c>
      <c r="B9" s="86"/>
      <c r="C9" s="82"/>
      <c r="D9" s="82"/>
      <c r="E9" s="82"/>
      <c r="F9" s="83"/>
    </row>
    <row r="11" spans="1:6" ht="15">
      <c r="A11" s="195" t="s">
        <v>64</v>
      </c>
      <c r="B11" s="197">
        <v>2014</v>
      </c>
      <c r="C11" s="197">
        <v>2015</v>
      </c>
      <c r="D11" s="197">
        <v>2016</v>
      </c>
      <c r="E11" s="197">
        <v>2017</v>
      </c>
      <c r="F11" s="199" t="s">
        <v>108</v>
      </c>
    </row>
    <row r="12" spans="1:6" ht="15">
      <c r="A12" s="196"/>
      <c r="B12" s="198"/>
      <c r="C12" s="198"/>
      <c r="D12" s="198"/>
      <c r="E12" s="198"/>
      <c r="F12" s="200"/>
    </row>
    <row r="13" spans="1:6" ht="15">
      <c r="A13" s="152" t="s">
        <v>65</v>
      </c>
      <c r="B13" s="89"/>
      <c r="C13" s="89"/>
      <c r="D13" s="89"/>
      <c r="E13" s="89"/>
      <c r="F13" s="148"/>
    </row>
    <row r="14" spans="1:8" ht="15">
      <c r="A14" s="88" t="s">
        <v>66</v>
      </c>
      <c r="B14" s="88">
        <v>86506.90230910001</v>
      </c>
      <c r="C14" s="88">
        <v>61863.996999999996</v>
      </c>
      <c r="D14" s="88">
        <v>51383.35345964499</v>
      </c>
      <c r="E14" s="88">
        <v>57497.95059984647</v>
      </c>
      <c r="F14" s="143">
        <v>57997.37953586641</v>
      </c>
      <c r="H14" s="125"/>
    </row>
    <row r="15" spans="1:8" ht="15">
      <c r="A15" s="89" t="s">
        <v>110</v>
      </c>
      <c r="B15" s="89">
        <v>71800.72891655301</v>
      </c>
      <c r="C15" s="89">
        <v>51347.11751</v>
      </c>
      <c r="D15" s="89">
        <v>43444.88880197477</v>
      </c>
      <c r="E15" s="89">
        <v>49809.68421944079</v>
      </c>
      <c r="F15" s="148">
        <v>50242.33264140508</v>
      </c>
      <c r="H15" s="125"/>
    </row>
    <row r="16" spans="1:8" ht="15">
      <c r="A16" s="88" t="s">
        <v>111</v>
      </c>
      <c r="B16" s="88">
        <v>14706.173392547003</v>
      </c>
      <c r="C16" s="88">
        <v>10516.87949</v>
      </c>
      <c r="D16" s="88">
        <v>7938.464657670225</v>
      </c>
      <c r="E16" s="88">
        <v>7688.266380405683</v>
      </c>
      <c r="F16" s="143">
        <v>7755.0468944613285</v>
      </c>
      <c r="H16" s="125"/>
    </row>
    <row r="17" spans="1:6" ht="15">
      <c r="A17" s="89" t="s">
        <v>67</v>
      </c>
      <c r="B17" s="89">
        <v>35785.24837311163</v>
      </c>
      <c r="C17" s="89">
        <v>26020.897173057052</v>
      </c>
      <c r="D17" s="89">
        <v>23300.33579961171</v>
      </c>
      <c r="E17" s="89">
        <v>22569.903399059112</v>
      </c>
      <c r="F17" s="148">
        <v>22765.946261858036</v>
      </c>
    </row>
    <row r="18" spans="1:6" ht="12" customHeight="1">
      <c r="A18" s="174" t="s">
        <v>68</v>
      </c>
      <c r="B18" s="175">
        <v>50721.65393598838</v>
      </c>
      <c r="C18" s="175">
        <v>35843.09982694294</v>
      </c>
      <c r="D18" s="175">
        <v>28083.01766003329</v>
      </c>
      <c r="E18" s="175">
        <v>34928.04720078736</v>
      </c>
      <c r="F18" s="176">
        <v>35231.43327400838</v>
      </c>
    </row>
    <row r="19" spans="2:6" ht="12" customHeight="1">
      <c r="B19" s="125"/>
      <c r="C19" s="125"/>
      <c r="D19" s="125"/>
      <c r="E19" s="125"/>
      <c r="F19" s="125"/>
    </row>
    <row r="20" spans="1:6" ht="12" customHeight="1">
      <c r="A20" s="178" t="s">
        <v>113</v>
      </c>
      <c r="B20" s="112"/>
      <c r="C20" s="91"/>
      <c r="D20" s="91"/>
      <c r="E20" s="91"/>
      <c r="F20" s="111"/>
    </row>
    <row r="21" spans="1:6" ht="15">
      <c r="A21" s="126" t="s">
        <v>62</v>
      </c>
      <c r="B21" s="127"/>
      <c r="C21" s="128"/>
      <c r="D21" s="129"/>
      <c r="E21" s="129"/>
      <c r="F21" s="130"/>
    </row>
    <row r="22" spans="1:6" ht="15">
      <c r="A22" s="126" t="s">
        <v>85</v>
      </c>
      <c r="B22" s="127"/>
      <c r="C22" s="128"/>
      <c r="D22" s="129"/>
      <c r="E22" s="129"/>
      <c r="F22" s="130"/>
    </row>
    <row r="23" spans="1:6" ht="15">
      <c r="A23" s="113" t="s">
        <v>109</v>
      </c>
      <c r="B23" s="156"/>
      <c r="C23" s="157"/>
      <c r="D23" s="158"/>
      <c r="E23" s="158"/>
      <c r="F23" s="159"/>
    </row>
  </sheetData>
  <sheetProtection/>
  <mergeCells count="7">
    <mergeCell ref="A3:F4"/>
    <mergeCell ref="A11:A12"/>
    <mergeCell ref="B11:B12"/>
    <mergeCell ref="C11:C12"/>
    <mergeCell ref="D11:D12"/>
    <mergeCell ref="E11:E12"/>
    <mergeCell ref="F11:F12"/>
  </mergeCells>
  <hyperlinks>
    <hyperlink ref="G1" location="Índice!A1" display="Índice"/>
  </hyperlinks>
  <printOptions/>
  <pageMargins left="0.7" right="0.7" top="0.75" bottom="0.75" header="0.3" footer="0.3"/>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Anexos_CST_2015_2018 preliminar_V_REV</dc:title>
  <dc:subject/>
  <dc:creator>DANE</dc:creator>
  <cp:keywords>Anexos_CST_2015_2018 preliminar_V_REV</cp:keywords>
  <dc:description/>
  <cp:lastModifiedBy>Ivan Ernesto Piraquive Lopez</cp:lastModifiedBy>
  <dcterms:created xsi:type="dcterms:W3CDTF">2017-06-20T20:08:34Z</dcterms:created>
  <dcterms:modified xsi:type="dcterms:W3CDTF">2019-09-23T21:06:36Z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