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970" firstSheet="12" activeTab="18"/>
  </bookViews>
  <sheets>
    <sheet name="Índice" sheetId="21" r:id="rId1"/>
    <sheet name="EdBásica MERCADO Ctes" sheetId="1" r:id="rId2"/>
    <sheet name="EdSuperior MERCADO Ctes" sheetId="2" r:id="rId3"/>
    <sheet name="ETDH MERCADO Ctes" sheetId="3" r:id="rId4"/>
    <sheet name="Total Ed MERCADO Ctes" sheetId="4" r:id="rId5"/>
    <sheet name="EbBásica NO mercado Ctes" sheetId="5" r:id="rId6"/>
    <sheet name="EdSuperior NO mercado Ctes" sheetId="6" r:id="rId7"/>
    <sheet name="ETDH NO mercado Ctes" sheetId="7" r:id="rId8"/>
    <sheet name="Total educ NO mercado Ctes" sheetId="8" r:id="rId9"/>
    <sheet name="TOTAL EDUC CULTURAL Ctes " sheetId="18" r:id="rId10"/>
    <sheet name="EdBásica MERCADO Ktes" sheetId="10" r:id="rId11"/>
    <sheet name="EdSuperior MERCADO Ktes" sheetId="11" r:id="rId12"/>
    <sheet name="ETDH MERCADO Ktes" sheetId="12" r:id="rId13"/>
    <sheet name="Total Ed MERCADO Ktes" sheetId="13" r:id="rId14"/>
    <sheet name="EdBásica NO mercado Ktes" sheetId="14" r:id="rId15"/>
    <sheet name="EdSuperior NO mercado Ktes" sheetId="15" r:id="rId16"/>
    <sheet name="ETDH NO mercado Ktes" sheetId="16" r:id="rId17"/>
    <sheet name="Total educ NO mercado Ktes" sheetId="17" r:id="rId18"/>
    <sheet name="TOTAL EDUC CULTURAL Ktes" sheetId="19" r:id="rId19"/>
  </sheets>
  <calcPr calcId="145621"/>
</workbook>
</file>

<file path=xl/calcChain.xml><?xml version="1.0" encoding="utf-8"?>
<calcChain xmlns="http://schemas.openxmlformats.org/spreadsheetml/2006/main">
  <c r="C23" i="18" l="1"/>
  <c r="D23" i="18"/>
  <c r="D21" i="18" s="1"/>
  <c r="E23" i="18"/>
  <c r="E21" i="18" s="1"/>
  <c r="F23" i="18"/>
  <c r="G23" i="18"/>
  <c r="H23" i="18"/>
  <c r="H21" i="18" s="1"/>
  <c r="I23" i="18"/>
  <c r="I21" i="18" s="1"/>
  <c r="C21" i="18"/>
  <c r="F21" i="18"/>
  <c r="G21" i="18"/>
  <c r="C21" i="7" l="1"/>
  <c r="D21" i="7"/>
  <c r="E21" i="7"/>
  <c r="F21" i="7"/>
  <c r="G21" i="7"/>
  <c r="H21" i="7"/>
  <c r="I21" i="7"/>
  <c r="B21" i="7"/>
  <c r="C15" i="7"/>
  <c r="C18" i="7" s="1"/>
  <c r="C25" i="7" s="1"/>
  <c r="D15" i="7"/>
  <c r="D18" i="7" s="1"/>
  <c r="D25" i="7" s="1"/>
  <c r="E15" i="7"/>
  <c r="E18" i="7" s="1"/>
  <c r="E25" i="7" s="1"/>
  <c r="F15" i="7"/>
  <c r="F18" i="7" s="1"/>
  <c r="F25" i="7" s="1"/>
  <c r="G15" i="7"/>
  <c r="G18" i="7" s="1"/>
  <c r="G25" i="7" s="1"/>
  <c r="H15" i="7"/>
  <c r="H18" i="7" s="1"/>
  <c r="H25" i="7" s="1"/>
  <c r="I15" i="7"/>
  <c r="I18" i="7" s="1"/>
  <c r="I25" i="7" s="1"/>
  <c r="B15" i="7"/>
  <c r="B18" i="7" s="1"/>
  <c r="B25" i="7" s="1"/>
  <c r="C24" i="5"/>
  <c r="D24" i="5"/>
  <c r="E24" i="5"/>
  <c r="F24" i="5"/>
  <c r="G24" i="5"/>
  <c r="H24" i="5"/>
  <c r="I24" i="5"/>
  <c r="B24" i="5"/>
  <c r="C16" i="5"/>
  <c r="D16" i="5"/>
  <c r="E16" i="5"/>
  <c r="F16" i="5"/>
  <c r="G16" i="5"/>
  <c r="H16" i="5"/>
  <c r="I16" i="5"/>
  <c r="B16" i="5"/>
  <c r="C15" i="5"/>
  <c r="C21" i="5" s="1"/>
  <c r="C28" i="5" s="1"/>
  <c r="E15" i="5"/>
  <c r="E21" i="5" s="1"/>
  <c r="E28" i="5" s="1"/>
  <c r="F15" i="5"/>
  <c r="F21" i="5" s="1"/>
  <c r="F28" i="5" s="1"/>
  <c r="G15" i="5"/>
  <c r="G21" i="5" s="1"/>
  <c r="G28" i="5" s="1"/>
  <c r="I15" i="5"/>
  <c r="I21" i="5" s="1"/>
  <c r="I28" i="5" s="1"/>
  <c r="B15" i="5"/>
  <c r="B21" i="5" s="1"/>
  <c r="B28" i="5" s="1"/>
  <c r="C21" i="2"/>
  <c r="D21" i="2"/>
  <c r="E21" i="2"/>
  <c r="F21" i="2"/>
  <c r="G21" i="2"/>
  <c r="H21" i="2"/>
  <c r="I21" i="2"/>
  <c r="B21" i="2"/>
  <c r="C15" i="2"/>
  <c r="C18" i="2" s="1"/>
  <c r="C26" i="2" s="1"/>
  <c r="D15" i="2"/>
  <c r="D18" i="2" s="1"/>
  <c r="D26" i="2" s="1"/>
  <c r="E15" i="2"/>
  <c r="E18" i="2" s="1"/>
  <c r="E26" i="2" s="1"/>
  <c r="F15" i="2"/>
  <c r="F18" i="2" s="1"/>
  <c r="F26" i="2" s="1"/>
  <c r="G15" i="2"/>
  <c r="G18" i="2" s="1"/>
  <c r="G26" i="2" s="1"/>
  <c r="H15" i="2"/>
  <c r="H18" i="2" s="1"/>
  <c r="H26" i="2" s="1"/>
  <c r="I15" i="2"/>
  <c r="I18" i="2" s="1"/>
  <c r="I26" i="2" s="1"/>
  <c r="B15" i="2"/>
  <c r="B18" i="2" s="1"/>
  <c r="B26" i="2" s="1"/>
  <c r="D15" i="5" l="1"/>
  <c r="D21" i="5" s="1"/>
  <c r="D28" i="5" s="1"/>
  <c r="H15" i="5"/>
  <c r="H21" i="5" s="1"/>
  <c r="H28" i="5" s="1"/>
  <c r="I17" i="18"/>
  <c r="E17" i="18"/>
  <c r="I24" i="18"/>
  <c r="E24" i="18"/>
  <c r="I25" i="18"/>
  <c r="E25" i="18"/>
  <c r="H17" i="18"/>
  <c r="D17" i="18"/>
  <c r="H24" i="18"/>
  <c r="D24" i="18"/>
  <c r="H25" i="18"/>
  <c r="D25" i="18"/>
  <c r="G17" i="18"/>
  <c r="C17" i="18"/>
  <c r="G22" i="18"/>
  <c r="C22" i="18"/>
  <c r="G24" i="18"/>
  <c r="C24" i="18"/>
  <c r="G25" i="18"/>
  <c r="C25" i="18"/>
  <c r="B17" i="18"/>
  <c r="F17" i="18"/>
  <c r="B22" i="18"/>
  <c r="F22" i="18"/>
  <c r="B23" i="18"/>
  <c r="B24" i="18"/>
  <c r="F24" i="18"/>
  <c r="B25" i="18"/>
  <c r="F25" i="18"/>
  <c r="H16" i="18"/>
  <c r="H15" i="18" s="1"/>
  <c r="B16" i="18"/>
  <c r="B15" i="18" s="1"/>
  <c r="G16" i="18"/>
  <c r="C16" i="18"/>
  <c r="C15" i="18" s="1"/>
  <c r="F16" i="18"/>
  <c r="F15" i="18" s="1"/>
  <c r="I16" i="18"/>
  <c r="I15" i="18" s="1"/>
  <c r="E16" i="18"/>
  <c r="I22" i="18"/>
  <c r="E22" i="18"/>
  <c r="H22" i="18"/>
  <c r="D22" i="18"/>
  <c r="H18" i="18" l="1"/>
  <c r="I18" i="18"/>
  <c r="I26" i="18" s="1"/>
  <c r="B18" i="18"/>
  <c r="F18" i="18"/>
  <c r="F26" i="18" s="1"/>
  <c r="C18" i="18"/>
  <c r="B21" i="18"/>
  <c r="E15" i="18"/>
  <c r="G15" i="18"/>
  <c r="D16" i="18"/>
  <c r="B26" i="18" l="1"/>
  <c r="H26" i="18"/>
  <c r="C26" i="18"/>
  <c r="G18" i="18"/>
  <c r="E18" i="18"/>
  <c r="D15" i="18"/>
  <c r="D18" i="18" l="1"/>
  <c r="G26" i="18"/>
  <c r="E26" i="18"/>
  <c r="D26" i="18" l="1"/>
</calcChain>
</file>

<file path=xl/sharedStrings.xml><?xml version="1.0" encoding="utf-8"?>
<sst xmlns="http://schemas.openxmlformats.org/spreadsheetml/2006/main" count="544" uniqueCount="85">
  <si>
    <t>Cuenta Satélite de Cultura - Bogotá</t>
  </si>
  <si>
    <t>Cuentas de Producción y Generación del ingreso</t>
  </si>
  <si>
    <t>Educación cultural de MERCADO en preescolar, primaria, secundaria y media</t>
  </si>
  <si>
    <t>Serie 2010 - 2017p</t>
  </si>
  <si>
    <t>Valores a precios corrientes</t>
  </si>
  <si>
    <t>Millones de pesos</t>
  </si>
  <si>
    <t>Cuenta de producción</t>
  </si>
  <si>
    <t>2010</t>
  </si>
  <si>
    <t>2011</t>
  </si>
  <si>
    <t>2012</t>
  </si>
  <si>
    <t>2013</t>
  </si>
  <si>
    <t>2014</t>
  </si>
  <si>
    <t>2015</t>
  </si>
  <si>
    <t>2016</t>
  </si>
  <si>
    <t>P.1 Producción</t>
  </si>
  <si>
    <t>P.11 Educación cultural básica de mercado</t>
  </si>
  <si>
    <t>P.11 Educación cultural en nivel preescolar de mercado</t>
  </si>
  <si>
    <t>P.11 Educación cultural en nivel primario de mercado</t>
  </si>
  <si>
    <t>P.11 Educación cultural en nivel secundario y medio de mercado</t>
  </si>
  <si>
    <t>P.2 Consumo intermedio</t>
  </si>
  <si>
    <t>B.1 Valor agregado bruto</t>
  </si>
  <si>
    <t>Cuenta de generación del ingreso</t>
  </si>
  <si>
    <t>D.1 Remuneración de los asalariados</t>
  </si>
  <si>
    <t>D.11 Sueldos y salarios</t>
  </si>
  <si>
    <t>D.121 Contribuciones sociales de los empleadores</t>
  </si>
  <si>
    <t>D.29 Otros impuestos sobre la producción</t>
  </si>
  <si>
    <t>B.2 Ingreso mixto</t>
  </si>
  <si>
    <t>B.2b Excedente bruto de explotación</t>
  </si>
  <si>
    <t>Educación cultural de mercado en nivel superior</t>
  </si>
  <si>
    <t>P.11 Educación cultural Superior MERCADO</t>
  </si>
  <si>
    <t xml:space="preserve">Educación cultural para el trabajo y el desarrollo humano de MERCADO </t>
  </si>
  <si>
    <t xml:space="preserve">P.11 Educación cultural para el trabajo y el desarrollo humano de MERCADO </t>
  </si>
  <si>
    <t>Educación cultural de NO mercado en preescolar, primaria, secundaria y media</t>
  </si>
  <si>
    <t>P.11 Educación cultural básica de NO mercado</t>
  </si>
  <si>
    <t>P.11 Educación cultural en nivel preescolar de NO mercado</t>
  </si>
  <si>
    <t>P.11 Educación cultural en nivel primario de NO mercado</t>
  </si>
  <si>
    <t>P.11 Educación cultural en nivel secundario y medio de NO mercado</t>
  </si>
  <si>
    <t>Educación cultural de no mercado en nivel superior</t>
  </si>
  <si>
    <t>P.11 Educación cultural de no mercado en nivel superior</t>
  </si>
  <si>
    <t>Educación cultural para el trabajo y el desarrollo humano de NO mercado</t>
  </si>
  <si>
    <t>P.11 Educación cultural para el trabajo y el desarrollo humano de NO mercado</t>
  </si>
  <si>
    <t xml:space="preserve">Cuenta de Producción </t>
  </si>
  <si>
    <t>Series encadenadas de volumen con año de referencia 2015</t>
  </si>
  <si>
    <t>B.1b Valor agregado bruto</t>
  </si>
  <si>
    <t xml:space="preserve">Total educación cultural de mercado </t>
  </si>
  <si>
    <t>P.11 Educación cultural de MERCADO</t>
  </si>
  <si>
    <t xml:space="preserve">Educación cultural de no mercado </t>
  </si>
  <si>
    <t xml:space="preserve">P.11 Educación cultural de no mercado </t>
  </si>
  <si>
    <t xml:space="preserve">Educación cultural de mercado </t>
  </si>
  <si>
    <t>Educación cultural de no mercado</t>
  </si>
  <si>
    <t>P.11 Educación cultural de NO mercado</t>
  </si>
  <si>
    <t xml:space="preserve">Total educación cultural </t>
  </si>
  <si>
    <t xml:space="preserve">P.11 Educación cultural </t>
  </si>
  <si>
    <t>Índice</t>
  </si>
  <si>
    <t>Cuenta Satélite de Cultura  Bogotá</t>
  </si>
  <si>
    <t>Conceptos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</si>
  <si>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Alcaldía Mayor de Bogotá - Secretaría de Cultura, Recreación y Deporte </t>
    </r>
  </si>
  <si>
    <t>P: Provisional</t>
  </si>
  <si>
    <t>Actualizado el 27 de septiembre de 2018.</t>
  </si>
  <si>
    <t>Cuenta Satélite de Cultura Bogotá</t>
  </si>
  <si>
    <t>Concepos</t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</si>
  <si>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</si>
  <si>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Segmento Educación cultural</t>
  </si>
  <si>
    <r>
      <t>2010-2017</t>
    </r>
    <r>
      <rPr>
        <b/>
        <vertAlign val="superscript"/>
        <sz val="12"/>
        <rFont val="Arial"/>
        <family val="2"/>
      </rPr>
      <t>P</t>
    </r>
  </si>
  <si>
    <r>
      <t>CUENTAS DE PRODUCCIÓN  2010-2017</t>
    </r>
    <r>
      <rPr>
        <b/>
        <vertAlign val="superscript"/>
        <sz val="11"/>
        <color indexed="8"/>
        <rFont val="Arial"/>
        <family val="2"/>
      </rPr>
      <t>P</t>
    </r>
  </si>
  <si>
    <t>Elaborado por: Dirección de Síntesis y Cuentas Nacionales - DANE</t>
  </si>
  <si>
    <t>Educación superior de mercado corrientes</t>
  </si>
  <si>
    <t>Educación superior de no mercado corrientes</t>
  </si>
  <si>
    <t>Educación básica de mercado corrientes</t>
  </si>
  <si>
    <t>Total educación de mercado corrientes</t>
  </si>
  <si>
    <t>Educación básica de no mercado corrientes</t>
  </si>
  <si>
    <t>Total educación de no mercado corrientes</t>
  </si>
  <si>
    <t>Educación básica de mercado constantes</t>
  </si>
  <si>
    <t>Educación superior de mercado constantes</t>
  </si>
  <si>
    <t>Total educación de mercado constantes</t>
  </si>
  <si>
    <t>Educación cultural para el trabajo y el desarrollo humano de mercado corrientes</t>
  </si>
  <si>
    <t>Educación cultural para el trabajo y el desarrollo humano de mercado constantes</t>
  </si>
  <si>
    <t>Educación básica de no mercado constantes</t>
  </si>
  <si>
    <t>Educación superior de no mercado constantes</t>
  </si>
  <si>
    <t>Total educación de no mercado constantes</t>
  </si>
  <si>
    <t>Educación cultural para el trabajo y el desarrollo humano de no mercado constantes</t>
  </si>
  <si>
    <t>Total educacion cultural corrientes</t>
  </si>
  <si>
    <t>Total educacion cultural constantes</t>
  </si>
  <si>
    <t>Educación cultural para el trabajo y el desarrollo humano de no mercado corrientes</t>
  </si>
  <si>
    <r>
      <t>2017</t>
    </r>
    <r>
      <rPr>
        <b/>
        <vertAlign val="superscript"/>
        <sz val="10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</si>
</sst>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\ _P_t_s_-;\-* #,##0\ _P_t_s_-;_-* &quot;-&quot;??\ _P_t_s_-;_-@_-"/>
  </numFmts>
  <fonts count="2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ont="1" applyFill="1"/>
    <xf numFmtId="0" fontId="4" fillId="0" borderId="0" xfId="0" applyFont="1" applyFill="1" applyBorder="1" applyAlignment="1">
      <alignment horizontal="left"/>
    </xf>
    <xf numFmtId="3" fontId="0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/>
    <xf numFmtId="2" fontId="0" fillId="0" borderId="0" xfId="0" applyNumberFormat="1"/>
    <xf numFmtId="3" fontId="0" fillId="0" borderId="0" xfId="0" applyNumberFormat="1"/>
    <xf numFmtId="0" fontId="8" fillId="3" borderId="0" xfId="0" applyFont="1" applyFill="1" applyBorder="1" applyAlignment="1"/>
    <xf numFmtId="0" fontId="9" fillId="3" borderId="0" xfId="0" applyFont="1" applyFill="1"/>
    <xf numFmtId="0" fontId="10" fillId="3" borderId="0" xfId="2" applyFill="1" applyBorder="1" applyAlignment="1" applyProtection="1"/>
    <xf numFmtId="0" fontId="0" fillId="3" borderId="0" xfId="0" applyFill="1" applyBorder="1"/>
    <xf numFmtId="0" fontId="0" fillId="3" borderId="0" xfId="0" applyFill="1"/>
    <xf numFmtId="0" fontId="12" fillId="5" borderId="0" xfId="0" applyFont="1" applyFill="1" applyAlignment="1">
      <alignment horizontal="left" vertical="center"/>
    </xf>
    <xf numFmtId="0" fontId="13" fillId="5" borderId="4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left" vertical="center"/>
    </xf>
    <xf numFmtId="0" fontId="14" fillId="3" borderId="5" xfId="3" applyFont="1" applyFill="1" applyBorder="1" applyAlignment="1">
      <alignment horizontal="center" vertical="center"/>
    </xf>
    <xf numFmtId="165" fontId="14" fillId="6" borderId="5" xfId="1" applyNumberFormat="1" applyFont="1" applyFill="1" applyBorder="1" applyAlignment="1">
      <alignment horizontal="left" wrapText="1"/>
    </xf>
    <xf numFmtId="165" fontId="14" fillId="6" borderId="5" xfId="1" applyNumberFormat="1" applyFont="1" applyFill="1" applyBorder="1" applyAlignment="1">
      <alignment horizontal="right" wrapText="1"/>
    </xf>
    <xf numFmtId="165" fontId="14" fillId="3" borderId="5" xfId="1" applyNumberFormat="1" applyFont="1" applyFill="1" applyBorder="1" applyAlignment="1">
      <alignment horizontal="left" wrapText="1"/>
    </xf>
    <xf numFmtId="165" fontId="14" fillId="3" borderId="5" xfId="1" applyNumberFormat="1" applyFont="1" applyFill="1" applyBorder="1" applyAlignment="1">
      <alignment horizontal="right" wrapText="1"/>
    </xf>
    <xf numFmtId="165" fontId="14" fillId="6" borderId="6" xfId="1" applyNumberFormat="1" applyFont="1" applyFill="1" applyBorder="1" applyAlignment="1">
      <alignment horizontal="left" wrapText="1"/>
    </xf>
    <xf numFmtId="165" fontId="14" fillId="6" borderId="6" xfId="1" applyNumberFormat="1" applyFont="1" applyFill="1" applyBorder="1" applyAlignment="1">
      <alignment horizontal="right" wrapText="1"/>
    </xf>
    <xf numFmtId="0" fontId="0" fillId="3" borderId="7" xfId="0" applyFill="1" applyBorder="1"/>
    <xf numFmtId="0" fontId="0" fillId="3" borderId="8" xfId="0" applyFill="1" applyBorder="1"/>
    <xf numFmtId="165" fontId="13" fillId="6" borderId="9" xfId="1" applyNumberFormat="1" applyFont="1" applyFill="1" applyBorder="1" applyAlignment="1">
      <alignment horizontal="left" wrapText="1"/>
    </xf>
    <xf numFmtId="165" fontId="14" fillId="6" borderId="9" xfId="1" applyNumberFormat="1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right"/>
    </xf>
    <xf numFmtId="165" fontId="0" fillId="0" borderId="0" xfId="0" applyNumberFormat="1"/>
    <xf numFmtId="0" fontId="17" fillId="3" borderId="10" xfId="4" quotePrefix="1" applyFont="1" applyFill="1" applyBorder="1" applyAlignment="1">
      <alignment horizontal="left"/>
    </xf>
    <xf numFmtId="0" fontId="9" fillId="3" borderId="11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0" fontId="17" fillId="3" borderId="7" xfId="4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3" fontId="18" fillId="3" borderId="13" xfId="0" applyNumberFormat="1" applyFont="1" applyFill="1" applyBorder="1" applyAlignment="1" applyProtection="1">
      <alignment vertical="center"/>
    </xf>
    <xf numFmtId="0" fontId="9" fillId="3" borderId="14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left"/>
    </xf>
    <xf numFmtId="0" fontId="9" fillId="3" borderId="0" xfId="0" applyFont="1" applyFill="1" applyBorder="1"/>
    <xf numFmtId="0" fontId="9" fillId="0" borderId="0" xfId="0" applyFont="1" applyFill="1"/>
    <xf numFmtId="0" fontId="9" fillId="0" borderId="0" xfId="0" applyFont="1"/>
    <xf numFmtId="165" fontId="14" fillId="3" borderId="6" xfId="1" applyNumberFormat="1" applyFont="1" applyFill="1" applyBorder="1" applyAlignment="1">
      <alignment horizontal="left" wrapText="1"/>
    </xf>
    <xf numFmtId="165" fontId="14" fillId="3" borderId="6" xfId="1" applyNumberFormat="1" applyFont="1" applyFill="1" applyBorder="1" applyAlignment="1">
      <alignment horizontal="right" wrapText="1"/>
    </xf>
    <xf numFmtId="165" fontId="14" fillId="3" borderId="7" xfId="1" applyNumberFormat="1" applyFont="1" applyFill="1" applyBorder="1" applyAlignment="1">
      <alignment horizontal="left" wrapText="1"/>
    </xf>
    <xf numFmtId="165" fontId="14" fillId="3" borderId="0" xfId="1" applyNumberFormat="1" applyFont="1" applyFill="1" applyBorder="1" applyAlignment="1">
      <alignment horizontal="right" wrapText="1"/>
    </xf>
    <xf numFmtId="0" fontId="19" fillId="7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15" fillId="3" borderId="0" xfId="0" applyFont="1" applyFill="1" applyBorder="1" applyAlignment="1"/>
    <xf numFmtId="0" fontId="15" fillId="3" borderId="0" xfId="0" applyFont="1" applyFill="1" applyBorder="1"/>
    <xf numFmtId="165" fontId="13" fillId="3" borderId="6" xfId="1" applyNumberFormat="1" applyFont="1" applyFill="1" applyBorder="1" applyAlignment="1">
      <alignment horizontal="left" wrapText="1"/>
    </xf>
    <xf numFmtId="165" fontId="13" fillId="3" borderId="6" xfId="1" applyNumberFormat="1" applyFont="1" applyFill="1" applyBorder="1" applyAlignment="1">
      <alignment horizontal="right" wrapText="1"/>
    </xf>
    <xf numFmtId="165" fontId="13" fillId="3" borderId="5" xfId="1" applyNumberFormat="1" applyFont="1" applyFill="1" applyBorder="1" applyAlignment="1">
      <alignment horizontal="left" wrapText="1"/>
    </xf>
    <xf numFmtId="165" fontId="13" fillId="3" borderId="5" xfId="1" applyNumberFormat="1" applyFont="1" applyFill="1" applyBorder="1" applyAlignment="1">
      <alignment horizontal="right" wrapText="1"/>
    </xf>
    <xf numFmtId="165" fontId="13" fillId="6" borderId="6" xfId="1" applyNumberFormat="1" applyFont="1" applyFill="1" applyBorder="1" applyAlignment="1">
      <alignment horizontal="left" wrapText="1"/>
    </xf>
    <xf numFmtId="165" fontId="13" fillId="6" borderId="6" xfId="1" applyNumberFormat="1" applyFont="1" applyFill="1" applyBorder="1" applyAlignment="1">
      <alignment horizontal="right" wrapText="1"/>
    </xf>
    <xf numFmtId="0" fontId="2" fillId="0" borderId="0" xfId="0" applyFont="1"/>
    <xf numFmtId="165" fontId="0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3" fillId="3" borderId="0" xfId="0" applyFont="1" applyFill="1" applyBorder="1" applyAlignment="1"/>
    <xf numFmtId="0" fontId="23" fillId="3" borderId="0" xfId="0" applyFont="1" applyFill="1"/>
    <xf numFmtId="0" fontId="23" fillId="3" borderId="0" xfId="0" applyFont="1" applyFill="1" applyBorder="1"/>
    <xf numFmtId="0" fontId="10" fillId="3" borderId="0" xfId="2" applyFill="1" applyAlignment="1" applyProtection="1"/>
    <xf numFmtId="0" fontId="1" fillId="3" borderId="0" xfId="5" applyFill="1"/>
    <xf numFmtId="0" fontId="3" fillId="7" borderId="0" xfId="0" applyFont="1" applyFill="1"/>
    <xf numFmtId="0" fontId="21" fillId="7" borderId="0" xfId="0" applyFont="1" applyFill="1"/>
    <xf numFmtId="0" fontId="10" fillId="3" borderId="0" xfId="2" applyFill="1"/>
    <xf numFmtId="165" fontId="14" fillId="6" borderId="4" xfId="1" applyNumberFormat="1" applyFont="1" applyFill="1" applyBorder="1" applyAlignment="1">
      <alignment horizontal="left" wrapText="1"/>
    </xf>
    <xf numFmtId="165" fontId="14" fillId="6" borderId="4" xfId="1" applyNumberFormat="1" applyFont="1" applyFill="1" applyBorder="1" applyAlignment="1">
      <alignment horizontal="right" wrapText="1"/>
    </xf>
    <xf numFmtId="165" fontId="9" fillId="0" borderId="0" xfId="0" applyNumberFormat="1" applyFont="1" applyFill="1"/>
    <xf numFmtId="165" fontId="0" fillId="3" borderId="0" xfId="0" applyNumberFormat="1" applyFill="1" applyBorder="1"/>
    <xf numFmtId="0" fontId="11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6">
    <cellStyle name="Hipervínculo" xfId="2" builtinId="8"/>
    <cellStyle name="Millares" xfId="1" builtinId="3"/>
    <cellStyle name="Normal" xfId="0" builtinId="0"/>
    <cellStyle name="Normal 14 2" xfId="3"/>
    <cellStyle name="Normal 2 3" xfId="5"/>
    <cellStyle name="Normal_EVI TR I 2000 RESULTADOS 31 mz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3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6</xdr:col>
      <xdr:colOff>381000</xdr:colOff>
      <xdr:row>3</xdr:row>
      <xdr:rowOff>390526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7172325" cy="110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5</xdr:col>
      <xdr:colOff>590550</xdr:colOff>
      <xdr:row>3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7172325" cy="1276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7</xdr:col>
      <xdr:colOff>57150</xdr:colOff>
      <xdr:row>3</xdr:row>
      <xdr:rowOff>209551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7172325" cy="126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8</xdr:col>
      <xdr:colOff>28575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7172325" cy="1304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7</xdr:col>
      <xdr:colOff>47625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7172325" cy="122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</xdr:rowOff>
    </xdr:from>
    <xdr:to>
      <xdr:col>5</xdr:col>
      <xdr:colOff>381000</xdr:colOff>
      <xdr:row>3</xdr:row>
      <xdr:rowOff>161926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"/>
          <a:ext cx="7172325" cy="1219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</xdr:rowOff>
    </xdr:from>
    <xdr:to>
      <xdr:col>5</xdr:col>
      <xdr:colOff>447675</xdr:colOff>
      <xdr:row>3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"/>
          <a:ext cx="7172325" cy="1285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</xdr:rowOff>
    </xdr:from>
    <xdr:to>
      <xdr:col>4</xdr:col>
      <xdr:colOff>390525</xdr:colOff>
      <xdr:row>3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"/>
          <a:ext cx="7172325" cy="11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</xdr:rowOff>
    </xdr:from>
    <xdr:to>
      <xdr:col>5</xdr:col>
      <xdr:colOff>180975</xdr:colOff>
      <xdr:row>3</xdr:row>
      <xdr:rowOff>209551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"/>
          <a:ext cx="7172325" cy="126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</xdr:rowOff>
    </xdr:from>
    <xdr:to>
      <xdr:col>7</xdr:col>
      <xdr:colOff>285750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"/>
          <a:ext cx="7172325" cy="122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295275</xdr:colOff>
      <xdr:row>3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714375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200025</xdr:colOff>
      <xdr:row>4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1723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6</xdr:col>
      <xdr:colOff>381000</xdr:colOff>
      <xdr:row>3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7172325" cy="117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5</xdr:col>
      <xdr:colOff>523875</xdr:colOff>
      <xdr:row>3</xdr:row>
      <xdr:rowOff>228601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7172325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6</xdr:col>
      <xdr:colOff>371475</xdr:colOff>
      <xdr:row>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7172325" cy="1038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4</xdr:col>
      <xdr:colOff>581025</xdr:colOff>
      <xdr:row>3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7172325" cy="105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6</xdr:col>
      <xdr:colOff>9525</xdr:colOff>
      <xdr:row>3</xdr:row>
      <xdr:rowOff>247651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7172325" cy="1162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workbookViewId="0"/>
  </sheetViews>
  <sheetFormatPr baseColWidth="10" defaultRowHeight="15" x14ac:dyDescent="0.25"/>
  <cols>
    <col min="1" max="16384" width="11.42578125" style="13"/>
  </cols>
  <sheetData>
    <row r="1" spans="1:14" s="63" customFormat="1" ht="26.25" customHeight="1" x14ac:dyDescent="0.2">
      <c r="A1" s="61"/>
      <c r="B1" s="62"/>
    </row>
    <row r="2" spans="1:14" s="63" customFormat="1" ht="27.75" customHeight="1" x14ac:dyDescent="0.2">
      <c r="A2" s="61"/>
      <c r="B2" s="62"/>
    </row>
    <row r="3" spans="1:14" s="63" customFormat="1" ht="24.75" customHeight="1" x14ac:dyDescent="0.2">
      <c r="A3" s="61"/>
      <c r="B3" s="62"/>
    </row>
    <row r="4" spans="1:14" s="63" customFormat="1" ht="15" customHeight="1" x14ac:dyDescent="0.25">
      <c r="A4" s="61"/>
      <c r="B4" s="62"/>
      <c r="D4" s="64"/>
      <c r="L4" s="11"/>
    </row>
    <row r="5" spans="1:14" ht="24.7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65" customFormat="1" x14ac:dyDescent="0.25">
      <c r="A6" s="74" t="s">
        <v>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65" customForma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5" customHeight="1" x14ac:dyDescent="0.25">
      <c r="A8" s="74" t="s">
        <v>63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5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2" spans="1:14" ht="17.25" x14ac:dyDescent="0.25">
      <c r="B12" s="66" t="s">
        <v>64</v>
      </c>
    </row>
    <row r="13" spans="1:14" x14ac:dyDescent="0.25">
      <c r="B13" s="66"/>
    </row>
    <row r="14" spans="1:14" x14ac:dyDescent="0.25">
      <c r="B14" s="68" t="s">
        <v>68</v>
      </c>
    </row>
    <row r="15" spans="1:14" x14ac:dyDescent="0.25">
      <c r="B15" s="68" t="s">
        <v>66</v>
      </c>
    </row>
    <row r="16" spans="1:14" x14ac:dyDescent="0.25">
      <c r="B16" s="68" t="s">
        <v>75</v>
      </c>
    </row>
    <row r="17" spans="2:2" x14ac:dyDescent="0.25">
      <c r="B17" s="68" t="s">
        <v>69</v>
      </c>
    </row>
    <row r="18" spans="2:2" x14ac:dyDescent="0.25">
      <c r="B18" s="68" t="s">
        <v>70</v>
      </c>
    </row>
    <row r="19" spans="2:2" x14ac:dyDescent="0.25">
      <c r="B19" s="68" t="s">
        <v>67</v>
      </c>
    </row>
    <row r="20" spans="2:2" x14ac:dyDescent="0.25">
      <c r="B20" s="68" t="s">
        <v>83</v>
      </c>
    </row>
    <row r="21" spans="2:2" x14ac:dyDescent="0.25">
      <c r="B21" s="68" t="s">
        <v>71</v>
      </c>
    </row>
    <row r="22" spans="2:2" x14ac:dyDescent="0.25">
      <c r="B22" s="68" t="s">
        <v>81</v>
      </c>
    </row>
    <row r="24" spans="2:2" x14ac:dyDescent="0.25">
      <c r="B24" s="68" t="s">
        <v>72</v>
      </c>
    </row>
    <row r="25" spans="2:2" x14ac:dyDescent="0.25">
      <c r="B25" s="68" t="s">
        <v>73</v>
      </c>
    </row>
    <row r="26" spans="2:2" x14ac:dyDescent="0.25">
      <c r="B26" s="68" t="s">
        <v>76</v>
      </c>
    </row>
    <row r="27" spans="2:2" x14ac:dyDescent="0.25">
      <c r="B27" s="68" t="s">
        <v>74</v>
      </c>
    </row>
    <row r="28" spans="2:2" x14ac:dyDescent="0.25">
      <c r="B28" s="68" t="s">
        <v>77</v>
      </c>
    </row>
    <row r="29" spans="2:2" x14ac:dyDescent="0.25">
      <c r="B29" s="68" t="s">
        <v>78</v>
      </c>
    </row>
    <row r="30" spans="2:2" x14ac:dyDescent="0.25">
      <c r="B30" s="68" t="s">
        <v>80</v>
      </c>
    </row>
    <row r="31" spans="2:2" x14ac:dyDescent="0.25">
      <c r="B31" s="68" t="s">
        <v>79</v>
      </c>
    </row>
    <row r="32" spans="2:2" x14ac:dyDescent="0.25">
      <c r="B32" s="68" t="s">
        <v>82</v>
      </c>
    </row>
    <row r="33" spans="2:2" x14ac:dyDescent="0.25">
      <c r="B33" s="68"/>
    </row>
    <row r="34" spans="2:2" x14ac:dyDescent="0.25">
      <c r="B34" s="68"/>
    </row>
    <row r="35" spans="2:2" x14ac:dyDescent="0.25">
      <c r="B35" s="67" t="s">
        <v>65</v>
      </c>
    </row>
  </sheetData>
  <mergeCells count="3">
    <mergeCell ref="A5:N5"/>
    <mergeCell ref="A6:N7"/>
    <mergeCell ref="A8:N9"/>
  </mergeCells>
  <hyperlinks>
    <hyperlink ref="B14" location="'EdBásica MERCADO Ctes'!A1" display="Educación básica de mercado corrientes"/>
    <hyperlink ref="B15" location="'EdSuperior MERCADO Ctes'!A1" display="Educación superior de mercado corrientes"/>
    <hyperlink ref="B16" location="'ETDH MERCADO Ctes'!A1" display="Educación cultural para el trabajo y el desarrollo humano de mercado corrientes"/>
    <hyperlink ref="B17" location="'Total Ed MERCADO Ctes'!A1" display="Total educación de mercado corrientes"/>
    <hyperlink ref="B18" location="'EbBásica NO mercado Ctes'!A1" display="Educación básica de no mercado corrientes"/>
    <hyperlink ref="B19" location="'EdSuperior NO mercado Ctes'!A1" display="Educación superior de no mercado corrientes"/>
    <hyperlink ref="B20" location="'ETDH NO mercado Ctes'!A1" display="Educación cultural para el trabajo y el desarrollo humano de no mercado"/>
    <hyperlink ref="B21" location="'Total educ NO mercado Ctes'!A1" display="Total educación de no mercado corrientes"/>
    <hyperlink ref="B22" location="'TOTAL EDUC CULTURAL Ctes '!A1" display="Total educacion cultural corrientes"/>
    <hyperlink ref="B24" location="'EdBásica MERCADO Ktes'!A1" display="Educación básica de mercado constantes"/>
    <hyperlink ref="B25" location="'EdSuperior MERCADO Ktes'!A1" display="Educación superior de mercado constantes"/>
    <hyperlink ref="B26" location="'ETDH MERCADO Ktes'!A1" display="Educación cultural para el trabajo y el desarrollo humano de mercado constantes"/>
    <hyperlink ref="B27" location="'Total Ed MERCADO Ktes'!A1" display="Total educación de mercado constantes"/>
    <hyperlink ref="B28" location="'EdBásica NO mercado Ktes'!A1" display="Educación básica de no mercado constantes"/>
    <hyperlink ref="B29" location="'EdSuperior NO mercado Ctes'!A1" display="Educación superior de no mercado constantes"/>
    <hyperlink ref="B30" location="'ETDH NO mercado Ktes'!A1" display="Educación cultural para el trabajo y el desarrollo humano de no mercado constantes"/>
    <hyperlink ref="B31" location="'Total educ NO mercado Ktes'!A1" display="Total educación de no mercado constantes"/>
    <hyperlink ref="B32" location="'TOTAL EDUC CULTURAL Ktes'!A1" display="Total educacion cultural constant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opLeftCell="A7" workbookViewId="0">
      <selection activeCell="I26" sqref="I26"/>
    </sheetView>
  </sheetViews>
  <sheetFormatPr baseColWidth="10" defaultRowHeight="15" x14ac:dyDescent="0.25"/>
  <cols>
    <col min="1" max="1" width="46.85546875" customWidth="1"/>
    <col min="2" max="8" width="11" bestFit="1" customWidth="1"/>
    <col min="9" max="9" width="11.5703125" customWidth="1"/>
  </cols>
  <sheetData>
    <row r="1" spans="1:12" s="10" customFormat="1" ht="18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18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18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33.7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18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51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f>B16</f>
        <v>271032</v>
      </c>
      <c r="C15" s="19">
        <f t="shared" ref="C15:I15" si="0">C16</f>
        <v>287040</v>
      </c>
      <c r="D15" s="19">
        <f t="shared" si="0"/>
        <v>301953</v>
      </c>
      <c r="E15" s="19">
        <f t="shared" si="0"/>
        <v>338125</v>
      </c>
      <c r="F15" s="19">
        <f t="shared" si="0"/>
        <v>350407</v>
      </c>
      <c r="G15" s="19">
        <f t="shared" si="0"/>
        <v>406353</v>
      </c>
      <c r="H15" s="19">
        <f t="shared" si="0"/>
        <v>416650</v>
      </c>
      <c r="I15" s="19">
        <f t="shared" si="0"/>
        <v>445536</v>
      </c>
    </row>
    <row r="16" spans="1:12" x14ac:dyDescent="0.25">
      <c r="A16" s="20" t="s">
        <v>52</v>
      </c>
      <c r="B16" s="21">
        <f>'Total Ed MERCADO Ctes'!B16+'Total educ NO mercado Ctes'!B16</f>
        <v>271032</v>
      </c>
      <c r="C16" s="21">
        <f>'Total Ed MERCADO Ctes'!C16+'Total educ NO mercado Ctes'!C16</f>
        <v>287040</v>
      </c>
      <c r="D16" s="21">
        <f>'Total Ed MERCADO Ctes'!D16+'Total educ NO mercado Ctes'!D16</f>
        <v>301953</v>
      </c>
      <c r="E16" s="21">
        <f>'Total Ed MERCADO Ctes'!E16+'Total educ NO mercado Ctes'!E16</f>
        <v>338125</v>
      </c>
      <c r="F16" s="21">
        <f>'Total Ed MERCADO Ctes'!F16+'Total educ NO mercado Ctes'!F16</f>
        <v>350407</v>
      </c>
      <c r="G16" s="21">
        <f>'Total Ed MERCADO Ctes'!G16+'Total educ NO mercado Ctes'!G16</f>
        <v>406353</v>
      </c>
      <c r="H16" s="21">
        <f>'Total Ed MERCADO Ctes'!H16+'Total educ NO mercado Ctes'!H16</f>
        <v>416650</v>
      </c>
      <c r="I16" s="21">
        <f>'Total Ed MERCADO Ctes'!I16+'Total educ NO mercado Ctes'!I16</f>
        <v>445536</v>
      </c>
    </row>
    <row r="17" spans="1:9" x14ac:dyDescent="0.25">
      <c r="A17" s="18" t="s">
        <v>19</v>
      </c>
      <c r="B17" s="19">
        <f>'Total Ed MERCADO Ctes'!B17+'Total educ NO mercado Ctes'!B17</f>
        <v>62793</v>
      </c>
      <c r="C17" s="19">
        <f>'Total Ed MERCADO Ctes'!C17+'Total educ NO mercado Ctes'!C17</f>
        <v>65176</v>
      </c>
      <c r="D17" s="19">
        <f>'Total Ed MERCADO Ctes'!D17+'Total educ NO mercado Ctes'!D17</f>
        <v>66922</v>
      </c>
      <c r="E17" s="19">
        <f>'Total Ed MERCADO Ctes'!E17+'Total educ NO mercado Ctes'!E17</f>
        <v>75459</v>
      </c>
      <c r="F17" s="19">
        <f>'Total Ed MERCADO Ctes'!F17+'Total educ NO mercado Ctes'!F17</f>
        <v>77507</v>
      </c>
      <c r="G17" s="19">
        <f>'Total Ed MERCADO Ctes'!G17+'Total educ NO mercado Ctes'!G17</f>
        <v>94124</v>
      </c>
      <c r="H17" s="19">
        <f>'Total Ed MERCADO Ctes'!H17+'Total educ NO mercado Ctes'!H17</f>
        <v>96792</v>
      </c>
      <c r="I17" s="19">
        <f>'Total Ed MERCADO Ctes'!I17+'Total educ NO mercado Ctes'!I17</f>
        <v>103515</v>
      </c>
    </row>
    <row r="18" spans="1:9" x14ac:dyDescent="0.25">
      <c r="A18" s="43" t="s">
        <v>20</v>
      </c>
      <c r="B18" s="44">
        <f>B15-B17</f>
        <v>208239</v>
      </c>
      <c r="C18" s="44">
        <f t="shared" ref="C18:I18" si="1">C15-C17</f>
        <v>221864</v>
      </c>
      <c r="D18" s="44">
        <f t="shared" si="1"/>
        <v>235031</v>
      </c>
      <c r="E18" s="44">
        <f t="shared" si="1"/>
        <v>262666</v>
      </c>
      <c r="F18" s="44">
        <f t="shared" si="1"/>
        <v>272900</v>
      </c>
      <c r="G18" s="44">
        <f t="shared" si="1"/>
        <v>312229</v>
      </c>
      <c r="H18" s="44">
        <f t="shared" si="1"/>
        <v>319858</v>
      </c>
      <c r="I18" s="44">
        <f t="shared" si="1"/>
        <v>342021</v>
      </c>
    </row>
    <row r="20" spans="1:9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f>B22+B23</f>
        <v>145868</v>
      </c>
      <c r="C21" s="21">
        <f t="shared" ref="C21:I21" si="2">C22+C23</f>
        <v>149673</v>
      </c>
      <c r="D21" s="21">
        <f t="shared" si="2"/>
        <v>163841</v>
      </c>
      <c r="E21" s="21">
        <f t="shared" si="2"/>
        <v>182128</v>
      </c>
      <c r="F21" s="21">
        <f t="shared" si="2"/>
        <v>190504</v>
      </c>
      <c r="G21" s="21">
        <f t="shared" si="2"/>
        <v>222167</v>
      </c>
      <c r="H21" s="21">
        <f t="shared" si="2"/>
        <v>225763</v>
      </c>
      <c r="I21" s="21">
        <f t="shared" si="2"/>
        <v>243812</v>
      </c>
    </row>
    <row r="22" spans="1:9" x14ac:dyDescent="0.25">
      <c r="A22" s="18" t="s">
        <v>23</v>
      </c>
      <c r="B22" s="19">
        <f>'Total Ed MERCADO Ctes'!B22+'Total educ NO mercado Ctes'!B22</f>
        <v>118905</v>
      </c>
      <c r="C22" s="19">
        <f>'Total Ed MERCADO Ctes'!C22+'Total educ NO mercado Ctes'!C22</f>
        <v>122277</v>
      </c>
      <c r="D22" s="19">
        <f>'Total Ed MERCADO Ctes'!D22+'Total educ NO mercado Ctes'!D22</f>
        <v>134096</v>
      </c>
      <c r="E22" s="19">
        <f>'Total Ed MERCADO Ctes'!E22+'Total educ NO mercado Ctes'!E22</f>
        <v>149411</v>
      </c>
      <c r="F22" s="19">
        <f>'Total Ed MERCADO Ctes'!F22+'Total educ NO mercado Ctes'!F22</f>
        <v>157173</v>
      </c>
      <c r="G22" s="19">
        <f>'Total Ed MERCADO Ctes'!G22+'Total educ NO mercado Ctes'!G22</f>
        <v>184177</v>
      </c>
      <c r="H22" s="19">
        <f>'Total Ed MERCADO Ctes'!H22+'Total educ NO mercado Ctes'!H22</f>
        <v>187117</v>
      </c>
      <c r="I22" s="19">
        <f>'Total Ed MERCADO Ctes'!I22+'Total educ NO mercado Ctes'!I22</f>
        <v>202304</v>
      </c>
    </row>
    <row r="23" spans="1:9" x14ac:dyDescent="0.25">
      <c r="A23" s="20" t="s">
        <v>24</v>
      </c>
      <c r="B23" s="21">
        <f>'Total Ed MERCADO Ctes'!B23+'Total educ NO mercado Ctes'!B23</f>
        <v>26963</v>
      </c>
      <c r="C23" s="21">
        <f>'Total Ed MERCADO Ctes'!C23+'Total educ NO mercado Ctes'!C23</f>
        <v>27396</v>
      </c>
      <c r="D23" s="21">
        <f>'Total Ed MERCADO Ctes'!D23+'Total educ NO mercado Ctes'!D23</f>
        <v>29745</v>
      </c>
      <c r="E23" s="21">
        <f>'Total Ed MERCADO Ctes'!E23+'Total educ NO mercado Ctes'!E23</f>
        <v>32717</v>
      </c>
      <c r="F23" s="21">
        <f>'Total Ed MERCADO Ctes'!F23+'Total educ NO mercado Ctes'!F23</f>
        <v>33331</v>
      </c>
      <c r="G23" s="21">
        <f>'Total Ed MERCADO Ctes'!G23+'Total educ NO mercado Ctes'!G23</f>
        <v>37990</v>
      </c>
      <c r="H23" s="21">
        <f>'Total Ed MERCADO Ctes'!H23+'Total educ NO mercado Ctes'!H23</f>
        <v>38646</v>
      </c>
      <c r="I23" s="21">
        <f>'Total Ed MERCADO Ctes'!I23+'Total educ NO mercado Ctes'!I23</f>
        <v>41508</v>
      </c>
    </row>
    <row r="24" spans="1:9" x14ac:dyDescent="0.25">
      <c r="A24" s="18" t="s">
        <v>25</v>
      </c>
      <c r="B24" s="19">
        <f>'Total Ed MERCADO Ctes'!B24+'Total educ NO mercado Ctes'!B24</f>
        <v>9559</v>
      </c>
      <c r="C24" s="19">
        <f>'Total Ed MERCADO Ctes'!C24+'Total educ NO mercado Ctes'!C24</f>
        <v>10298</v>
      </c>
      <c r="D24" s="19">
        <f>'Total Ed MERCADO Ctes'!D24+'Total educ NO mercado Ctes'!D24</f>
        <v>10182</v>
      </c>
      <c r="E24" s="19">
        <f>'Total Ed MERCADO Ctes'!E24+'Total educ NO mercado Ctes'!E24</f>
        <v>10155</v>
      </c>
      <c r="F24" s="19">
        <f>'Total Ed MERCADO Ctes'!F24+'Total educ NO mercado Ctes'!F24</f>
        <v>10380</v>
      </c>
      <c r="G24" s="19">
        <f>'Total Ed MERCADO Ctes'!G24+'Total educ NO mercado Ctes'!G24</f>
        <v>11795</v>
      </c>
      <c r="H24" s="19">
        <f>'Total Ed MERCADO Ctes'!H24+'Total educ NO mercado Ctes'!H24</f>
        <v>11894</v>
      </c>
      <c r="I24" s="19">
        <f>'Total Ed MERCADO Ctes'!I24+'Total educ NO mercado Ctes'!I24</f>
        <v>12602</v>
      </c>
    </row>
    <row r="25" spans="1:9" x14ac:dyDescent="0.25">
      <c r="A25" s="43" t="s">
        <v>26</v>
      </c>
      <c r="B25" s="44">
        <f>'Total Ed MERCADO Ctes'!B25</f>
        <v>37635</v>
      </c>
      <c r="C25" s="44">
        <f>'Total Ed MERCADO Ctes'!C25</f>
        <v>44963</v>
      </c>
      <c r="D25" s="44">
        <f>'Total Ed MERCADO Ctes'!D25</f>
        <v>44671</v>
      </c>
      <c r="E25" s="44">
        <f>'Total Ed MERCADO Ctes'!E25</f>
        <v>46864</v>
      </c>
      <c r="F25" s="44">
        <f>'Total Ed MERCADO Ctes'!F25</f>
        <v>48042</v>
      </c>
      <c r="G25" s="44">
        <f>'Total Ed MERCADO Ctes'!G25</f>
        <v>53922</v>
      </c>
      <c r="H25" s="44">
        <f>'Total Ed MERCADO Ctes'!H25</f>
        <v>54677</v>
      </c>
      <c r="I25" s="44">
        <f>'Total Ed MERCADO Ctes'!I25</f>
        <v>57176</v>
      </c>
    </row>
    <row r="26" spans="1:9" x14ac:dyDescent="0.25">
      <c r="A26" s="69" t="s">
        <v>27</v>
      </c>
      <c r="B26" s="70">
        <f t="shared" ref="B26:I26" si="3">B18-B21-B24-B25</f>
        <v>15177</v>
      </c>
      <c r="C26" s="70">
        <f t="shared" si="3"/>
        <v>16930</v>
      </c>
      <c r="D26" s="70">
        <f t="shared" si="3"/>
        <v>16337</v>
      </c>
      <c r="E26" s="70">
        <f t="shared" si="3"/>
        <v>23519</v>
      </c>
      <c r="F26" s="70">
        <f t="shared" si="3"/>
        <v>23974</v>
      </c>
      <c r="G26" s="70">
        <f t="shared" si="3"/>
        <v>24345</v>
      </c>
      <c r="H26" s="70">
        <f t="shared" si="3"/>
        <v>27524</v>
      </c>
      <c r="I26" s="70">
        <f t="shared" si="3"/>
        <v>28431</v>
      </c>
    </row>
    <row r="27" spans="1:9" x14ac:dyDescent="0.25">
      <c r="A27" s="5"/>
      <c r="B27" s="2"/>
      <c r="C27" s="2"/>
      <c r="D27" s="2"/>
      <c r="E27" s="2"/>
      <c r="F27" s="2"/>
      <c r="G27" s="2"/>
      <c r="H27" s="2"/>
    </row>
    <row r="28" spans="1:9" s="10" customFormat="1" ht="14.25" x14ac:dyDescent="0.2">
      <c r="A28" s="30" t="s">
        <v>56</v>
      </c>
      <c r="B28" s="31"/>
      <c r="C28" s="31"/>
      <c r="D28" s="31"/>
      <c r="E28" s="31"/>
      <c r="F28" s="31"/>
      <c r="G28" s="31"/>
      <c r="H28" s="31"/>
      <c r="I28" s="32"/>
    </row>
    <row r="29" spans="1:9" s="10" customFormat="1" ht="14.25" x14ac:dyDescent="0.2">
      <c r="A29" s="33" t="s">
        <v>57</v>
      </c>
      <c r="B29" s="34"/>
      <c r="C29" s="34"/>
      <c r="D29" s="34"/>
      <c r="E29" s="34"/>
      <c r="F29" s="34"/>
      <c r="G29" s="34"/>
      <c r="H29" s="34"/>
      <c r="I29" s="35"/>
    </row>
    <row r="30" spans="1:9" s="10" customFormat="1" ht="14.25" x14ac:dyDescent="0.2">
      <c r="A30" s="36" t="s">
        <v>58</v>
      </c>
      <c r="B30" s="37"/>
      <c r="C30" s="37"/>
      <c r="D30" s="37"/>
      <c r="E30" s="37"/>
      <c r="F30" s="37"/>
      <c r="G30" s="37"/>
      <c r="H30" s="37"/>
      <c r="I30" s="3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4" workbookViewId="0">
      <selection activeCell="I21" sqref="I21"/>
    </sheetView>
  </sheetViews>
  <sheetFormatPr baseColWidth="10" defaultRowHeight="15" x14ac:dyDescent="0.25"/>
  <cols>
    <col min="1" max="1" width="58.7109375" customWidth="1"/>
    <col min="2" max="9" width="10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41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2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96087</v>
      </c>
      <c r="C15" s="19">
        <v>96749</v>
      </c>
      <c r="D15" s="19">
        <v>95057</v>
      </c>
      <c r="E15" s="19">
        <v>92722</v>
      </c>
      <c r="F15" s="19">
        <v>88216</v>
      </c>
      <c r="G15" s="19">
        <v>89204</v>
      </c>
      <c r="H15" s="19">
        <v>90204</v>
      </c>
      <c r="I15" s="19">
        <v>92043</v>
      </c>
    </row>
    <row r="16" spans="1:12" x14ac:dyDescent="0.25">
      <c r="A16" s="20" t="s">
        <v>15</v>
      </c>
      <c r="B16" s="21">
        <v>96087</v>
      </c>
      <c r="C16" s="21">
        <v>96749</v>
      </c>
      <c r="D16" s="21">
        <v>95057</v>
      </c>
      <c r="E16" s="21">
        <v>92722</v>
      </c>
      <c r="F16" s="21">
        <v>88216</v>
      </c>
      <c r="G16" s="21">
        <v>89204</v>
      </c>
      <c r="H16" s="21">
        <v>90204</v>
      </c>
      <c r="I16" s="21">
        <v>92043</v>
      </c>
    </row>
    <row r="17" spans="1:9" x14ac:dyDescent="0.25">
      <c r="A17" s="18" t="s">
        <v>16</v>
      </c>
      <c r="B17" s="19">
        <v>5469</v>
      </c>
      <c r="C17" s="19">
        <v>5507</v>
      </c>
      <c r="D17" s="19">
        <v>5411</v>
      </c>
      <c r="E17" s="19">
        <v>5278</v>
      </c>
      <c r="F17" s="19">
        <v>5021</v>
      </c>
      <c r="G17" s="19">
        <v>5077</v>
      </c>
      <c r="H17" s="19">
        <v>5134</v>
      </c>
      <c r="I17" s="19">
        <v>5239</v>
      </c>
    </row>
    <row r="18" spans="1:9" x14ac:dyDescent="0.25">
      <c r="A18" s="20" t="s">
        <v>17</v>
      </c>
      <c r="B18" s="21">
        <v>27111</v>
      </c>
      <c r="C18" s="21">
        <v>27298</v>
      </c>
      <c r="D18" s="21">
        <v>26820</v>
      </c>
      <c r="E18" s="21">
        <v>26161</v>
      </c>
      <c r="F18" s="21">
        <v>24890</v>
      </c>
      <c r="G18" s="21">
        <v>25169</v>
      </c>
      <c r="H18" s="21">
        <v>25451</v>
      </c>
      <c r="I18" s="21">
        <v>25970</v>
      </c>
    </row>
    <row r="19" spans="1:9" x14ac:dyDescent="0.25">
      <c r="A19" s="18" t="s">
        <v>18</v>
      </c>
      <c r="B19" s="19">
        <v>63507</v>
      </c>
      <c r="C19" s="19">
        <v>63945</v>
      </c>
      <c r="D19" s="19">
        <v>62826</v>
      </c>
      <c r="E19" s="19">
        <v>61283</v>
      </c>
      <c r="F19" s="19">
        <v>58305</v>
      </c>
      <c r="G19" s="19">
        <v>58958</v>
      </c>
      <c r="H19" s="19">
        <v>59618</v>
      </c>
      <c r="I19" s="19">
        <v>60834</v>
      </c>
    </row>
    <row r="20" spans="1:9" x14ac:dyDescent="0.25">
      <c r="A20" s="20" t="s">
        <v>19</v>
      </c>
      <c r="B20" s="21">
        <v>22458</v>
      </c>
      <c r="C20" s="21">
        <v>22613</v>
      </c>
      <c r="D20" s="21">
        <v>22217</v>
      </c>
      <c r="E20" s="21">
        <v>21671</v>
      </c>
      <c r="F20" s="21">
        <v>20618</v>
      </c>
      <c r="G20" s="21">
        <v>20849</v>
      </c>
      <c r="H20" s="21">
        <v>21083</v>
      </c>
      <c r="I20" s="21">
        <v>21513</v>
      </c>
    </row>
    <row r="21" spans="1:9" x14ac:dyDescent="0.25">
      <c r="A21" s="22" t="s">
        <v>20</v>
      </c>
      <c r="B21" s="23">
        <v>73629</v>
      </c>
      <c r="C21" s="23">
        <v>74136</v>
      </c>
      <c r="D21" s="23">
        <v>72840</v>
      </c>
      <c r="E21" s="23">
        <v>71050</v>
      </c>
      <c r="F21" s="23">
        <v>67598</v>
      </c>
      <c r="G21" s="23">
        <v>68355</v>
      </c>
      <c r="H21" s="23">
        <v>69121</v>
      </c>
      <c r="I21" s="23">
        <v>70530</v>
      </c>
    </row>
    <row r="23" spans="1:9" s="10" customFormat="1" ht="14.25" x14ac:dyDescent="0.2">
      <c r="A23" s="30" t="s">
        <v>56</v>
      </c>
      <c r="B23" s="31"/>
      <c r="C23" s="31"/>
      <c r="D23" s="31"/>
      <c r="E23" s="31"/>
      <c r="F23" s="31"/>
      <c r="G23" s="31"/>
      <c r="H23" s="31"/>
      <c r="I23" s="32"/>
    </row>
    <row r="24" spans="1:9" s="10" customFormat="1" ht="14.25" x14ac:dyDescent="0.2">
      <c r="A24" s="33" t="s">
        <v>57</v>
      </c>
      <c r="B24" s="34"/>
      <c r="C24" s="34"/>
      <c r="D24" s="34"/>
      <c r="E24" s="34"/>
      <c r="F24" s="34"/>
      <c r="G24" s="34"/>
      <c r="H24" s="34"/>
      <c r="I24" s="35"/>
    </row>
    <row r="25" spans="1:9" s="10" customFormat="1" ht="14.25" x14ac:dyDescent="0.2">
      <c r="A25" s="36" t="s">
        <v>58</v>
      </c>
      <c r="B25" s="37"/>
      <c r="C25" s="37"/>
      <c r="D25" s="37"/>
      <c r="E25" s="37"/>
      <c r="F25" s="37"/>
      <c r="G25" s="37"/>
      <c r="H25" s="37"/>
      <c r="I25" s="38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  <row r="33" spans="2:9" x14ac:dyDescent="0.25">
      <c r="B33" s="29"/>
      <c r="C33" s="29"/>
      <c r="D33" s="29"/>
      <c r="E33" s="29"/>
      <c r="F33" s="29"/>
      <c r="G33" s="29"/>
      <c r="H33" s="29"/>
      <c r="I33" s="29"/>
    </row>
    <row r="34" spans="2:9" x14ac:dyDescent="0.25">
      <c r="B34" s="29"/>
      <c r="C34" s="29"/>
      <c r="D34" s="29"/>
      <c r="E34" s="29"/>
      <c r="F34" s="29"/>
      <c r="G34" s="29"/>
      <c r="H34" s="29"/>
      <c r="I34" s="29"/>
    </row>
    <row r="35" spans="2:9" x14ac:dyDescent="0.25">
      <c r="B35" s="29"/>
      <c r="C35" s="29"/>
      <c r="D35" s="29"/>
      <c r="E35" s="29"/>
      <c r="F35" s="29"/>
      <c r="G35" s="29"/>
      <c r="H35" s="29"/>
      <c r="I35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opLeftCell="A4" workbookViewId="0">
      <selection activeCell="I18" sqref="I18"/>
    </sheetView>
  </sheetViews>
  <sheetFormatPr baseColWidth="10" defaultRowHeight="15" x14ac:dyDescent="0.25"/>
  <cols>
    <col min="1" max="1" width="41.7109375" customWidth="1"/>
    <col min="2" max="2" width="10" customWidth="1"/>
    <col min="3" max="7" width="11" bestFit="1" customWidth="1"/>
    <col min="8" max="8" width="10" customWidth="1"/>
    <col min="9" max="9" width="13.140625" bestFit="1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41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28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42"/>
      <c r="B12" s="41"/>
      <c r="C12" s="41"/>
      <c r="D12" s="41"/>
      <c r="E12" s="41"/>
      <c r="F12" s="41"/>
      <c r="G12" s="41"/>
      <c r="H12" s="41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95414</v>
      </c>
      <c r="C15" s="19">
        <v>108474</v>
      </c>
      <c r="D15" s="19">
        <v>100171</v>
      </c>
      <c r="E15" s="19">
        <v>108262</v>
      </c>
      <c r="F15" s="19">
        <v>102953</v>
      </c>
      <c r="G15" s="19">
        <v>106910</v>
      </c>
      <c r="H15" s="19">
        <v>96427</v>
      </c>
      <c r="I15" s="19">
        <v>91047</v>
      </c>
    </row>
    <row r="16" spans="1:12" x14ac:dyDescent="0.25">
      <c r="A16" s="20" t="s">
        <v>29</v>
      </c>
      <c r="B16" s="21">
        <v>95414</v>
      </c>
      <c r="C16" s="21">
        <v>108474</v>
      </c>
      <c r="D16" s="21">
        <v>100171</v>
      </c>
      <c r="E16" s="21">
        <v>108262</v>
      </c>
      <c r="F16" s="21">
        <v>102953</v>
      </c>
      <c r="G16" s="21">
        <v>106910</v>
      </c>
      <c r="H16" s="21">
        <v>96427</v>
      </c>
      <c r="I16" s="21">
        <v>91047</v>
      </c>
    </row>
    <row r="17" spans="1:9" x14ac:dyDescent="0.25">
      <c r="A17" s="18" t="s">
        <v>19</v>
      </c>
      <c r="B17" s="19">
        <v>22301</v>
      </c>
      <c r="C17" s="19">
        <v>25354</v>
      </c>
      <c r="D17" s="19">
        <v>23413</v>
      </c>
      <c r="E17" s="19">
        <v>25304</v>
      </c>
      <c r="F17" s="19">
        <v>24063</v>
      </c>
      <c r="G17" s="19">
        <v>24988</v>
      </c>
      <c r="H17" s="19">
        <v>22538</v>
      </c>
      <c r="I17" s="19">
        <v>21280</v>
      </c>
    </row>
    <row r="18" spans="1:9" x14ac:dyDescent="0.25">
      <c r="A18" s="43" t="s">
        <v>20</v>
      </c>
      <c r="B18" s="44">
        <v>73113</v>
      </c>
      <c r="C18" s="44">
        <v>83121</v>
      </c>
      <c r="D18" s="44">
        <v>76758</v>
      </c>
      <c r="E18" s="44">
        <v>82958</v>
      </c>
      <c r="F18" s="44">
        <v>78890</v>
      </c>
      <c r="G18" s="44">
        <v>81922</v>
      </c>
      <c r="H18" s="44">
        <v>73889</v>
      </c>
      <c r="I18" s="44">
        <v>69767</v>
      </c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4" workbookViewId="0">
      <selection activeCell="J21" sqref="J21"/>
    </sheetView>
  </sheetViews>
  <sheetFormatPr baseColWidth="10" defaultRowHeight="15" x14ac:dyDescent="0.25"/>
  <cols>
    <col min="1" max="1" width="37.140625" customWidth="1"/>
    <col min="2" max="9" width="10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41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30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60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10535</v>
      </c>
      <c r="C15" s="19">
        <v>8755</v>
      </c>
      <c r="D15" s="19">
        <v>7260</v>
      </c>
      <c r="E15" s="19">
        <v>8661</v>
      </c>
      <c r="F15" s="19">
        <v>8169</v>
      </c>
      <c r="G15" s="19">
        <v>8076</v>
      </c>
      <c r="H15" s="19">
        <v>7983</v>
      </c>
      <c r="I15" s="19">
        <v>6482</v>
      </c>
    </row>
    <row r="16" spans="1:12" ht="26.25" x14ac:dyDescent="0.25">
      <c r="A16" s="20" t="s">
        <v>31</v>
      </c>
      <c r="B16" s="21">
        <v>10535</v>
      </c>
      <c r="C16" s="21">
        <v>8755</v>
      </c>
      <c r="D16" s="21">
        <v>7260</v>
      </c>
      <c r="E16" s="21">
        <v>8661</v>
      </c>
      <c r="F16" s="21">
        <v>8169</v>
      </c>
      <c r="G16" s="21">
        <v>8076</v>
      </c>
      <c r="H16" s="21">
        <v>7983</v>
      </c>
      <c r="I16" s="21">
        <v>6482</v>
      </c>
    </row>
    <row r="17" spans="1:9" x14ac:dyDescent="0.25">
      <c r="A17" s="18" t="s">
        <v>19</v>
      </c>
      <c r="B17" s="19">
        <v>2462</v>
      </c>
      <c r="C17" s="19">
        <v>2046</v>
      </c>
      <c r="D17" s="19">
        <v>1697</v>
      </c>
      <c r="E17" s="19">
        <v>2024</v>
      </c>
      <c r="F17" s="19">
        <v>1909</v>
      </c>
      <c r="G17" s="19">
        <v>1887</v>
      </c>
      <c r="H17" s="19">
        <v>1866</v>
      </c>
      <c r="I17" s="19">
        <v>1515</v>
      </c>
    </row>
    <row r="18" spans="1:9" x14ac:dyDescent="0.25">
      <c r="A18" s="51" t="s">
        <v>43</v>
      </c>
      <c r="B18" s="52">
        <v>8073</v>
      </c>
      <c r="C18" s="52">
        <v>6709</v>
      </c>
      <c r="D18" s="52">
        <v>5563</v>
      </c>
      <c r="E18" s="52">
        <v>6637</v>
      </c>
      <c r="F18" s="52">
        <v>6260</v>
      </c>
      <c r="G18" s="52">
        <v>6188</v>
      </c>
      <c r="H18" s="52">
        <v>6117</v>
      </c>
      <c r="I18" s="52">
        <v>4967</v>
      </c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4" spans="1:9" x14ac:dyDescent="0.25"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2"/>
  <sheetViews>
    <sheetView showGridLines="0" topLeftCell="A4" workbookViewId="0">
      <selection activeCell="I18" sqref="I18"/>
    </sheetView>
  </sheetViews>
  <sheetFormatPr baseColWidth="10" defaultRowHeight="15" x14ac:dyDescent="0.25"/>
  <cols>
    <col min="1" max="1" width="41.85546875" customWidth="1"/>
    <col min="2" max="2" width="10" customWidth="1"/>
    <col min="3" max="7" width="11" bestFit="1" customWidth="1"/>
    <col min="8" max="8" width="10" customWidth="1"/>
    <col min="9" max="9" width="10.8554687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41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48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60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95414.310397654786</v>
      </c>
      <c r="C15" s="19">
        <v>108474.11216353382</v>
      </c>
      <c r="D15" s="19">
        <v>100171.28633131763</v>
      </c>
      <c r="E15" s="19">
        <v>108262.01334682771</v>
      </c>
      <c r="F15" s="19">
        <v>102953.11885248382</v>
      </c>
      <c r="G15" s="19">
        <v>106910</v>
      </c>
      <c r="H15" s="19">
        <v>96427.054801121893</v>
      </c>
      <c r="I15" s="19">
        <v>91047.037515127042</v>
      </c>
    </row>
    <row r="16" spans="1:12" x14ac:dyDescent="0.25">
      <c r="A16" s="20" t="s">
        <v>45</v>
      </c>
      <c r="B16" s="21">
        <v>95414.310397654786</v>
      </c>
      <c r="C16" s="21">
        <v>108474.11216353382</v>
      </c>
      <c r="D16" s="21">
        <v>100171.28633131763</v>
      </c>
      <c r="E16" s="21">
        <v>108262.01334682771</v>
      </c>
      <c r="F16" s="21">
        <v>102953.11885248382</v>
      </c>
      <c r="G16" s="21">
        <v>106910</v>
      </c>
      <c r="H16" s="21">
        <v>96427.054801121893</v>
      </c>
      <c r="I16" s="21">
        <v>91047.037515127042</v>
      </c>
    </row>
    <row r="17" spans="1:9" x14ac:dyDescent="0.25">
      <c r="A17" s="18" t="s">
        <v>19</v>
      </c>
      <c r="B17" s="19">
        <v>24261.835782309907</v>
      </c>
      <c r="C17" s="19">
        <v>27163.430284574177</v>
      </c>
      <c r="D17" s="19">
        <v>23953.101747624423</v>
      </c>
      <c r="E17" s="19">
        <v>25306.094844708707</v>
      </c>
      <c r="F17" s="19">
        <v>23431.274673354052</v>
      </c>
      <c r="G17" s="19">
        <v>24988</v>
      </c>
      <c r="H17" s="19">
        <v>22323.589221706028</v>
      </c>
      <c r="I17" s="19">
        <v>21078.228327954821</v>
      </c>
    </row>
    <row r="18" spans="1:9" x14ac:dyDescent="0.25">
      <c r="A18" s="51" t="s">
        <v>20</v>
      </c>
      <c r="B18" s="52">
        <v>71152.474615344923</v>
      </c>
      <c r="C18" s="52">
        <v>81310.681878959673</v>
      </c>
      <c r="D18" s="52">
        <v>76218.184583693248</v>
      </c>
      <c r="E18" s="52">
        <v>82955.91850211905</v>
      </c>
      <c r="F18" s="52">
        <v>79521.844179129796</v>
      </c>
      <c r="G18" s="52">
        <v>81922</v>
      </c>
      <c r="H18" s="52">
        <v>74103.465579415861</v>
      </c>
      <c r="I18" s="52">
        <v>69968.809187172228</v>
      </c>
    </row>
    <row r="19" spans="1:9" x14ac:dyDescent="0.25">
      <c r="A19" s="3"/>
      <c r="B19" s="2"/>
      <c r="C19" s="2"/>
      <c r="D19" s="2"/>
      <c r="E19" s="2"/>
      <c r="F19" s="2"/>
      <c r="G19" s="2"/>
      <c r="H19" s="2"/>
      <c r="I19" s="60"/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opLeftCell="A4" workbookViewId="0">
      <selection activeCell="K18" sqref="K18"/>
    </sheetView>
  </sheetViews>
  <sheetFormatPr baseColWidth="10" defaultRowHeight="15" x14ac:dyDescent="0.25"/>
  <cols>
    <col min="1" max="1" width="59.7109375" customWidth="1"/>
    <col min="2" max="2" width="11.140625" bestFit="1" customWidth="1"/>
    <col min="3" max="4" width="10" bestFit="1" customWidth="1"/>
    <col min="5" max="8" width="11" bestFit="1" customWidth="1"/>
    <col min="9" max="9" width="11.14062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32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91424</v>
      </c>
      <c r="C15" s="19">
        <v>89815</v>
      </c>
      <c r="D15" s="19">
        <v>96864</v>
      </c>
      <c r="E15" s="19">
        <v>102242</v>
      </c>
      <c r="F15" s="19">
        <v>115942</v>
      </c>
      <c r="G15" s="19">
        <v>128095</v>
      </c>
      <c r="H15" s="19">
        <v>141522</v>
      </c>
      <c r="I15" s="19">
        <v>138197</v>
      </c>
    </row>
    <row r="16" spans="1:12" x14ac:dyDescent="0.25">
      <c r="A16" s="20" t="s">
        <v>33</v>
      </c>
      <c r="B16" s="21">
        <v>91424</v>
      </c>
      <c r="C16" s="21">
        <v>89815</v>
      </c>
      <c r="D16" s="21">
        <v>96864</v>
      </c>
      <c r="E16" s="21">
        <v>102242</v>
      </c>
      <c r="F16" s="21">
        <v>115942</v>
      </c>
      <c r="G16" s="21">
        <v>128095</v>
      </c>
      <c r="H16" s="21">
        <v>141522</v>
      </c>
      <c r="I16" s="21">
        <v>138197</v>
      </c>
    </row>
    <row r="17" spans="1:9" x14ac:dyDescent="0.25">
      <c r="A17" s="18" t="s">
        <v>34</v>
      </c>
      <c r="B17" s="19">
        <v>9729</v>
      </c>
      <c r="C17" s="19">
        <v>9558</v>
      </c>
      <c r="D17" s="19">
        <v>10308</v>
      </c>
      <c r="E17" s="19">
        <v>10881</v>
      </c>
      <c r="F17" s="19">
        <v>12339</v>
      </c>
      <c r="G17" s="19">
        <v>13632</v>
      </c>
      <c r="H17" s="19">
        <v>15061</v>
      </c>
      <c r="I17" s="19">
        <v>14707</v>
      </c>
    </row>
    <row r="18" spans="1:9" x14ac:dyDescent="0.25">
      <c r="A18" s="20" t="s">
        <v>35</v>
      </c>
      <c r="B18" s="21">
        <v>48472</v>
      </c>
      <c r="C18" s="21">
        <v>47619</v>
      </c>
      <c r="D18" s="21">
        <v>51356</v>
      </c>
      <c r="E18" s="21">
        <v>54207</v>
      </c>
      <c r="F18" s="21">
        <v>61471</v>
      </c>
      <c r="G18" s="21">
        <v>67914</v>
      </c>
      <c r="H18" s="21">
        <v>75033</v>
      </c>
      <c r="I18" s="21">
        <v>73270</v>
      </c>
    </row>
    <row r="19" spans="1:9" x14ac:dyDescent="0.25">
      <c r="A19" s="18" t="s">
        <v>36</v>
      </c>
      <c r="B19" s="19">
        <v>33223</v>
      </c>
      <c r="C19" s="19">
        <v>32638</v>
      </c>
      <c r="D19" s="19">
        <v>35200</v>
      </c>
      <c r="E19" s="19">
        <v>37154</v>
      </c>
      <c r="F19" s="19">
        <v>42132</v>
      </c>
      <c r="G19" s="19">
        <v>46549</v>
      </c>
      <c r="H19" s="19">
        <v>51428</v>
      </c>
      <c r="I19" s="19">
        <v>50220</v>
      </c>
    </row>
    <row r="20" spans="1:9" x14ac:dyDescent="0.25">
      <c r="A20" s="20" t="s">
        <v>19</v>
      </c>
      <c r="B20" s="21">
        <v>20938</v>
      </c>
      <c r="C20" s="21">
        <v>20569</v>
      </c>
      <c r="D20" s="21">
        <v>22184</v>
      </c>
      <c r="E20" s="21">
        <v>23415</v>
      </c>
      <c r="F20" s="21">
        <v>26553</v>
      </c>
      <c r="G20" s="21">
        <v>29336</v>
      </c>
      <c r="H20" s="21">
        <v>32411</v>
      </c>
      <c r="I20" s="21">
        <v>31650</v>
      </c>
    </row>
    <row r="21" spans="1:9" x14ac:dyDescent="0.25">
      <c r="A21" s="22" t="s">
        <v>20</v>
      </c>
      <c r="B21" s="23">
        <v>70486</v>
      </c>
      <c r="C21" s="23">
        <v>69246</v>
      </c>
      <c r="D21" s="23">
        <v>74681</v>
      </c>
      <c r="E21" s="23">
        <v>78827</v>
      </c>
      <c r="F21" s="23">
        <v>89389</v>
      </c>
      <c r="G21" s="23">
        <v>98759</v>
      </c>
      <c r="H21" s="23">
        <v>109111</v>
      </c>
      <c r="I21" s="23">
        <v>106547</v>
      </c>
    </row>
    <row r="22" spans="1:9" x14ac:dyDescent="0.25">
      <c r="A22" s="6"/>
      <c r="B22" s="4"/>
      <c r="C22" s="4"/>
      <c r="D22" s="4"/>
      <c r="E22" s="4"/>
      <c r="F22" s="4"/>
      <c r="G22" s="4"/>
      <c r="H22" s="4"/>
      <c r="I22" s="4"/>
    </row>
    <row r="23" spans="1:9" s="10" customFormat="1" ht="14.25" x14ac:dyDescent="0.2">
      <c r="A23" s="30" t="s">
        <v>56</v>
      </c>
      <c r="B23" s="31"/>
      <c r="C23" s="31"/>
      <c r="D23" s="31"/>
      <c r="E23" s="31"/>
      <c r="F23" s="31"/>
      <c r="G23" s="31"/>
      <c r="H23" s="31"/>
      <c r="I23" s="32"/>
    </row>
    <row r="24" spans="1:9" s="10" customFormat="1" ht="14.25" x14ac:dyDescent="0.2">
      <c r="A24" s="33" t="s">
        <v>57</v>
      </c>
      <c r="B24" s="34"/>
      <c r="C24" s="34"/>
      <c r="D24" s="34"/>
      <c r="E24" s="34"/>
      <c r="F24" s="34"/>
      <c r="G24" s="34"/>
      <c r="H24" s="34"/>
      <c r="I24" s="35"/>
    </row>
    <row r="25" spans="1:9" s="10" customFormat="1" ht="14.25" x14ac:dyDescent="0.2">
      <c r="A25" s="36" t="s">
        <v>58</v>
      </c>
      <c r="B25" s="37"/>
      <c r="C25" s="37"/>
      <c r="D25" s="37"/>
      <c r="E25" s="37"/>
      <c r="F25" s="37"/>
      <c r="G25" s="37"/>
      <c r="H25" s="37"/>
      <c r="I25" s="38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  <row r="33" spans="2:9" x14ac:dyDescent="0.25">
      <c r="B33" s="29"/>
      <c r="C33" s="29"/>
      <c r="D33" s="29"/>
      <c r="E33" s="29"/>
      <c r="F33" s="29"/>
      <c r="G33" s="29"/>
      <c r="H33" s="29"/>
      <c r="I33" s="29"/>
    </row>
    <row r="34" spans="2:9" x14ac:dyDescent="0.25">
      <c r="B34" s="29"/>
      <c r="C34" s="29"/>
      <c r="D34" s="29"/>
      <c r="E34" s="29"/>
      <c r="F34" s="29"/>
      <c r="G34" s="29"/>
      <c r="H34" s="29"/>
      <c r="I34" s="29"/>
    </row>
    <row r="35" spans="2:9" x14ac:dyDescent="0.25">
      <c r="B35" s="29"/>
      <c r="C35" s="29"/>
      <c r="D35" s="29"/>
      <c r="E35" s="29"/>
      <c r="F35" s="29"/>
      <c r="G35" s="29"/>
      <c r="H35" s="29"/>
      <c r="I35" s="29"/>
    </row>
    <row r="36" spans="2:9" x14ac:dyDescent="0.25">
      <c r="B36" s="29"/>
      <c r="C36" s="29"/>
      <c r="D36" s="29"/>
      <c r="E36" s="29"/>
      <c r="F36" s="29"/>
      <c r="G36" s="29"/>
      <c r="H36" s="29"/>
      <c r="I36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opLeftCell="A4" workbookViewId="0">
      <selection activeCell="L20" sqref="L20"/>
    </sheetView>
  </sheetViews>
  <sheetFormatPr baseColWidth="10" defaultRowHeight="15" x14ac:dyDescent="0.25"/>
  <cols>
    <col min="1" max="1" width="59.7109375" customWidth="1"/>
    <col min="2" max="2" width="11.140625" bestFit="1" customWidth="1"/>
    <col min="3" max="8" width="10" bestFit="1" customWidth="1"/>
    <col min="9" max="9" width="9.8554687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37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17049</v>
      </c>
      <c r="C15" s="19">
        <v>17217</v>
      </c>
      <c r="D15" s="19">
        <v>21174</v>
      </c>
      <c r="E15" s="19">
        <v>28980</v>
      </c>
      <c r="F15" s="19">
        <v>28293</v>
      </c>
      <c r="G15" s="19">
        <v>44977</v>
      </c>
      <c r="H15" s="19">
        <v>46615</v>
      </c>
      <c r="I15" s="19">
        <v>53272</v>
      </c>
    </row>
    <row r="16" spans="1:12" x14ac:dyDescent="0.25">
      <c r="A16" s="20" t="s">
        <v>33</v>
      </c>
      <c r="B16" s="21">
        <v>17049</v>
      </c>
      <c r="C16" s="21">
        <v>17217</v>
      </c>
      <c r="D16" s="21">
        <v>21174</v>
      </c>
      <c r="E16" s="21">
        <v>28980</v>
      </c>
      <c r="F16" s="21">
        <v>28293</v>
      </c>
      <c r="G16" s="21">
        <v>44977</v>
      </c>
      <c r="H16" s="21">
        <v>46615</v>
      </c>
      <c r="I16" s="21">
        <v>53272</v>
      </c>
    </row>
    <row r="17" spans="1:9" x14ac:dyDescent="0.25">
      <c r="A17" s="18" t="s">
        <v>19</v>
      </c>
      <c r="B17" s="19">
        <v>3905</v>
      </c>
      <c r="C17" s="19">
        <v>3943</v>
      </c>
      <c r="D17" s="19">
        <v>4849</v>
      </c>
      <c r="E17" s="19">
        <v>6637</v>
      </c>
      <c r="F17" s="19">
        <v>6480</v>
      </c>
      <c r="G17" s="19">
        <v>10301</v>
      </c>
      <c r="H17" s="19">
        <v>10676</v>
      </c>
      <c r="I17" s="19">
        <v>12201</v>
      </c>
    </row>
    <row r="18" spans="1:9" x14ac:dyDescent="0.25">
      <c r="A18" s="43" t="s">
        <v>20</v>
      </c>
      <c r="B18" s="44">
        <v>13144</v>
      </c>
      <c r="C18" s="44">
        <v>13274</v>
      </c>
      <c r="D18" s="44">
        <v>16324</v>
      </c>
      <c r="E18" s="44">
        <v>22342</v>
      </c>
      <c r="F18" s="44">
        <v>21813</v>
      </c>
      <c r="G18" s="44">
        <v>34676</v>
      </c>
      <c r="H18" s="44">
        <v>35939</v>
      </c>
      <c r="I18" s="44">
        <v>41072</v>
      </c>
    </row>
    <row r="19" spans="1:9" x14ac:dyDescent="0.25">
      <c r="A19" s="6"/>
      <c r="B19" s="4"/>
      <c r="C19" s="4"/>
      <c r="D19" s="4"/>
      <c r="E19" s="4"/>
      <c r="F19" s="4"/>
      <c r="G19" s="4"/>
      <c r="H19" s="4"/>
      <c r="I19" s="4"/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opLeftCell="A7" workbookViewId="0">
      <selection activeCell="A27" sqref="A27"/>
    </sheetView>
  </sheetViews>
  <sheetFormatPr baseColWidth="10" defaultRowHeight="15" x14ac:dyDescent="0.25"/>
  <cols>
    <col min="1" max="1" width="70.5703125" customWidth="1"/>
    <col min="2" max="2" width="11.140625" bestFit="1" customWidth="1"/>
    <col min="3" max="8" width="10" bestFit="1" customWidth="1"/>
    <col min="9" max="9" width="9.8554687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39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37124</v>
      </c>
      <c r="C15" s="19">
        <v>28617</v>
      </c>
      <c r="D15" s="19">
        <v>28782</v>
      </c>
      <c r="E15" s="19">
        <v>31209</v>
      </c>
      <c r="F15" s="19">
        <v>24871</v>
      </c>
      <c r="G15" s="19">
        <v>29091</v>
      </c>
      <c r="H15" s="19">
        <v>34028</v>
      </c>
      <c r="I15" s="19">
        <v>29867</v>
      </c>
    </row>
    <row r="16" spans="1:12" x14ac:dyDescent="0.25">
      <c r="A16" s="20" t="s">
        <v>40</v>
      </c>
      <c r="B16" s="21">
        <v>37124</v>
      </c>
      <c r="C16" s="21">
        <v>28617</v>
      </c>
      <c r="D16" s="21">
        <v>28782</v>
      </c>
      <c r="E16" s="21">
        <v>31209</v>
      </c>
      <c r="F16" s="21">
        <v>24871</v>
      </c>
      <c r="G16" s="21">
        <v>29091</v>
      </c>
      <c r="H16" s="21">
        <v>34028</v>
      </c>
      <c r="I16" s="21">
        <v>29867</v>
      </c>
    </row>
    <row r="17" spans="1:9" x14ac:dyDescent="0.25">
      <c r="A17" s="18" t="s">
        <v>19</v>
      </c>
      <c r="B17" s="19">
        <v>8631</v>
      </c>
      <c r="C17" s="19">
        <v>6653</v>
      </c>
      <c r="D17" s="19">
        <v>6691</v>
      </c>
      <c r="E17" s="19">
        <v>7256</v>
      </c>
      <c r="F17" s="19">
        <v>5782</v>
      </c>
      <c r="G17" s="19">
        <v>6763</v>
      </c>
      <c r="H17" s="19">
        <v>7911</v>
      </c>
      <c r="I17" s="19">
        <v>6944</v>
      </c>
    </row>
    <row r="18" spans="1:9" x14ac:dyDescent="0.25">
      <c r="A18" s="43" t="s">
        <v>20</v>
      </c>
      <c r="B18" s="44">
        <v>28493</v>
      </c>
      <c r="C18" s="44">
        <v>21964</v>
      </c>
      <c r="D18" s="44">
        <v>22090</v>
      </c>
      <c r="E18" s="44">
        <v>23953</v>
      </c>
      <c r="F18" s="44">
        <v>19089</v>
      </c>
      <c r="G18" s="44">
        <v>22328</v>
      </c>
      <c r="H18" s="44">
        <v>26116</v>
      </c>
      <c r="I18" s="44">
        <v>22923</v>
      </c>
    </row>
    <row r="19" spans="1:9" x14ac:dyDescent="0.25">
      <c r="A19" s="6"/>
      <c r="B19" s="4"/>
      <c r="C19" s="4"/>
      <c r="D19" s="4"/>
      <c r="E19" s="4"/>
      <c r="F19" s="4"/>
      <c r="G19" s="4"/>
      <c r="H19" s="4"/>
      <c r="I19" s="4"/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9"/>
  <sheetViews>
    <sheetView showGridLines="0" topLeftCell="A4" workbookViewId="0">
      <selection activeCell="F24" sqref="F24"/>
    </sheetView>
  </sheetViews>
  <sheetFormatPr baseColWidth="10" defaultRowHeight="15" x14ac:dyDescent="0.25"/>
  <cols>
    <col min="1" max="1" width="59.7109375" customWidth="1"/>
    <col min="2" max="2" width="12.140625" bestFit="1" customWidth="1"/>
    <col min="3" max="8" width="11" bestFit="1" customWidth="1"/>
    <col min="9" max="9" width="13.28515625" bestFit="1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49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145597</v>
      </c>
      <c r="C15" s="19">
        <v>135649</v>
      </c>
      <c r="D15" s="19">
        <v>146820</v>
      </c>
      <c r="E15" s="19">
        <v>162431</v>
      </c>
      <c r="F15" s="19">
        <v>169106</v>
      </c>
      <c r="G15" s="19">
        <v>202163</v>
      </c>
      <c r="H15" s="19">
        <v>222165</v>
      </c>
      <c r="I15" s="19">
        <v>221336</v>
      </c>
    </row>
    <row r="16" spans="1:12" x14ac:dyDescent="0.25">
      <c r="A16" s="20" t="s">
        <v>50</v>
      </c>
      <c r="B16" s="21">
        <v>145597</v>
      </c>
      <c r="C16" s="21">
        <v>135649</v>
      </c>
      <c r="D16" s="21">
        <v>146820</v>
      </c>
      <c r="E16" s="21">
        <v>162431</v>
      </c>
      <c r="F16" s="21">
        <v>169106</v>
      </c>
      <c r="G16" s="21">
        <v>202163</v>
      </c>
      <c r="H16" s="21">
        <v>222165</v>
      </c>
      <c r="I16" s="21">
        <v>221336</v>
      </c>
    </row>
    <row r="17" spans="1:9" x14ac:dyDescent="0.25">
      <c r="A17" s="18" t="s">
        <v>19</v>
      </c>
      <c r="B17" s="19">
        <v>33474</v>
      </c>
      <c r="C17" s="19">
        <v>31165</v>
      </c>
      <c r="D17" s="19">
        <v>33724</v>
      </c>
      <c r="E17" s="19">
        <v>37308</v>
      </c>
      <c r="F17" s="19">
        <v>38815</v>
      </c>
      <c r="G17" s="19">
        <v>46400</v>
      </c>
      <c r="H17" s="19">
        <v>50998</v>
      </c>
      <c r="I17" s="19">
        <v>50795</v>
      </c>
    </row>
    <row r="18" spans="1:9" x14ac:dyDescent="0.25">
      <c r="A18" s="43" t="s">
        <v>20</v>
      </c>
      <c r="B18" s="44">
        <v>112123</v>
      </c>
      <c r="C18" s="44">
        <v>104484</v>
      </c>
      <c r="D18" s="44">
        <v>113096</v>
      </c>
      <c r="E18" s="44">
        <v>125123</v>
      </c>
      <c r="F18" s="44">
        <v>130291</v>
      </c>
      <c r="G18" s="44">
        <v>155763</v>
      </c>
      <c r="H18" s="44">
        <v>171167</v>
      </c>
      <c r="I18" s="44">
        <v>170541</v>
      </c>
    </row>
    <row r="19" spans="1:9" x14ac:dyDescent="0.25">
      <c r="A19" s="6"/>
      <c r="B19" s="4"/>
      <c r="C19" s="4"/>
      <c r="D19" s="4"/>
      <c r="E19" s="4"/>
      <c r="F19" s="4"/>
      <c r="G19" s="4"/>
      <c r="H19" s="4"/>
      <c r="I19" s="4"/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4" spans="1:9" x14ac:dyDescent="0.25"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abSelected="1" topLeftCell="A4" workbookViewId="0">
      <selection activeCell="J23" sqref="J23"/>
    </sheetView>
  </sheetViews>
  <sheetFormatPr baseColWidth="10" defaultRowHeight="15" x14ac:dyDescent="0.25"/>
  <cols>
    <col min="1" max="1" width="36.140625" customWidth="1"/>
    <col min="2" max="2" width="12.140625" bestFit="1" customWidth="1"/>
    <col min="3" max="8" width="11" bestFit="1" customWidth="1"/>
    <col min="9" max="9" width="11.710937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7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9.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7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51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42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ht="17.25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61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347641</v>
      </c>
      <c r="C15" s="19">
        <v>349653</v>
      </c>
      <c r="D15" s="19">
        <v>349294</v>
      </c>
      <c r="E15" s="19">
        <v>372135</v>
      </c>
      <c r="F15" s="19">
        <v>368428</v>
      </c>
      <c r="G15" s="19">
        <v>406353</v>
      </c>
      <c r="H15" s="19">
        <v>391243</v>
      </c>
      <c r="I15" s="19">
        <v>392495</v>
      </c>
    </row>
    <row r="16" spans="1:12" x14ac:dyDescent="0.25">
      <c r="A16" s="20" t="s">
        <v>52</v>
      </c>
      <c r="B16" s="21">
        <v>347641</v>
      </c>
      <c r="C16" s="21">
        <v>349653</v>
      </c>
      <c r="D16" s="21">
        <v>349294</v>
      </c>
      <c r="E16" s="21">
        <v>372135</v>
      </c>
      <c r="F16" s="21">
        <v>368428</v>
      </c>
      <c r="G16" s="21">
        <v>406353</v>
      </c>
      <c r="H16" s="21">
        <v>391243</v>
      </c>
      <c r="I16" s="21">
        <v>392495</v>
      </c>
    </row>
    <row r="17" spans="1:9" x14ac:dyDescent="0.25">
      <c r="A17" s="18" t="s">
        <v>19</v>
      </c>
      <c r="B17" s="19">
        <v>80524</v>
      </c>
      <c r="C17" s="19">
        <v>80991</v>
      </c>
      <c r="D17" s="19">
        <v>80907</v>
      </c>
      <c r="E17" s="19">
        <v>86198</v>
      </c>
      <c r="F17" s="19">
        <v>85339</v>
      </c>
      <c r="G17" s="19">
        <v>94124</v>
      </c>
      <c r="H17" s="19">
        <v>90624</v>
      </c>
      <c r="I17" s="19">
        <v>90914</v>
      </c>
    </row>
    <row r="18" spans="1:9" x14ac:dyDescent="0.25">
      <c r="A18" s="43" t="s">
        <v>20</v>
      </c>
      <c r="B18" s="44">
        <v>267116</v>
      </c>
      <c r="C18" s="44">
        <v>268663</v>
      </c>
      <c r="D18" s="44">
        <v>268387</v>
      </c>
      <c r="E18" s="44">
        <v>285937</v>
      </c>
      <c r="F18" s="44">
        <v>283088</v>
      </c>
      <c r="G18" s="44">
        <v>312228</v>
      </c>
      <c r="H18" s="44">
        <v>300618</v>
      </c>
      <c r="I18" s="44">
        <v>301580</v>
      </c>
    </row>
    <row r="19" spans="1:9" x14ac:dyDescent="0.25">
      <c r="H19" s="7"/>
      <c r="I19" s="7"/>
    </row>
    <row r="20" spans="1:9" s="10" customFormat="1" ht="14.25" x14ac:dyDescent="0.2">
      <c r="A20" s="30" t="s">
        <v>56</v>
      </c>
      <c r="B20" s="31"/>
      <c r="C20" s="31"/>
      <c r="D20" s="31"/>
      <c r="E20" s="31"/>
      <c r="F20" s="31"/>
      <c r="G20" s="31"/>
      <c r="H20" s="31"/>
      <c r="I20" s="32"/>
    </row>
    <row r="21" spans="1:9" s="10" customFormat="1" ht="14.25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5"/>
    </row>
    <row r="22" spans="1:9" s="10" customFormat="1" ht="14.25" x14ac:dyDescent="0.2">
      <c r="A22" s="36" t="s">
        <v>58</v>
      </c>
      <c r="B22" s="37"/>
      <c r="C22" s="37"/>
      <c r="D22" s="37"/>
      <c r="E22" s="37"/>
      <c r="F22" s="37"/>
      <c r="G22" s="37"/>
      <c r="H22" s="37"/>
      <c r="I22" s="38"/>
    </row>
    <row r="25" spans="1:9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10" workbookViewId="0">
      <selection activeCell="I29" sqref="I29"/>
    </sheetView>
  </sheetViews>
  <sheetFormatPr baseColWidth="10" defaultRowHeight="15" x14ac:dyDescent="0.25"/>
  <cols>
    <col min="1" max="1" width="59.7109375" customWidth="1"/>
    <col min="2" max="9" width="10.85546875" customWidth="1"/>
  </cols>
  <sheetData>
    <row r="1" spans="1:12" s="10" customFormat="1" ht="27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5.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0.2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20.2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4.75" customHeight="1" x14ac:dyDescent="0.25">
      <c r="A5" s="75" t="s">
        <v>54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2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74622</v>
      </c>
      <c r="C15" s="19">
        <v>79174</v>
      </c>
      <c r="D15" s="19">
        <v>81884</v>
      </c>
      <c r="E15" s="19">
        <v>83991</v>
      </c>
      <c r="F15" s="19">
        <v>83807</v>
      </c>
      <c r="G15" s="19">
        <v>89204</v>
      </c>
      <c r="H15" s="19">
        <v>96902</v>
      </c>
      <c r="I15" s="19">
        <v>105644</v>
      </c>
    </row>
    <row r="16" spans="1:12" x14ac:dyDescent="0.25">
      <c r="A16" s="20" t="s">
        <v>15</v>
      </c>
      <c r="B16" s="21">
        <v>74622</v>
      </c>
      <c r="C16" s="21">
        <v>79174</v>
      </c>
      <c r="D16" s="21">
        <v>81884</v>
      </c>
      <c r="E16" s="21">
        <v>83991</v>
      </c>
      <c r="F16" s="21">
        <v>83807</v>
      </c>
      <c r="G16" s="21">
        <v>89204</v>
      </c>
      <c r="H16" s="21">
        <v>96902</v>
      </c>
      <c r="I16" s="21">
        <v>105644</v>
      </c>
    </row>
    <row r="17" spans="1:9" x14ac:dyDescent="0.25">
      <c r="A17" s="18" t="s">
        <v>16</v>
      </c>
      <c r="B17" s="19">
        <v>4100</v>
      </c>
      <c r="C17" s="19">
        <v>4384</v>
      </c>
      <c r="D17" s="19">
        <v>4746</v>
      </c>
      <c r="E17" s="19">
        <v>4843</v>
      </c>
      <c r="F17" s="19">
        <v>4974</v>
      </c>
      <c r="G17" s="19">
        <v>5077</v>
      </c>
      <c r="H17" s="19">
        <v>5213</v>
      </c>
      <c r="I17" s="19">
        <v>5534</v>
      </c>
    </row>
    <row r="18" spans="1:9" x14ac:dyDescent="0.25">
      <c r="A18" s="20" t="s">
        <v>17</v>
      </c>
      <c r="B18" s="21">
        <v>20450</v>
      </c>
      <c r="C18" s="21">
        <v>21244</v>
      </c>
      <c r="D18" s="21">
        <v>22036</v>
      </c>
      <c r="E18" s="21">
        <v>22990</v>
      </c>
      <c r="F18" s="21">
        <v>22709</v>
      </c>
      <c r="G18" s="21">
        <v>25169</v>
      </c>
      <c r="H18" s="21">
        <v>28393</v>
      </c>
      <c r="I18" s="21">
        <v>31262</v>
      </c>
    </row>
    <row r="19" spans="1:9" x14ac:dyDescent="0.25">
      <c r="A19" s="18" t="s">
        <v>18</v>
      </c>
      <c r="B19" s="19">
        <v>50073</v>
      </c>
      <c r="C19" s="19">
        <v>53545</v>
      </c>
      <c r="D19" s="19">
        <v>55102</v>
      </c>
      <c r="E19" s="19">
        <v>56158</v>
      </c>
      <c r="F19" s="19">
        <v>56124</v>
      </c>
      <c r="G19" s="19">
        <v>58958</v>
      </c>
      <c r="H19" s="19">
        <v>63296</v>
      </c>
      <c r="I19" s="19">
        <v>68848</v>
      </c>
    </row>
    <row r="20" spans="1:9" x14ac:dyDescent="0.25">
      <c r="A20" s="20" t="s">
        <v>19</v>
      </c>
      <c r="B20" s="21">
        <v>18975</v>
      </c>
      <c r="C20" s="21">
        <v>19826</v>
      </c>
      <c r="D20" s="21">
        <v>19580</v>
      </c>
      <c r="E20" s="21">
        <v>19633</v>
      </c>
      <c r="F20" s="21">
        <v>19073</v>
      </c>
      <c r="G20" s="21">
        <v>20849</v>
      </c>
      <c r="H20" s="21">
        <v>22433</v>
      </c>
      <c r="I20" s="21">
        <v>24457</v>
      </c>
    </row>
    <row r="21" spans="1:9" x14ac:dyDescent="0.25">
      <c r="A21" s="22" t="s">
        <v>20</v>
      </c>
      <c r="B21" s="23">
        <v>55647</v>
      </c>
      <c r="C21" s="23">
        <v>59348</v>
      </c>
      <c r="D21" s="23">
        <v>62304</v>
      </c>
      <c r="E21" s="23">
        <v>64358</v>
      </c>
      <c r="F21" s="23">
        <v>64733</v>
      </c>
      <c r="G21" s="23">
        <v>68355</v>
      </c>
      <c r="H21" s="23">
        <v>74468</v>
      </c>
      <c r="I21" s="23">
        <v>81187</v>
      </c>
    </row>
    <row r="22" spans="1:9" x14ac:dyDescent="0.25"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26" t="s">
        <v>21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0" t="s">
        <v>22</v>
      </c>
      <c r="B24" s="21">
        <v>30688</v>
      </c>
      <c r="C24" s="21">
        <v>30697</v>
      </c>
      <c r="D24" s="21">
        <v>33276</v>
      </c>
      <c r="E24" s="21">
        <v>33396</v>
      </c>
      <c r="F24" s="21">
        <v>32735</v>
      </c>
      <c r="G24" s="21">
        <v>34646</v>
      </c>
      <c r="H24" s="21">
        <v>36370</v>
      </c>
      <c r="I24" s="21">
        <v>39651</v>
      </c>
    </row>
    <row r="25" spans="1:9" x14ac:dyDescent="0.25">
      <c r="A25" s="18" t="s">
        <v>23</v>
      </c>
      <c r="B25" s="19">
        <v>24445</v>
      </c>
      <c r="C25" s="19">
        <v>24393</v>
      </c>
      <c r="D25" s="19">
        <v>26418</v>
      </c>
      <c r="E25" s="19">
        <v>26216</v>
      </c>
      <c r="F25" s="19">
        <v>25788</v>
      </c>
      <c r="G25" s="19">
        <v>27301</v>
      </c>
      <c r="H25" s="19">
        <v>28618</v>
      </c>
      <c r="I25" s="19">
        <v>31200</v>
      </c>
    </row>
    <row r="26" spans="1:9" x14ac:dyDescent="0.25">
      <c r="A26" s="20" t="s">
        <v>24</v>
      </c>
      <c r="B26" s="21">
        <v>6243</v>
      </c>
      <c r="C26" s="21">
        <v>6305</v>
      </c>
      <c r="D26" s="21">
        <v>6858</v>
      </c>
      <c r="E26" s="21">
        <v>7180</v>
      </c>
      <c r="F26" s="21">
        <v>6947</v>
      </c>
      <c r="G26" s="21">
        <v>7345</v>
      </c>
      <c r="H26" s="21">
        <v>7752</v>
      </c>
      <c r="I26" s="21">
        <v>8451</v>
      </c>
    </row>
    <row r="27" spans="1:9" x14ac:dyDescent="0.25">
      <c r="A27" s="18" t="s">
        <v>25</v>
      </c>
      <c r="B27" s="19">
        <v>3136</v>
      </c>
      <c r="C27" s="19">
        <v>3396</v>
      </c>
      <c r="D27" s="19">
        <v>3349</v>
      </c>
      <c r="E27" s="19">
        <v>3045</v>
      </c>
      <c r="F27" s="19">
        <v>3109</v>
      </c>
      <c r="G27" s="19">
        <v>3330</v>
      </c>
      <c r="H27" s="19">
        <v>3571</v>
      </c>
      <c r="I27" s="19">
        <v>3894</v>
      </c>
    </row>
    <row r="28" spans="1:9" x14ac:dyDescent="0.25">
      <c r="A28" s="20" t="s">
        <v>26</v>
      </c>
      <c r="B28" s="21">
        <v>17820</v>
      </c>
      <c r="C28" s="21">
        <v>20253</v>
      </c>
      <c r="D28" s="21">
        <v>20885</v>
      </c>
      <c r="E28" s="21">
        <v>20649</v>
      </c>
      <c r="F28" s="21">
        <v>21232</v>
      </c>
      <c r="G28" s="21">
        <v>23557</v>
      </c>
      <c r="H28" s="21">
        <v>25643</v>
      </c>
      <c r="I28" s="21">
        <v>27956</v>
      </c>
    </row>
    <row r="29" spans="1:9" x14ac:dyDescent="0.25">
      <c r="A29" s="22" t="s">
        <v>27</v>
      </c>
      <c r="B29" s="23">
        <v>4003</v>
      </c>
      <c r="C29" s="23">
        <v>5001</v>
      </c>
      <c r="D29" s="23">
        <v>4794</v>
      </c>
      <c r="E29" s="23">
        <v>7267</v>
      </c>
      <c r="F29" s="23">
        <v>7657</v>
      </c>
      <c r="G29" s="23">
        <v>6822</v>
      </c>
      <c r="H29" s="23">
        <v>8883</v>
      </c>
      <c r="I29" s="23">
        <v>9685</v>
      </c>
    </row>
    <row r="30" spans="1:9" x14ac:dyDescent="0.25">
      <c r="A30" s="5"/>
      <c r="B30" s="58"/>
      <c r="C30" s="58"/>
      <c r="D30" s="58"/>
      <c r="E30" s="58"/>
      <c r="F30" s="58"/>
      <c r="G30" s="58"/>
      <c r="H30" s="58"/>
      <c r="I30" s="58"/>
    </row>
    <row r="31" spans="1:9" s="10" customFormat="1" ht="14.25" x14ac:dyDescent="0.2">
      <c r="A31" s="30" t="s">
        <v>56</v>
      </c>
      <c r="B31" s="31"/>
      <c r="C31" s="31"/>
      <c r="D31" s="31"/>
      <c r="E31" s="31"/>
      <c r="F31" s="31"/>
      <c r="G31" s="31"/>
      <c r="H31" s="31"/>
      <c r="I31" s="32"/>
    </row>
    <row r="32" spans="1:9" s="10" customFormat="1" ht="14.25" x14ac:dyDescent="0.2">
      <c r="A32" s="33" t="s">
        <v>57</v>
      </c>
      <c r="B32" s="34"/>
      <c r="C32" s="34"/>
      <c r="D32" s="34"/>
      <c r="E32" s="34"/>
      <c r="F32" s="34"/>
      <c r="G32" s="34"/>
      <c r="H32" s="34"/>
      <c r="I32" s="35"/>
    </row>
    <row r="33" spans="1:9" s="10" customFormat="1" ht="14.25" x14ac:dyDescent="0.2">
      <c r="A33" s="36" t="s">
        <v>58</v>
      </c>
      <c r="B33" s="37"/>
      <c r="C33" s="37"/>
      <c r="D33" s="37"/>
      <c r="E33" s="37"/>
      <c r="F33" s="37"/>
      <c r="G33" s="37"/>
      <c r="H33" s="37"/>
      <c r="I33" s="38"/>
    </row>
    <row r="34" spans="1:9" x14ac:dyDescent="0.25"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B48" s="29"/>
      <c r="C48" s="29"/>
      <c r="D48" s="29"/>
      <c r="E48" s="29"/>
      <c r="F48" s="29"/>
      <c r="G48" s="29"/>
      <c r="H48" s="29"/>
      <c r="I48" s="29"/>
    </row>
    <row r="49" spans="2:9" x14ac:dyDescent="0.25">
      <c r="B49" s="29"/>
      <c r="C49" s="29"/>
      <c r="D49" s="29"/>
      <c r="E49" s="29"/>
      <c r="F49" s="29"/>
      <c r="G49" s="29"/>
      <c r="H49" s="29"/>
      <c r="I49" s="29"/>
    </row>
    <row r="50" spans="2:9" x14ac:dyDescent="0.25">
      <c r="B50" s="29"/>
      <c r="C50" s="29"/>
      <c r="D50" s="29"/>
      <c r="E50" s="29"/>
      <c r="F50" s="29"/>
      <c r="G50" s="29"/>
      <c r="H50" s="29"/>
      <c r="I50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A7" workbookViewId="0">
      <selection activeCell="I18" sqref="I18"/>
    </sheetView>
  </sheetViews>
  <sheetFormatPr baseColWidth="10" defaultRowHeight="14.25" x14ac:dyDescent="0.2"/>
  <cols>
    <col min="1" max="1" width="46.85546875" style="42" customWidth="1"/>
    <col min="2" max="6" width="10" style="42" bestFit="1" customWidth="1"/>
    <col min="7" max="8" width="11" style="42" bestFit="1" customWidth="1"/>
    <col min="9" max="9" width="13.140625" style="42" bestFit="1" customWidth="1"/>
    <col min="10" max="16384" width="11.42578125" style="42"/>
  </cols>
  <sheetData>
    <row r="1" spans="1:12" s="10" customFormat="1" ht="28.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7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1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5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0" customFormat="1" ht="24.75" customHeight="1" x14ac:dyDescent="0.2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40"/>
      <c r="K5" s="40"/>
      <c r="L5" s="40"/>
    </row>
    <row r="6" spans="1:12" s="39" customFormat="1" ht="12" x14ac:dyDescent="0.2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s="39" customFormat="1" ht="12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s="39" customFormat="1" ht="12" x14ac:dyDescent="0.2">
      <c r="A8" s="14" t="s">
        <v>28</v>
      </c>
      <c r="B8" s="14"/>
      <c r="C8" s="14"/>
      <c r="D8" s="14"/>
      <c r="E8" s="14"/>
      <c r="F8" s="14"/>
      <c r="G8" s="14"/>
      <c r="H8" s="14"/>
      <c r="I8" s="14"/>
    </row>
    <row r="9" spans="1:12" s="39" customFormat="1" ht="12" x14ac:dyDescent="0.2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s="39" customFormat="1" ht="12" x14ac:dyDescent="0.2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ht="15" x14ac:dyDescent="0.25">
      <c r="A11" s="1"/>
      <c r="B11" s="41"/>
      <c r="C11" s="41"/>
      <c r="D11" s="41"/>
      <c r="E11" s="41"/>
      <c r="F11" s="41"/>
      <c r="G11" s="41"/>
      <c r="H11" s="41"/>
    </row>
    <row r="12" spans="1:12" x14ac:dyDescent="0.2">
      <c r="B12" s="41"/>
      <c r="C12" s="41"/>
      <c r="D12" s="41"/>
      <c r="E12" s="41"/>
      <c r="F12" s="41"/>
      <c r="G12" s="41"/>
      <c r="H12" s="41"/>
      <c r="I12" s="28" t="s">
        <v>5</v>
      </c>
    </row>
    <row r="13" spans="1:12" x14ac:dyDescent="0.2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">
      <c r="A15" s="18" t="s">
        <v>14</v>
      </c>
      <c r="B15" s="19">
        <f>B16</f>
        <v>74729</v>
      </c>
      <c r="C15" s="19">
        <f t="shared" ref="C15:I15" si="0">C16</f>
        <v>89384</v>
      </c>
      <c r="D15" s="19">
        <f t="shared" si="0"/>
        <v>86960</v>
      </c>
      <c r="E15" s="19">
        <f t="shared" si="0"/>
        <v>98730</v>
      </c>
      <c r="F15" s="19">
        <f t="shared" si="0"/>
        <v>98044</v>
      </c>
      <c r="G15" s="19">
        <f t="shared" si="0"/>
        <v>106910</v>
      </c>
      <c r="H15" s="19">
        <f t="shared" si="0"/>
        <v>102731</v>
      </c>
      <c r="I15" s="19">
        <f t="shared" si="0"/>
        <v>104160</v>
      </c>
    </row>
    <row r="16" spans="1:12" x14ac:dyDescent="0.2">
      <c r="A16" s="20" t="s">
        <v>29</v>
      </c>
      <c r="B16" s="21">
        <v>74729</v>
      </c>
      <c r="C16" s="21">
        <v>89384</v>
      </c>
      <c r="D16" s="21">
        <v>86960</v>
      </c>
      <c r="E16" s="21">
        <v>98730</v>
      </c>
      <c r="F16" s="21">
        <v>98044</v>
      </c>
      <c r="G16" s="21">
        <v>106910</v>
      </c>
      <c r="H16" s="21">
        <v>102731</v>
      </c>
      <c r="I16" s="21">
        <v>104160</v>
      </c>
    </row>
    <row r="17" spans="1:9" x14ac:dyDescent="0.2">
      <c r="A17" s="18" t="s">
        <v>19</v>
      </c>
      <c r="B17" s="19">
        <v>19002</v>
      </c>
      <c r="C17" s="19">
        <v>22383</v>
      </c>
      <c r="D17" s="19">
        <v>20794</v>
      </c>
      <c r="E17" s="19">
        <v>23078</v>
      </c>
      <c r="F17" s="19">
        <v>22314</v>
      </c>
      <c r="G17" s="19">
        <v>24988</v>
      </c>
      <c r="H17" s="19">
        <v>23783</v>
      </c>
      <c r="I17" s="19">
        <v>24114</v>
      </c>
    </row>
    <row r="18" spans="1:9" x14ac:dyDescent="0.2">
      <c r="A18" s="43" t="s">
        <v>20</v>
      </c>
      <c r="B18" s="44">
        <f>B15-B17</f>
        <v>55727</v>
      </c>
      <c r="C18" s="44">
        <f t="shared" ref="C18:I18" si="1">C15-C17</f>
        <v>67001</v>
      </c>
      <c r="D18" s="44">
        <f t="shared" si="1"/>
        <v>66166</v>
      </c>
      <c r="E18" s="44">
        <f t="shared" si="1"/>
        <v>75652</v>
      </c>
      <c r="F18" s="44">
        <f t="shared" si="1"/>
        <v>75730</v>
      </c>
      <c r="G18" s="44">
        <f t="shared" si="1"/>
        <v>81922</v>
      </c>
      <c r="H18" s="44">
        <f t="shared" si="1"/>
        <v>78948</v>
      </c>
      <c r="I18" s="44">
        <f t="shared" si="1"/>
        <v>80046</v>
      </c>
    </row>
    <row r="19" spans="1:9" x14ac:dyDescent="0.2">
      <c r="A19" s="45"/>
      <c r="B19" s="46"/>
      <c r="C19" s="46"/>
      <c r="D19" s="46"/>
      <c r="E19" s="46"/>
      <c r="F19" s="46"/>
      <c r="G19" s="46"/>
      <c r="H19" s="46"/>
      <c r="I19" s="46"/>
    </row>
    <row r="20" spans="1:9" x14ac:dyDescent="0.2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0" t="s">
        <v>22</v>
      </c>
      <c r="B21" s="21">
        <f>B22+B23</f>
        <v>30732</v>
      </c>
      <c r="C21" s="21">
        <f t="shared" ref="C21:I21" si="2">C22+C23</f>
        <v>34657</v>
      </c>
      <c r="D21" s="21">
        <f t="shared" si="2"/>
        <v>35339</v>
      </c>
      <c r="E21" s="21">
        <f t="shared" si="2"/>
        <v>39257</v>
      </c>
      <c r="F21" s="21">
        <f t="shared" si="2"/>
        <v>38296</v>
      </c>
      <c r="G21" s="21">
        <f t="shared" si="2"/>
        <v>41523</v>
      </c>
      <c r="H21" s="21">
        <f t="shared" si="2"/>
        <v>38558</v>
      </c>
      <c r="I21" s="21">
        <f t="shared" si="2"/>
        <v>39095</v>
      </c>
    </row>
    <row r="22" spans="1:9" x14ac:dyDescent="0.2">
      <c r="A22" s="18" t="s">
        <v>23</v>
      </c>
      <c r="B22" s="19">
        <v>24480</v>
      </c>
      <c r="C22" s="19">
        <v>27539</v>
      </c>
      <c r="D22" s="19">
        <v>28056</v>
      </c>
      <c r="E22" s="19">
        <v>30817</v>
      </c>
      <c r="F22" s="19">
        <v>30169</v>
      </c>
      <c r="G22" s="19">
        <v>32720</v>
      </c>
      <c r="H22" s="19">
        <v>30340</v>
      </c>
      <c r="I22" s="19">
        <v>30762</v>
      </c>
    </row>
    <row r="23" spans="1:9" x14ac:dyDescent="0.2">
      <c r="A23" s="20" t="s">
        <v>24</v>
      </c>
      <c r="B23" s="21">
        <v>6252</v>
      </c>
      <c r="C23" s="21">
        <v>7118</v>
      </c>
      <c r="D23" s="21">
        <v>7283</v>
      </c>
      <c r="E23" s="21">
        <v>8440</v>
      </c>
      <c r="F23" s="21">
        <v>8127</v>
      </c>
      <c r="G23" s="21">
        <v>8803</v>
      </c>
      <c r="H23" s="21">
        <v>8218</v>
      </c>
      <c r="I23" s="21">
        <v>8333</v>
      </c>
    </row>
    <row r="24" spans="1:9" x14ac:dyDescent="0.2">
      <c r="A24" s="18" t="s">
        <v>25</v>
      </c>
      <c r="B24" s="19">
        <v>3140</v>
      </c>
      <c r="C24" s="19">
        <v>3834</v>
      </c>
      <c r="D24" s="19">
        <v>3557</v>
      </c>
      <c r="E24" s="19">
        <v>3580</v>
      </c>
      <c r="F24" s="19">
        <v>3637</v>
      </c>
      <c r="G24" s="19">
        <v>3991</v>
      </c>
      <c r="H24" s="19">
        <v>3786</v>
      </c>
      <c r="I24" s="19">
        <v>3839</v>
      </c>
    </row>
    <row r="25" spans="1:9" x14ac:dyDescent="0.2">
      <c r="A25" s="20" t="s">
        <v>26</v>
      </c>
      <c r="B25" s="21">
        <v>17845</v>
      </c>
      <c r="C25" s="21">
        <v>22865</v>
      </c>
      <c r="D25" s="21">
        <v>22179</v>
      </c>
      <c r="E25" s="21">
        <v>24273</v>
      </c>
      <c r="F25" s="21">
        <v>24839</v>
      </c>
      <c r="G25" s="21">
        <v>28232</v>
      </c>
      <c r="H25" s="21">
        <v>27185</v>
      </c>
      <c r="I25" s="21">
        <v>27564</v>
      </c>
    </row>
    <row r="26" spans="1:9" x14ac:dyDescent="0.2">
      <c r="A26" s="22" t="s">
        <v>27</v>
      </c>
      <c r="B26" s="23">
        <f t="shared" ref="B26:I26" si="3">B18-B21-B24-B25</f>
        <v>4010</v>
      </c>
      <c r="C26" s="23">
        <f t="shared" si="3"/>
        <v>5645</v>
      </c>
      <c r="D26" s="23">
        <f t="shared" si="3"/>
        <v>5091</v>
      </c>
      <c r="E26" s="23">
        <f t="shared" si="3"/>
        <v>8542</v>
      </c>
      <c r="F26" s="23">
        <f t="shared" si="3"/>
        <v>8958</v>
      </c>
      <c r="G26" s="23">
        <f t="shared" si="3"/>
        <v>8176</v>
      </c>
      <c r="H26" s="23">
        <f t="shared" si="3"/>
        <v>9419</v>
      </c>
      <c r="I26" s="23">
        <f t="shared" si="3"/>
        <v>9548</v>
      </c>
    </row>
    <row r="27" spans="1:9" x14ac:dyDescent="0.2">
      <c r="A27" s="5"/>
      <c r="B27" s="71"/>
      <c r="C27" s="71"/>
      <c r="D27" s="71"/>
      <c r="E27" s="71"/>
      <c r="F27" s="71"/>
      <c r="G27" s="71"/>
      <c r="H27" s="71"/>
      <c r="I27" s="71"/>
    </row>
    <row r="28" spans="1:9" s="10" customFormat="1" x14ac:dyDescent="0.2">
      <c r="A28" s="30" t="s">
        <v>56</v>
      </c>
      <c r="B28" s="31"/>
      <c r="C28" s="31"/>
      <c r="D28" s="31"/>
      <c r="E28" s="31"/>
      <c r="F28" s="31"/>
      <c r="G28" s="31"/>
      <c r="H28" s="31"/>
      <c r="I28" s="32"/>
    </row>
    <row r="29" spans="1:9" s="10" customFormat="1" x14ac:dyDescent="0.2">
      <c r="A29" s="33" t="s">
        <v>57</v>
      </c>
      <c r="B29" s="34"/>
      <c r="C29" s="34"/>
      <c r="D29" s="34"/>
      <c r="E29" s="34"/>
      <c r="F29" s="34"/>
      <c r="G29" s="34"/>
      <c r="H29" s="34"/>
      <c r="I29" s="35"/>
    </row>
    <row r="30" spans="1:9" s="10" customFormat="1" x14ac:dyDescent="0.2">
      <c r="A30" s="36" t="s">
        <v>58</v>
      </c>
      <c r="B30" s="37"/>
      <c r="C30" s="37"/>
      <c r="D30" s="37"/>
      <c r="E30" s="37"/>
      <c r="F30" s="37"/>
      <c r="G30" s="37"/>
      <c r="H30" s="37"/>
      <c r="I30" s="3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A7" workbookViewId="0">
      <selection activeCell="I31" sqref="I31"/>
    </sheetView>
  </sheetViews>
  <sheetFormatPr baseColWidth="10" defaultRowHeight="15" x14ac:dyDescent="0.25"/>
  <cols>
    <col min="1" max="1" width="67.42578125" customWidth="1"/>
    <col min="2" max="9" width="9.28515625" customWidth="1"/>
  </cols>
  <sheetData>
    <row r="1" spans="1:12" s="10" customFormat="1" ht="32.2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30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14.25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5.7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1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s="39" customFormat="1" ht="12" x14ac:dyDescent="0.2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s="39" customFormat="1" ht="12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s="39" customFormat="1" ht="12" x14ac:dyDescent="0.2">
      <c r="A8" s="14" t="s">
        <v>30</v>
      </c>
      <c r="B8" s="14"/>
      <c r="C8" s="14"/>
      <c r="D8" s="14"/>
      <c r="E8" s="14"/>
      <c r="F8" s="14"/>
      <c r="G8" s="14"/>
      <c r="H8" s="14"/>
      <c r="I8" s="14"/>
    </row>
    <row r="9" spans="1:12" s="39" customFormat="1" ht="12" x14ac:dyDescent="0.2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s="39" customFormat="1" ht="12" x14ac:dyDescent="0.2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47"/>
      <c r="B12" s="48"/>
      <c r="C12" s="12"/>
      <c r="D12" s="12"/>
      <c r="E12" s="12"/>
      <c r="F12" s="49"/>
      <c r="G12" s="50"/>
      <c r="H12" s="12"/>
      <c r="I12" s="28" t="s">
        <v>5</v>
      </c>
    </row>
    <row r="13" spans="1:12" x14ac:dyDescent="0.25">
      <c r="A13" s="15" t="s">
        <v>60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8251</v>
      </c>
      <c r="C15" s="19">
        <v>7214</v>
      </c>
      <c r="D15" s="19">
        <v>6302</v>
      </c>
      <c r="E15" s="19">
        <v>7899</v>
      </c>
      <c r="F15" s="19">
        <v>7780</v>
      </c>
      <c r="G15" s="19">
        <v>8076</v>
      </c>
      <c r="H15" s="19">
        <v>6986</v>
      </c>
      <c r="I15" s="19">
        <v>6256</v>
      </c>
    </row>
    <row r="16" spans="1:12" x14ac:dyDescent="0.25">
      <c r="A16" s="20" t="s">
        <v>31</v>
      </c>
      <c r="B16" s="21">
        <v>8251</v>
      </c>
      <c r="C16" s="21">
        <v>7214</v>
      </c>
      <c r="D16" s="21">
        <v>6302</v>
      </c>
      <c r="E16" s="21">
        <v>7899</v>
      </c>
      <c r="F16" s="21">
        <v>7780</v>
      </c>
      <c r="G16" s="21">
        <v>8076</v>
      </c>
      <c r="H16" s="21">
        <v>6986</v>
      </c>
      <c r="I16" s="21">
        <v>6256</v>
      </c>
    </row>
    <row r="17" spans="1:9" x14ac:dyDescent="0.25">
      <c r="A17" s="18" t="s">
        <v>19</v>
      </c>
      <c r="B17" s="19">
        <v>2098</v>
      </c>
      <c r="C17" s="19">
        <v>1807</v>
      </c>
      <c r="D17" s="19">
        <v>1507</v>
      </c>
      <c r="E17" s="19">
        <v>1846</v>
      </c>
      <c r="F17" s="19">
        <v>1771</v>
      </c>
      <c r="G17" s="19">
        <v>1887</v>
      </c>
      <c r="H17" s="19">
        <v>1617</v>
      </c>
      <c r="I17" s="19">
        <v>1448</v>
      </c>
    </row>
    <row r="18" spans="1:9" x14ac:dyDescent="0.25">
      <c r="A18" s="51" t="s">
        <v>20</v>
      </c>
      <c r="B18" s="52">
        <v>6153</v>
      </c>
      <c r="C18" s="52">
        <v>5408</v>
      </c>
      <c r="D18" s="52">
        <v>4795</v>
      </c>
      <c r="E18" s="52">
        <v>6053</v>
      </c>
      <c r="F18" s="52">
        <v>6009</v>
      </c>
      <c r="G18" s="52">
        <v>6188</v>
      </c>
      <c r="H18" s="52">
        <v>5369</v>
      </c>
      <c r="I18" s="52">
        <v>4808</v>
      </c>
    </row>
    <row r="19" spans="1:9" x14ac:dyDescent="0.25">
      <c r="A19" s="24"/>
      <c r="B19" s="72"/>
      <c r="C19" s="72"/>
      <c r="D19" s="72"/>
      <c r="E19" s="72"/>
      <c r="F19" s="72"/>
      <c r="G19" s="72"/>
      <c r="H19" s="72"/>
      <c r="I19" s="72"/>
    </row>
    <row r="20" spans="1:9" s="57" customFormat="1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v>3393</v>
      </c>
      <c r="C21" s="21">
        <v>2797</v>
      </c>
      <c r="D21" s="21">
        <v>2561</v>
      </c>
      <c r="E21" s="21">
        <v>3141</v>
      </c>
      <c r="F21" s="21">
        <v>3039</v>
      </c>
      <c r="G21" s="21">
        <v>3137</v>
      </c>
      <c r="H21" s="21">
        <v>2622</v>
      </c>
      <c r="I21" s="21">
        <v>2348</v>
      </c>
    </row>
    <row r="22" spans="1:9" x14ac:dyDescent="0.25">
      <c r="A22" s="18" t="s">
        <v>23</v>
      </c>
      <c r="B22" s="19">
        <v>2703</v>
      </c>
      <c r="C22" s="19">
        <v>2223</v>
      </c>
      <c r="D22" s="19">
        <v>2033</v>
      </c>
      <c r="E22" s="19">
        <v>2465</v>
      </c>
      <c r="F22" s="19">
        <v>2394</v>
      </c>
      <c r="G22" s="19">
        <v>2472</v>
      </c>
      <c r="H22" s="19">
        <v>2063</v>
      </c>
      <c r="I22" s="19">
        <v>1848</v>
      </c>
    </row>
    <row r="23" spans="1:9" x14ac:dyDescent="0.25">
      <c r="A23" s="20" t="s">
        <v>24</v>
      </c>
      <c r="B23" s="21">
        <v>690</v>
      </c>
      <c r="C23" s="21">
        <v>574</v>
      </c>
      <c r="D23" s="21">
        <v>528</v>
      </c>
      <c r="E23" s="21">
        <v>675</v>
      </c>
      <c r="F23" s="21">
        <v>645</v>
      </c>
      <c r="G23" s="21">
        <v>665</v>
      </c>
      <c r="H23" s="21">
        <v>559</v>
      </c>
      <c r="I23" s="21">
        <v>500</v>
      </c>
    </row>
    <row r="24" spans="1:9" x14ac:dyDescent="0.25">
      <c r="A24" s="18" t="s">
        <v>25</v>
      </c>
      <c r="B24" s="19">
        <v>347</v>
      </c>
      <c r="C24" s="19">
        <v>309</v>
      </c>
      <c r="D24" s="19">
        <v>258</v>
      </c>
      <c r="E24" s="19">
        <v>286</v>
      </c>
      <c r="F24" s="19">
        <v>289</v>
      </c>
      <c r="G24" s="19">
        <v>301</v>
      </c>
      <c r="H24" s="19">
        <v>257</v>
      </c>
      <c r="I24" s="19">
        <v>231</v>
      </c>
    </row>
    <row r="25" spans="1:9" x14ac:dyDescent="0.25">
      <c r="A25" s="53" t="s">
        <v>26</v>
      </c>
      <c r="B25" s="54">
        <v>1970</v>
      </c>
      <c r="C25" s="54">
        <v>1845</v>
      </c>
      <c r="D25" s="54">
        <v>1607</v>
      </c>
      <c r="E25" s="54">
        <v>1942</v>
      </c>
      <c r="F25" s="54">
        <v>1971</v>
      </c>
      <c r="G25" s="54">
        <v>2133</v>
      </c>
      <c r="H25" s="54">
        <v>1849</v>
      </c>
      <c r="I25" s="54">
        <v>1656</v>
      </c>
    </row>
    <row r="26" spans="1:9" x14ac:dyDescent="0.25">
      <c r="A26" s="55" t="s">
        <v>27</v>
      </c>
      <c r="B26" s="56">
        <v>443</v>
      </c>
      <c r="C26" s="56">
        <v>456</v>
      </c>
      <c r="D26" s="56">
        <v>369</v>
      </c>
      <c r="E26" s="56">
        <v>684</v>
      </c>
      <c r="F26" s="56">
        <v>711</v>
      </c>
      <c r="G26" s="56">
        <v>617</v>
      </c>
      <c r="H26" s="56">
        <v>641</v>
      </c>
      <c r="I26" s="56">
        <v>574</v>
      </c>
    </row>
    <row r="27" spans="1:9" x14ac:dyDescent="0.25">
      <c r="A27" s="5"/>
      <c r="B27" s="58"/>
      <c r="C27" s="58"/>
      <c r="D27" s="58"/>
      <c r="E27" s="58"/>
      <c r="F27" s="58"/>
      <c r="G27" s="58"/>
      <c r="H27" s="58"/>
      <c r="I27" s="58"/>
    </row>
    <row r="28" spans="1:9" s="10" customFormat="1" ht="14.25" x14ac:dyDescent="0.2">
      <c r="A28" s="30" t="s">
        <v>56</v>
      </c>
      <c r="B28" s="31"/>
      <c r="C28" s="31"/>
      <c r="D28" s="31"/>
      <c r="E28" s="31"/>
      <c r="F28" s="31"/>
      <c r="G28" s="31"/>
      <c r="H28" s="31"/>
      <c r="I28" s="32"/>
    </row>
    <row r="29" spans="1:9" s="10" customFormat="1" ht="14.25" x14ac:dyDescent="0.2">
      <c r="A29" s="33" t="s">
        <v>57</v>
      </c>
      <c r="B29" s="34"/>
      <c r="C29" s="34"/>
      <c r="D29" s="34"/>
      <c r="E29" s="34"/>
      <c r="F29" s="34"/>
      <c r="G29" s="34"/>
      <c r="H29" s="34"/>
      <c r="I29" s="35"/>
    </row>
    <row r="30" spans="1:9" s="10" customFormat="1" ht="14.25" x14ac:dyDescent="0.2">
      <c r="A30" s="36" t="s">
        <v>58</v>
      </c>
      <c r="B30" s="37"/>
      <c r="C30" s="37"/>
      <c r="D30" s="37"/>
      <c r="E30" s="37"/>
      <c r="F30" s="37"/>
      <c r="G30" s="37"/>
      <c r="H30" s="37"/>
      <c r="I30" s="38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  <row r="33" spans="2:9" x14ac:dyDescent="0.25">
      <c r="B33" s="29"/>
      <c r="C33" s="29"/>
      <c r="D33" s="29"/>
      <c r="E33" s="29"/>
      <c r="F33" s="29"/>
      <c r="G33" s="29"/>
      <c r="H33" s="29"/>
      <c r="I33" s="29"/>
    </row>
    <row r="34" spans="2:9" x14ac:dyDescent="0.25">
      <c r="B34" s="29"/>
      <c r="C34" s="29"/>
      <c r="D34" s="29"/>
      <c r="E34" s="29"/>
      <c r="F34" s="29"/>
      <c r="G34" s="29"/>
      <c r="H34" s="29"/>
      <c r="I34" s="29"/>
    </row>
    <row r="35" spans="2:9" x14ac:dyDescent="0.25">
      <c r="B35" s="29"/>
      <c r="C35" s="29"/>
      <c r="D35" s="29"/>
      <c r="E35" s="29"/>
      <c r="F35" s="29"/>
      <c r="G35" s="29"/>
      <c r="H35" s="29"/>
      <c r="I35" s="29"/>
    </row>
    <row r="36" spans="2:9" x14ac:dyDescent="0.25">
      <c r="B36" s="29"/>
      <c r="C36" s="29"/>
      <c r="D36" s="29"/>
      <c r="E36" s="29"/>
      <c r="F36" s="29"/>
      <c r="G36" s="29"/>
      <c r="H36" s="29"/>
      <c r="I36" s="29"/>
    </row>
    <row r="37" spans="2:9" x14ac:dyDescent="0.25">
      <c r="B37" s="29"/>
      <c r="C37" s="29"/>
      <c r="D37" s="29"/>
      <c r="E37" s="29"/>
      <c r="F37" s="29"/>
      <c r="G37" s="29"/>
      <c r="H37" s="29"/>
      <c r="I37" s="29"/>
    </row>
    <row r="38" spans="2:9" x14ac:dyDescent="0.25">
      <c r="B38" s="29"/>
      <c r="C38" s="29"/>
      <c r="D38" s="29"/>
      <c r="E38" s="29"/>
      <c r="F38" s="29"/>
      <c r="G38" s="29"/>
      <c r="H38" s="29"/>
      <c r="I38" s="29"/>
    </row>
    <row r="39" spans="2:9" x14ac:dyDescent="0.25">
      <c r="B39" s="29"/>
      <c r="C39" s="29"/>
      <c r="D39" s="29"/>
      <c r="E39" s="29"/>
      <c r="F39" s="29"/>
      <c r="G39" s="29"/>
      <c r="H39" s="29"/>
      <c r="I39" s="29"/>
    </row>
    <row r="40" spans="2:9" x14ac:dyDescent="0.25">
      <c r="B40" s="29"/>
      <c r="C40" s="29"/>
      <c r="D40" s="29"/>
      <c r="E40" s="29"/>
      <c r="F40" s="29"/>
      <c r="G40" s="29"/>
      <c r="H40" s="29"/>
      <c r="I40" s="29"/>
    </row>
    <row r="41" spans="2:9" x14ac:dyDescent="0.25">
      <c r="B41" s="29"/>
      <c r="C41" s="29"/>
      <c r="D41" s="29"/>
      <c r="E41" s="29"/>
      <c r="F41" s="29"/>
      <c r="G41" s="29"/>
      <c r="H41" s="29"/>
      <c r="I41" s="29"/>
    </row>
    <row r="42" spans="2:9" x14ac:dyDescent="0.25">
      <c r="B42" s="29"/>
      <c r="C42" s="29"/>
      <c r="D42" s="29"/>
      <c r="E42" s="29"/>
      <c r="F42" s="29"/>
      <c r="G42" s="29"/>
      <c r="H42" s="29"/>
      <c r="I42" s="29"/>
    </row>
    <row r="43" spans="2:9" x14ac:dyDescent="0.25">
      <c r="B43" s="29"/>
      <c r="C43" s="29"/>
      <c r="D43" s="29"/>
      <c r="E43" s="29"/>
      <c r="F43" s="29"/>
      <c r="G43" s="29"/>
      <c r="H43" s="29"/>
      <c r="I43" s="29"/>
    </row>
    <row r="44" spans="2:9" x14ac:dyDescent="0.25">
      <c r="B44" s="29"/>
      <c r="C44" s="29"/>
      <c r="D44" s="29"/>
      <c r="E44" s="29"/>
      <c r="F44" s="29"/>
      <c r="G44" s="29"/>
      <c r="H44" s="29"/>
      <c r="I44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3"/>
  <sheetViews>
    <sheetView showGridLines="0" topLeftCell="A4" workbookViewId="0">
      <selection activeCell="I13" sqref="I13"/>
    </sheetView>
  </sheetViews>
  <sheetFormatPr baseColWidth="10" defaultRowHeight="15" x14ac:dyDescent="0.25"/>
  <cols>
    <col min="1" max="1" width="46.85546875" customWidth="1"/>
    <col min="2" max="8" width="11" bestFit="1" customWidth="1"/>
    <col min="9" max="9" width="11.7109375" customWidth="1"/>
  </cols>
  <sheetData>
    <row r="1" spans="1:12" s="10" customFormat="1" ht="32.2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30.7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14.25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15.75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1.75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s="39" customFormat="1" ht="12" x14ac:dyDescent="0.2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s="39" customFormat="1" ht="12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s="39" customFormat="1" ht="12" x14ac:dyDescent="0.2">
      <c r="A8" s="14" t="s">
        <v>44</v>
      </c>
      <c r="B8" s="14"/>
      <c r="C8" s="14"/>
      <c r="D8" s="14"/>
      <c r="E8" s="14"/>
      <c r="F8" s="14"/>
      <c r="G8" s="14"/>
      <c r="H8" s="14"/>
      <c r="I8" s="14"/>
    </row>
    <row r="9" spans="1:12" s="39" customFormat="1" ht="12" x14ac:dyDescent="0.2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s="39" customFormat="1" ht="12" x14ac:dyDescent="0.2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47"/>
      <c r="B12" s="48"/>
      <c r="C12" s="12"/>
      <c r="D12" s="12"/>
      <c r="E12" s="12"/>
      <c r="F12" s="49"/>
      <c r="G12" s="50"/>
      <c r="H12" s="1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157602</v>
      </c>
      <c r="C15" s="19">
        <v>175772</v>
      </c>
      <c r="D15" s="19">
        <v>175146</v>
      </c>
      <c r="E15" s="19">
        <v>190620</v>
      </c>
      <c r="F15" s="19">
        <v>189631</v>
      </c>
      <c r="G15" s="19">
        <v>204190</v>
      </c>
      <c r="H15" s="19">
        <v>206619</v>
      </c>
      <c r="I15" s="19">
        <v>216060</v>
      </c>
    </row>
    <row r="16" spans="1:12" x14ac:dyDescent="0.25">
      <c r="A16" s="20" t="s">
        <v>45</v>
      </c>
      <c r="B16" s="21">
        <v>157602</v>
      </c>
      <c r="C16" s="21">
        <v>175772</v>
      </c>
      <c r="D16" s="21">
        <v>175146</v>
      </c>
      <c r="E16" s="21">
        <v>190620</v>
      </c>
      <c r="F16" s="21">
        <v>189631</v>
      </c>
      <c r="G16" s="21">
        <v>204190</v>
      </c>
      <c r="H16" s="21">
        <v>206619</v>
      </c>
      <c r="I16" s="21">
        <v>216060</v>
      </c>
    </row>
    <row r="17" spans="1:9" x14ac:dyDescent="0.25">
      <c r="A17" s="18" t="s">
        <v>19</v>
      </c>
      <c r="B17" s="19">
        <v>40075</v>
      </c>
      <c r="C17" s="19">
        <v>44016</v>
      </c>
      <c r="D17" s="19">
        <v>41881</v>
      </c>
      <c r="E17" s="19">
        <v>44557</v>
      </c>
      <c r="F17" s="19">
        <v>43158</v>
      </c>
      <c r="G17" s="19">
        <v>47724</v>
      </c>
      <c r="H17" s="19">
        <v>47833</v>
      </c>
      <c r="I17" s="19">
        <v>50019</v>
      </c>
    </row>
    <row r="18" spans="1:9" x14ac:dyDescent="0.25">
      <c r="A18" s="51" t="s">
        <v>20</v>
      </c>
      <c r="B18" s="52">
        <v>117527</v>
      </c>
      <c r="C18" s="52">
        <v>131756</v>
      </c>
      <c r="D18" s="52">
        <v>133265</v>
      </c>
      <c r="E18" s="52">
        <v>146063</v>
      </c>
      <c r="F18" s="52">
        <v>146473</v>
      </c>
      <c r="G18" s="52">
        <v>156466</v>
      </c>
      <c r="H18" s="52">
        <v>158786</v>
      </c>
      <c r="I18" s="52">
        <v>166041</v>
      </c>
    </row>
    <row r="19" spans="1:9" x14ac:dyDescent="0.25">
      <c r="A19" s="24"/>
      <c r="B19" s="12"/>
      <c r="C19" s="12"/>
      <c r="D19" s="12"/>
      <c r="E19" s="12"/>
      <c r="F19" s="12"/>
      <c r="G19" s="12"/>
      <c r="H19" s="12"/>
      <c r="I19" s="25"/>
    </row>
    <row r="20" spans="1:9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v>64813</v>
      </c>
      <c r="C21" s="21">
        <v>68152</v>
      </c>
      <c r="D21" s="21">
        <v>71176</v>
      </c>
      <c r="E21" s="21">
        <v>75793</v>
      </c>
      <c r="F21" s="21">
        <v>74070</v>
      </c>
      <c r="G21" s="21">
        <v>79306</v>
      </c>
      <c r="H21" s="21">
        <v>77550</v>
      </c>
      <c r="I21" s="21">
        <v>81094</v>
      </c>
    </row>
    <row r="22" spans="1:9" x14ac:dyDescent="0.25">
      <c r="A22" s="18" t="s">
        <v>23</v>
      </c>
      <c r="B22" s="19">
        <v>51628</v>
      </c>
      <c r="C22" s="19">
        <v>54155</v>
      </c>
      <c r="D22" s="19">
        <v>56507</v>
      </c>
      <c r="E22" s="19">
        <v>59498</v>
      </c>
      <c r="F22" s="19">
        <v>58351</v>
      </c>
      <c r="G22" s="19">
        <v>62493</v>
      </c>
      <c r="H22" s="19">
        <v>61021</v>
      </c>
      <c r="I22" s="19">
        <v>63810</v>
      </c>
    </row>
    <row r="23" spans="1:9" x14ac:dyDescent="0.25">
      <c r="A23" s="20" t="s">
        <v>24</v>
      </c>
      <c r="B23" s="21">
        <v>13185</v>
      </c>
      <c r="C23" s="21">
        <v>13997</v>
      </c>
      <c r="D23" s="21">
        <v>14669</v>
      </c>
      <c r="E23" s="21">
        <v>16295</v>
      </c>
      <c r="F23" s="21">
        <v>15719</v>
      </c>
      <c r="G23" s="21">
        <v>16813</v>
      </c>
      <c r="H23" s="21">
        <v>16529</v>
      </c>
      <c r="I23" s="21">
        <v>17284</v>
      </c>
    </row>
    <row r="24" spans="1:9" x14ac:dyDescent="0.25">
      <c r="A24" s="18" t="s">
        <v>25</v>
      </c>
      <c r="B24" s="19">
        <v>6623</v>
      </c>
      <c r="C24" s="19">
        <v>7539</v>
      </c>
      <c r="D24" s="19">
        <v>7164</v>
      </c>
      <c r="E24" s="19">
        <v>6911</v>
      </c>
      <c r="F24" s="19">
        <v>7035</v>
      </c>
      <c r="G24" s="19">
        <v>7622</v>
      </c>
      <c r="H24" s="19">
        <v>7614</v>
      </c>
      <c r="I24" s="19">
        <v>7964</v>
      </c>
    </row>
    <row r="25" spans="1:9" x14ac:dyDescent="0.25">
      <c r="A25" s="53" t="s">
        <v>26</v>
      </c>
      <c r="B25" s="54">
        <v>37635</v>
      </c>
      <c r="C25" s="54">
        <v>44963</v>
      </c>
      <c r="D25" s="54">
        <v>44671</v>
      </c>
      <c r="E25" s="54">
        <v>46864</v>
      </c>
      <c r="F25" s="54">
        <v>48042</v>
      </c>
      <c r="G25" s="54">
        <v>53922</v>
      </c>
      <c r="H25" s="54">
        <v>54677</v>
      </c>
      <c r="I25" s="54">
        <v>57176</v>
      </c>
    </row>
    <row r="26" spans="1:9" x14ac:dyDescent="0.25">
      <c r="A26" s="55" t="s">
        <v>27</v>
      </c>
      <c r="B26" s="56">
        <v>8456</v>
      </c>
      <c r="C26" s="56">
        <v>11102</v>
      </c>
      <c r="D26" s="56">
        <v>10254</v>
      </c>
      <c r="E26" s="56">
        <v>16495</v>
      </c>
      <c r="F26" s="56">
        <v>17326</v>
      </c>
      <c r="G26" s="56">
        <v>15616</v>
      </c>
      <c r="H26" s="56">
        <v>18945</v>
      </c>
      <c r="I26" s="56">
        <v>19807</v>
      </c>
    </row>
    <row r="27" spans="1:9" x14ac:dyDescent="0.25">
      <c r="A27" s="5"/>
      <c r="B27" s="2"/>
      <c r="C27" s="2"/>
      <c r="D27" s="2"/>
      <c r="E27" s="2"/>
      <c r="F27" s="2"/>
      <c r="G27" s="2"/>
      <c r="H27" s="2"/>
    </row>
    <row r="28" spans="1:9" s="10" customFormat="1" ht="14.25" x14ac:dyDescent="0.2">
      <c r="A28" s="30" t="s">
        <v>56</v>
      </c>
      <c r="B28" s="31"/>
      <c r="C28" s="31"/>
      <c r="D28" s="31"/>
      <c r="E28" s="31"/>
      <c r="F28" s="31"/>
      <c r="G28" s="31"/>
      <c r="H28" s="31"/>
      <c r="I28" s="32"/>
    </row>
    <row r="29" spans="1:9" s="10" customFormat="1" ht="14.25" x14ac:dyDescent="0.2">
      <c r="A29" s="33" t="s">
        <v>57</v>
      </c>
      <c r="B29" s="34"/>
      <c r="C29" s="34"/>
      <c r="D29" s="34"/>
      <c r="E29" s="34"/>
      <c r="F29" s="34"/>
      <c r="G29" s="34"/>
      <c r="H29" s="34"/>
      <c r="I29" s="35"/>
    </row>
    <row r="30" spans="1:9" s="10" customFormat="1" ht="14.25" x14ac:dyDescent="0.2">
      <c r="A30" s="36" t="s">
        <v>58</v>
      </c>
      <c r="B30" s="37"/>
      <c r="C30" s="37"/>
      <c r="D30" s="37"/>
      <c r="E30" s="37"/>
      <c r="F30" s="37"/>
      <c r="G30" s="37"/>
      <c r="H30" s="37"/>
      <c r="I30" s="38"/>
    </row>
    <row r="31" spans="1:9" x14ac:dyDescent="0.25">
      <c r="B31" s="8"/>
      <c r="C31" s="8"/>
      <c r="D31" s="8"/>
      <c r="E31" s="8"/>
      <c r="F31" s="8"/>
      <c r="G31" s="8"/>
      <c r="H31" s="8"/>
      <c r="I31" s="8"/>
    </row>
    <row r="32" spans="1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10" workbookViewId="0">
      <selection activeCell="N19" sqref="N19"/>
    </sheetView>
  </sheetViews>
  <sheetFormatPr baseColWidth="10" defaultRowHeight="15" x14ac:dyDescent="0.25"/>
  <cols>
    <col min="1" max="1" width="59.7109375" customWidth="1"/>
    <col min="2" max="5" width="10" bestFit="1" customWidth="1"/>
    <col min="6" max="8" width="11" bestFit="1" customWidth="1"/>
    <col min="9" max="9" width="11.42578125" customWidth="1"/>
  </cols>
  <sheetData>
    <row r="1" spans="1:12" s="10" customFormat="1" ht="21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1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1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21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1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32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f>B16</f>
        <v>71000.967707915683</v>
      </c>
      <c r="C15" s="19">
        <f t="shared" ref="C15:I15" si="0">C16</f>
        <v>73499.659282170745</v>
      </c>
      <c r="D15" s="19">
        <f t="shared" si="0"/>
        <v>83440.369189884339</v>
      </c>
      <c r="E15" s="19">
        <f t="shared" si="0"/>
        <v>92615.338938321584</v>
      </c>
      <c r="F15" s="19">
        <f t="shared" si="0"/>
        <v>110146.56195637773</v>
      </c>
      <c r="G15" s="19">
        <f t="shared" si="0"/>
        <v>128094.91754450345</v>
      </c>
      <c r="H15" s="19">
        <f t="shared" si="0"/>
        <v>133163.84543819231</v>
      </c>
      <c r="I15" s="19">
        <f t="shared" si="0"/>
        <v>144170.09819932221</v>
      </c>
    </row>
    <row r="16" spans="1:12" x14ac:dyDescent="0.25">
      <c r="A16" s="20" t="s">
        <v>33</v>
      </c>
      <c r="B16" s="21">
        <f>B17+B18+B19</f>
        <v>71000.967707915683</v>
      </c>
      <c r="C16" s="21">
        <f t="shared" ref="C16:I16" si="1">C17+C18+C19</f>
        <v>73499.659282170745</v>
      </c>
      <c r="D16" s="21">
        <f t="shared" si="1"/>
        <v>83440.369189884339</v>
      </c>
      <c r="E16" s="21">
        <f t="shared" si="1"/>
        <v>92615.338938321584</v>
      </c>
      <c r="F16" s="21">
        <f t="shared" si="1"/>
        <v>110146.56195637773</v>
      </c>
      <c r="G16" s="21">
        <f t="shared" si="1"/>
        <v>128094.91754450345</v>
      </c>
      <c r="H16" s="21">
        <f t="shared" si="1"/>
        <v>133163.84543819231</v>
      </c>
      <c r="I16" s="21">
        <f t="shared" si="1"/>
        <v>144170.09819932221</v>
      </c>
    </row>
    <row r="17" spans="1:9" x14ac:dyDescent="0.25">
      <c r="A17" s="18" t="s">
        <v>34</v>
      </c>
      <c r="B17" s="19">
        <v>6824.6311803390727</v>
      </c>
      <c r="C17" s="19">
        <v>7045.2726938714513</v>
      </c>
      <c r="D17" s="19">
        <v>7565.5901770717537</v>
      </c>
      <c r="E17" s="19">
        <v>8839.2611136813011</v>
      </c>
      <c r="F17" s="19">
        <v>11443.344582758709</v>
      </c>
      <c r="G17" s="19">
        <v>13631.978030171977</v>
      </c>
      <c r="H17" s="19">
        <v>15205.419757865131</v>
      </c>
      <c r="I17" s="19">
        <v>16252.261912619288</v>
      </c>
    </row>
    <row r="18" spans="1:9" x14ac:dyDescent="0.25">
      <c r="A18" s="20" t="s">
        <v>35</v>
      </c>
      <c r="B18" s="21">
        <v>33697.309516007037</v>
      </c>
      <c r="C18" s="21">
        <v>35068.042687396242</v>
      </c>
      <c r="D18" s="21">
        <v>40642.472398699334</v>
      </c>
      <c r="E18" s="21">
        <v>45059.141048122219</v>
      </c>
      <c r="F18" s="21">
        <v>57961.105987422241</v>
      </c>
      <c r="G18" s="21">
        <v>67914.2469330366</v>
      </c>
      <c r="H18" s="21">
        <v>70647.035487143279</v>
      </c>
      <c r="I18" s="21">
        <v>77577.795702519041</v>
      </c>
    </row>
    <row r="19" spans="1:9" x14ac:dyDescent="0.25">
      <c r="A19" s="18" t="s">
        <v>36</v>
      </c>
      <c r="B19" s="19">
        <v>30479.027011569571</v>
      </c>
      <c r="C19" s="19">
        <v>31386.343900903055</v>
      </c>
      <c r="D19" s="19">
        <v>35232.306614113244</v>
      </c>
      <c r="E19" s="19">
        <v>38716.936776518065</v>
      </c>
      <c r="F19" s="19">
        <v>40742.111386196782</v>
      </c>
      <c r="G19" s="19">
        <v>46548.692581294876</v>
      </c>
      <c r="H19" s="19">
        <v>47311.390193183906</v>
      </c>
      <c r="I19" s="19">
        <v>50340.040584183873</v>
      </c>
    </row>
    <row r="20" spans="1:9" x14ac:dyDescent="0.25">
      <c r="A20" s="20" t="s">
        <v>19</v>
      </c>
      <c r="B20" s="21">
        <v>13915.681880910903</v>
      </c>
      <c r="C20" s="21">
        <v>13548.240261648521</v>
      </c>
      <c r="D20" s="21">
        <v>16049.183712555796</v>
      </c>
      <c r="E20" s="21">
        <v>19221.429286324921</v>
      </c>
      <c r="F20" s="21">
        <v>23202.037339276903</v>
      </c>
      <c r="G20" s="21">
        <v>29336.037068309201</v>
      </c>
      <c r="H20" s="21">
        <v>31053.354931784193</v>
      </c>
      <c r="I20" s="21">
        <v>33619.975566203568</v>
      </c>
    </row>
    <row r="21" spans="1:9" s="57" customFormat="1" x14ac:dyDescent="0.25">
      <c r="A21" s="55" t="s">
        <v>20</v>
      </c>
      <c r="B21" s="56">
        <f>B15-B20</f>
        <v>57085.28582700478</v>
      </c>
      <c r="C21" s="56">
        <f t="shared" ref="C21:I21" si="2">C15-C20</f>
        <v>59951.419020522226</v>
      </c>
      <c r="D21" s="56">
        <f t="shared" si="2"/>
        <v>67391.185477328545</v>
      </c>
      <c r="E21" s="56">
        <f t="shared" si="2"/>
        <v>73393.909651996655</v>
      </c>
      <c r="F21" s="56">
        <f t="shared" si="2"/>
        <v>86944.524617100833</v>
      </c>
      <c r="G21" s="56">
        <f t="shared" si="2"/>
        <v>98758.880476194245</v>
      </c>
      <c r="H21" s="56">
        <f t="shared" si="2"/>
        <v>102110.49050640811</v>
      </c>
      <c r="I21" s="56">
        <f t="shared" si="2"/>
        <v>110550.12263311865</v>
      </c>
    </row>
    <row r="22" spans="1:9" x14ac:dyDescent="0.25"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26" t="s">
        <v>21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0" t="s">
        <v>22</v>
      </c>
      <c r="B24" s="21">
        <f>B25+B26</f>
        <v>53474.750710599932</v>
      </c>
      <c r="C24" s="21">
        <f t="shared" ref="C24:I24" si="3">C25+C26</f>
        <v>56213.344654926055</v>
      </c>
      <c r="D24" s="21">
        <f t="shared" si="3"/>
        <v>63566.636790748264</v>
      </c>
      <c r="E24" s="21">
        <f t="shared" si="3"/>
        <v>69455.092175290731</v>
      </c>
      <c r="F24" s="21">
        <f t="shared" si="3"/>
        <v>82371.711712220524</v>
      </c>
      <c r="G24" s="21">
        <f t="shared" si="3"/>
        <v>93277.331452352126</v>
      </c>
      <c r="H24" s="21">
        <f t="shared" si="3"/>
        <v>96488.11041185775</v>
      </c>
      <c r="I24" s="21">
        <f t="shared" si="3"/>
        <v>104463.0418066531</v>
      </c>
    </row>
    <row r="25" spans="1:9" x14ac:dyDescent="0.25">
      <c r="A25" s="18" t="s">
        <v>23</v>
      </c>
      <c r="B25" s="19">
        <v>44447.695081047488</v>
      </c>
      <c r="C25" s="19">
        <v>47087.864915109749</v>
      </c>
      <c r="D25" s="19">
        <v>53305.680423772152</v>
      </c>
      <c r="E25" s="19">
        <v>58888.51303398484</v>
      </c>
      <c r="F25" s="19">
        <v>70055.544460241377</v>
      </c>
      <c r="G25" s="19">
        <v>79661.462816313913</v>
      </c>
      <c r="H25" s="19">
        <v>82272.765291256044</v>
      </c>
      <c r="I25" s="19">
        <v>89072.770556746604</v>
      </c>
    </row>
    <row r="26" spans="1:9" x14ac:dyDescent="0.25">
      <c r="A26" s="20" t="s">
        <v>24</v>
      </c>
      <c r="B26" s="21">
        <v>9027.055629552442</v>
      </c>
      <c r="C26" s="21">
        <v>9125.4797398163082</v>
      </c>
      <c r="D26" s="21">
        <v>10260.95636697611</v>
      </c>
      <c r="E26" s="21">
        <v>10566.579141305894</v>
      </c>
      <c r="F26" s="21">
        <v>12316.167251979143</v>
      </c>
      <c r="G26" s="21">
        <v>13615.868636038216</v>
      </c>
      <c r="H26" s="21">
        <v>14215.3451206017</v>
      </c>
      <c r="I26" s="21">
        <v>15390.271249906495</v>
      </c>
    </row>
    <row r="27" spans="1:9" x14ac:dyDescent="0.25">
      <c r="A27" s="18" t="s">
        <v>25</v>
      </c>
      <c r="B27" s="19">
        <v>1695.121967784693</v>
      </c>
      <c r="C27" s="19">
        <v>1710.3969536239988</v>
      </c>
      <c r="D27" s="19">
        <v>1915.9377041010453</v>
      </c>
      <c r="E27" s="19">
        <v>1927.2725513928535</v>
      </c>
      <c r="F27" s="19">
        <v>2174.4275077525213</v>
      </c>
      <c r="G27" s="19">
        <v>2513.2793943307734</v>
      </c>
      <c r="H27" s="19">
        <v>2588.4799239484528</v>
      </c>
      <c r="I27" s="19">
        <v>2802.4228618107441</v>
      </c>
    </row>
    <row r="28" spans="1:9" x14ac:dyDescent="0.25">
      <c r="A28" s="43" t="s">
        <v>27</v>
      </c>
      <c r="B28" s="44">
        <f t="shared" ref="B28:I28" si="4">B21-B24-B27</f>
        <v>1915.413148620155</v>
      </c>
      <c r="C28" s="44">
        <f t="shared" si="4"/>
        <v>2027.6774119721717</v>
      </c>
      <c r="D28" s="44">
        <f t="shared" si="4"/>
        <v>1908.6109824792361</v>
      </c>
      <c r="E28" s="44">
        <f t="shared" si="4"/>
        <v>2011.544925313071</v>
      </c>
      <c r="F28" s="44">
        <f t="shared" si="4"/>
        <v>2398.3853971277881</v>
      </c>
      <c r="G28" s="44">
        <f t="shared" si="4"/>
        <v>2968.2696295113456</v>
      </c>
      <c r="H28" s="44">
        <f t="shared" si="4"/>
        <v>3033.900170601908</v>
      </c>
      <c r="I28" s="44">
        <f t="shared" si="4"/>
        <v>3284.6579646548057</v>
      </c>
    </row>
    <row r="29" spans="1:9" x14ac:dyDescent="0.25">
      <c r="A29" s="6"/>
      <c r="B29" s="4"/>
      <c r="C29" s="4"/>
      <c r="D29" s="4"/>
      <c r="E29" s="4"/>
      <c r="F29" s="4"/>
      <c r="G29" s="4"/>
      <c r="H29" s="4"/>
      <c r="I29" s="4"/>
    </row>
    <row r="30" spans="1:9" s="10" customFormat="1" ht="14.25" x14ac:dyDescent="0.2">
      <c r="A30" s="30" t="s">
        <v>56</v>
      </c>
      <c r="B30" s="31"/>
      <c r="C30" s="31"/>
      <c r="D30" s="31"/>
      <c r="E30" s="31"/>
      <c r="F30" s="31"/>
      <c r="G30" s="31"/>
      <c r="H30" s="31"/>
      <c r="I30" s="32"/>
    </row>
    <row r="31" spans="1:9" s="10" customFormat="1" ht="14.25" x14ac:dyDescent="0.2">
      <c r="A31" s="33" t="s">
        <v>57</v>
      </c>
      <c r="B31" s="34"/>
      <c r="C31" s="34"/>
      <c r="D31" s="34"/>
      <c r="E31" s="34"/>
      <c r="F31" s="34"/>
      <c r="G31" s="34"/>
      <c r="H31" s="34"/>
      <c r="I31" s="35"/>
    </row>
    <row r="32" spans="1:9" s="10" customFormat="1" ht="14.25" x14ac:dyDescent="0.2">
      <c r="A32" s="36" t="s">
        <v>58</v>
      </c>
      <c r="B32" s="37"/>
      <c r="C32" s="37"/>
      <c r="D32" s="37"/>
      <c r="E32" s="37"/>
      <c r="F32" s="37"/>
      <c r="G32" s="37"/>
      <c r="H32" s="37"/>
      <c r="I32" s="3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7" workbookViewId="0">
      <selection activeCell="I23" sqref="I23"/>
    </sheetView>
  </sheetViews>
  <sheetFormatPr baseColWidth="10" defaultRowHeight="15" x14ac:dyDescent="0.25"/>
  <cols>
    <col min="1" max="1" width="51.28515625" customWidth="1"/>
    <col min="2" max="9" width="10.140625" customWidth="1"/>
  </cols>
  <sheetData>
    <row r="1" spans="1:12" s="10" customFormat="1" ht="21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1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1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21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1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37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28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13353</v>
      </c>
      <c r="C15" s="19">
        <v>14187</v>
      </c>
      <c r="D15" s="19">
        <v>18381</v>
      </c>
      <c r="E15" s="19">
        <v>26428</v>
      </c>
      <c r="F15" s="19">
        <v>26944</v>
      </c>
      <c r="G15" s="19">
        <v>44977</v>
      </c>
      <c r="H15" s="19">
        <v>49663</v>
      </c>
      <c r="I15" s="19">
        <v>60945</v>
      </c>
    </row>
    <row r="16" spans="1:12" x14ac:dyDescent="0.25">
      <c r="A16" s="20" t="s">
        <v>38</v>
      </c>
      <c r="B16" s="21">
        <v>13353</v>
      </c>
      <c r="C16" s="21">
        <v>14187</v>
      </c>
      <c r="D16" s="21">
        <v>18381</v>
      </c>
      <c r="E16" s="21">
        <v>26428</v>
      </c>
      <c r="F16" s="21">
        <v>26944</v>
      </c>
      <c r="G16" s="21">
        <v>44977</v>
      </c>
      <c r="H16" s="21">
        <v>49663</v>
      </c>
      <c r="I16" s="21">
        <v>60945</v>
      </c>
    </row>
    <row r="17" spans="1:9" x14ac:dyDescent="0.25">
      <c r="A17" s="18" t="s">
        <v>19</v>
      </c>
      <c r="B17" s="19">
        <v>2617</v>
      </c>
      <c r="C17" s="19">
        <v>2615</v>
      </c>
      <c r="D17" s="19">
        <v>3535</v>
      </c>
      <c r="E17" s="19">
        <v>5485</v>
      </c>
      <c r="F17" s="19">
        <v>5676</v>
      </c>
      <c r="G17" s="19">
        <v>10301</v>
      </c>
      <c r="H17" s="19">
        <v>11581</v>
      </c>
      <c r="I17" s="19">
        <v>14212</v>
      </c>
    </row>
    <row r="18" spans="1:9" x14ac:dyDescent="0.25">
      <c r="A18" s="43" t="s">
        <v>20</v>
      </c>
      <c r="B18" s="44">
        <v>10736</v>
      </c>
      <c r="C18" s="44">
        <v>11572</v>
      </c>
      <c r="D18" s="44">
        <v>14846</v>
      </c>
      <c r="E18" s="44">
        <v>20943</v>
      </c>
      <c r="F18" s="44">
        <v>21268</v>
      </c>
      <c r="G18" s="44">
        <v>34676</v>
      </c>
      <c r="H18" s="44">
        <v>38082</v>
      </c>
      <c r="I18" s="44">
        <v>46733</v>
      </c>
    </row>
    <row r="20" spans="1:9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v>10057</v>
      </c>
      <c r="C21" s="21">
        <v>10850</v>
      </c>
      <c r="D21" s="21">
        <v>14003</v>
      </c>
      <c r="E21" s="21">
        <v>19819</v>
      </c>
      <c r="F21" s="21">
        <v>20150</v>
      </c>
      <c r="G21" s="21">
        <v>32752</v>
      </c>
      <c r="H21" s="21">
        <v>35985</v>
      </c>
      <c r="I21" s="21">
        <v>44160</v>
      </c>
    </row>
    <row r="22" spans="1:9" x14ac:dyDescent="0.25">
      <c r="A22" s="18" t="s">
        <v>23</v>
      </c>
      <c r="B22" s="19">
        <v>8359</v>
      </c>
      <c r="C22" s="19">
        <v>9089</v>
      </c>
      <c r="D22" s="19">
        <v>11743</v>
      </c>
      <c r="E22" s="19">
        <v>16804</v>
      </c>
      <c r="F22" s="19">
        <v>17137</v>
      </c>
      <c r="G22" s="19">
        <v>27971</v>
      </c>
      <c r="H22" s="19">
        <v>30683</v>
      </c>
      <c r="I22" s="19">
        <v>37654</v>
      </c>
    </row>
    <row r="23" spans="1:9" x14ac:dyDescent="0.25">
      <c r="A23" s="20" t="s">
        <v>24</v>
      </c>
      <c r="B23" s="21">
        <v>1698</v>
      </c>
      <c r="C23" s="21">
        <v>1761</v>
      </c>
      <c r="D23" s="21">
        <v>2260</v>
      </c>
      <c r="E23" s="21">
        <v>3015</v>
      </c>
      <c r="F23" s="21">
        <v>3013</v>
      </c>
      <c r="G23" s="21">
        <v>4781</v>
      </c>
      <c r="H23" s="21">
        <v>5302</v>
      </c>
      <c r="I23" s="21">
        <v>6506</v>
      </c>
    </row>
    <row r="24" spans="1:9" x14ac:dyDescent="0.25">
      <c r="A24" s="18" t="s">
        <v>25</v>
      </c>
      <c r="B24" s="19">
        <v>319</v>
      </c>
      <c r="C24" s="19">
        <v>330</v>
      </c>
      <c r="D24" s="19">
        <v>422</v>
      </c>
      <c r="E24" s="19">
        <v>550</v>
      </c>
      <c r="F24" s="19">
        <v>532</v>
      </c>
      <c r="G24" s="19">
        <v>882</v>
      </c>
      <c r="H24" s="19">
        <v>965</v>
      </c>
      <c r="I24" s="19">
        <v>1185</v>
      </c>
    </row>
    <row r="25" spans="1:9" x14ac:dyDescent="0.25">
      <c r="A25" s="43" t="s">
        <v>27</v>
      </c>
      <c r="B25" s="44">
        <v>360</v>
      </c>
      <c r="C25" s="44">
        <v>392</v>
      </c>
      <c r="D25" s="44">
        <v>421</v>
      </c>
      <c r="E25" s="44">
        <v>574</v>
      </c>
      <c r="F25" s="44">
        <v>586</v>
      </c>
      <c r="G25" s="44">
        <v>1042</v>
      </c>
      <c r="H25" s="44">
        <v>1132</v>
      </c>
      <c r="I25" s="44">
        <v>1388</v>
      </c>
    </row>
    <row r="26" spans="1:9" x14ac:dyDescent="0.25">
      <c r="A26" s="6"/>
      <c r="B26" s="4"/>
      <c r="C26" s="4"/>
      <c r="D26" s="4"/>
      <c r="E26" s="4"/>
      <c r="F26" s="4"/>
      <c r="G26" s="4"/>
      <c r="H26" s="4"/>
      <c r="I26" s="4"/>
    </row>
    <row r="27" spans="1:9" s="10" customFormat="1" ht="14.25" x14ac:dyDescent="0.2">
      <c r="A27" s="30" t="s">
        <v>56</v>
      </c>
      <c r="B27" s="31"/>
      <c r="C27" s="31"/>
      <c r="D27" s="31"/>
      <c r="E27" s="31"/>
      <c r="F27" s="31"/>
      <c r="G27" s="31"/>
      <c r="H27" s="31"/>
      <c r="I27" s="32"/>
    </row>
    <row r="28" spans="1:9" s="10" customFormat="1" ht="14.25" x14ac:dyDescent="0.2">
      <c r="A28" s="33" t="s">
        <v>57</v>
      </c>
      <c r="B28" s="34"/>
      <c r="C28" s="34"/>
      <c r="D28" s="34"/>
      <c r="E28" s="34"/>
      <c r="F28" s="34"/>
      <c r="G28" s="34"/>
      <c r="H28" s="34"/>
      <c r="I28" s="35"/>
    </row>
    <row r="29" spans="1:9" s="10" customFormat="1" ht="14.25" x14ac:dyDescent="0.2">
      <c r="A29" s="36" t="s">
        <v>58</v>
      </c>
      <c r="B29" s="37"/>
      <c r="C29" s="37"/>
      <c r="D29" s="37"/>
      <c r="E29" s="37"/>
      <c r="F29" s="37"/>
      <c r="G29" s="37"/>
      <c r="H29" s="37"/>
      <c r="I29" s="38"/>
    </row>
    <row r="30" spans="1:9" x14ac:dyDescent="0.25">
      <c r="B30" s="58"/>
      <c r="C30" s="58"/>
      <c r="D30" s="58"/>
      <c r="E30" s="58"/>
      <c r="F30" s="58"/>
      <c r="G30" s="58"/>
      <c r="H30" s="58"/>
      <c r="I30" s="58"/>
    </row>
    <row r="31" spans="1:9" x14ac:dyDescent="0.25">
      <c r="B31" s="58"/>
      <c r="C31" s="58"/>
      <c r="D31" s="58"/>
      <c r="E31" s="58"/>
      <c r="F31" s="58"/>
      <c r="G31" s="58"/>
      <c r="H31" s="58"/>
      <c r="I31" s="58"/>
    </row>
    <row r="32" spans="1:9" x14ac:dyDescent="0.25">
      <c r="B32" s="58"/>
      <c r="C32" s="58"/>
      <c r="D32" s="58"/>
      <c r="E32" s="58"/>
      <c r="F32" s="58"/>
      <c r="G32" s="58"/>
      <c r="H32" s="58"/>
      <c r="I32" s="58"/>
    </row>
    <row r="33" spans="2:9" x14ac:dyDescent="0.25">
      <c r="B33" s="58"/>
      <c r="C33" s="58"/>
      <c r="D33" s="58"/>
      <c r="E33" s="58"/>
      <c r="F33" s="58"/>
      <c r="G33" s="58"/>
      <c r="H33" s="58"/>
      <c r="I33" s="58"/>
    </row>
    <row r="34" spans="2:9" x14ac:dyDescent="0.25">
      <c r="B34" s="58"/>
      <c r="C34" s="58"/>
      <c r="D34" s="58"/>
      <c r="E34" s="58"/>
      <c r="F34" s="58"/>
      <c r="G34" s="58"/>
      <c r="H34" s="58"/>
      <c r="I34" s="58"/>
    </row>
    <row r="35" spans="2:9" x14ac:dyDescent="0.25">
      <c r="B35" s="58"/>
      <c r="C35" s="58"/>
      <c r="D35" s="58"/>
      <c r="E35" s="58"/>
      <c r="F35" s="58"/>
      <c r="G35" s="58"/>
      <c r="H35" s="58"/>
      <c r="I35" s="58"/>
    </row>
    <row r="36" spans="2:9" x14ac:dyDescent="0.25">
      <c r="B36" s="58"/>
      <c r="C36" s="58"/>
      <c r="D36" s="58"/>
      <c r="E36" s="58"/>
      <c r="F36" s="58"/>
      <c r="G36" s="58"/>
      <c r="H36" s="58"/>
      <c r="I36" s="58"/>
    </row>
    <row r="37" spans="2:9" x14ac:dyDescent="0.25">
      <c r="B37" s="58"/>
      <c r="C37" s="58"/>
      <c r="D37" s="58"/>
      <c r="E37" s="58"/>
      <c r="F37" s="58"/>
      <c r="G37" s="58"/>
      <c r="H37" s="58"/>
      <c r="I37" s="58"/>
    </row>
    <row r="38" spans="2:9" x14ac:dyDescent="0.25">
      <c r="B38" s="58"/>
      <c r="C38" s="58"/>
      <c r="D38" s="58"/>
      <c r="E38" s="58"/>
      <c r="F38" s="58"/>
      <c r="G38" s="58"/>
      <c r="H38" s="58"/>
      <c r="I38" s="58"/>
    </row>
    <row r="39" spans="2:9" x14ac:dyDescent="0.25">
      <c r="B39" s="58"/>
      <c r="C39" s="58"/>
      <c r="D39" s="58"/>
      <c r="E39" s="58"/>
      <c r="F39" s="58"/>
      <c r="G39" s="58"/>
      <c r="H39" s="58"/>
      <c r="I39" s="58"/>
    </row>
    <row r="40" spans="2:9" x14ac:dyDescent="0.25">
      <c r="B40" s="58"/>
      <c r="C40" s="58"/>
      <c r="D40" s="58"/>
      <c r="E40" s="58"/>
      <c r="F40" s="58"/>
      <c r="G40" s="58"/>
      <c r="H40" s="58"/>
      <c r="I40" s="5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opLeftCell="A7" workbookViewId="0">
      <selection activeCell="I13" sqref="I13"/>
    </sheetView>
  </sheetViews>
  <sheetFormatPr baseColWidth="10" defaultRowHeight="15" x14ac:dyDescent="0.25"/>
  <cols>
    <col min="1" max="1" width="68.85546875" customWidth="1"/>
    <col min="2" max="8" width="10" bestFit="1" customWidth="1"/>
    <col min="9" max="9" width="13.28515625" customWidth="1"/>
  </cols>
  <sheetData>
    <row r="1" spans="1:12" s="10" customFormat="1" ht="21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1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1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21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1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39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f>B16</f>
        <v>29075.565230102213</v>
      </c>
      <c r="C15" s="19">
        <f t="shared" ref="C15:I15" si="0">C16</f>
        <v>23581.098007043227</v>
      </c>
      <c r="D15" s="19">
        <f t="shared" si="0"/>
        <v>24985.82716642884</v>
      </c>
      <c r="E15" s="19">
        <f t="shared" si="0"/>
        <v>28461.29932051303</v>
      </c>
      <c r="F15" s="19">
        <f t="shared" si="0"/>
        <v>23685.362732815567</v>
      </c>
      <c r="G15" s="19">
        <f t="shared" si="0"/>
        <v>29091.382706050696</v>
      </c>
      <c r="H15" s="19">
        <f t="shared" si="0"/>
        <v>27203.758614915721</v>
      </c>
      <c r="I15" s="19">
        <f t="shared" si="0"/>
        <v>24361.136847146015</v>
      </c>
    </row>
    <row r="16" spans="1:12" x14ac:dyDescent="0.25">
      <c r="A16" s="20" t="s">
        <v>40</v>
      </c>
      <c r="B16" s="21">
        <v>29075.565230102213</v>
      </c>
      <c r="C16" s="21">
        <v>23581.098007043227</v>
      </c>
      <c r="D16" s="21">
        <v>24985.82716642884</v>
      </c>
      <c r="E16" s="21">
        <v>28461.29932051303</v>
      </c>
      <c r="F16" s="21">
        <v>23685.362732815567</v>
      </c>
      <c r="G16" s="21">
        <v>29091.382706050696</v>
      </c>
      <c r="H16" s="21">
        <v>27203.758614915721</v>
      </c>
      <c r="I16" s="21">
        <v>24361.136847146015</v>
      </c>
    </row>
    <row r="17" spans="1:9" x14ac:dyDescent="0.25">
      <c r="A17" s="18" t="s">
        <v>19</v>
      </c>
      <c r="B17" s="19">
        <v>6185.5380334228712</v>
      </c>
      <c r="C17" s="19">
        <v>4997.0874728649242</v>
      </c>
      <c r="D17" s="19">
        <v>5456.5416949110731</v>
      </c>
      <c r="E17" s="19">
        <v>6195.55656608544</v>
      </c>
      <c r="F17" s="19">
        <v>5470.580778967761</v>
      </c>
      <c r="G17" s="19">
        <v>6763.4499772028103</v>
      </c>
      <c r="H17" s="19">
        <v>6324.5966148461648</v>
      </c>
      <c r="I17" s="19">
        <v>5663.7160260930068</v>
      </c>
    </row>
    <row r="18" spans="1:9" x14ac:dyDescent="0.25">
      <c r="A18" s="43" t="s">
        <v>20</v>
      </c>
      <c r="B18" s="44">
        <f>B15-B17</f>
        <v>22890.027196679341</v>
      </c>
      <c r="C18" s="44">
        <f t="shared" ref="C18:I18" si="1">C15-C17</f>
        <v>18584.010534178302</v>
      </c>
      <c r="D18" s="44">
        <f t="shared" si="1"/>
        <v>19529.285471517767</v>
      </c>
      <c r="E18" s="44">
        <f t="shared" si="1"/>
        <v>22265.742754427589</v>
      </c>
      <c r="F18" s="44">
        <f t="shared" si="1"/>
        <v>18214.781953847807</v>
      </c>
      <c r="G18" s="44">
        <f t="shared" si="1"/>
        <v>22327.932728847885</v>
      </c>
      <c r="H18" s="44">
        <f t="shared" si="1"/>
        <v>20879.162000069555</v>
      </c>
      <c r="I18" s="44">
        <f t="shared" si="1"/>
        <v>18697.420821053009</v>
      </c>
    </row>
    <row r="20" spans="1:9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f>B22+B23</f>
        <v>17523.635005736087</v>
      </c>
      <c r="C21" s="21">
        <f t="shared" ref="C21:I21" si="2">C22+C23</f>
        <v>14458.312019283438</v>
      </c>
      <c r="D21" s="21">
        <f t="shared" si="2"/>
        <v>15094.867547427883</v>
      </c>
      <c r="E21" s="21">
        <f t="shared" si="2"/>
        <v>17061.155373008914</v>
      </c>
      <c r="F21" s="21">
        <f t="shared" si="2"/>
        <v>13911.977809429849</v>
      </c>
      <c r="G21" s="21">
        <f t="shared" si="2"/>
        <v>16831.694706299506</v>
      </c>
      <c r="H21" s="21">
        <f t="shared" si="2"/>
        <v>15739.552997420482</v>
      </c>
      <c r="I21" s="21">
        <f t="shared" si="2"/>
        <v>14094.868650717715</v>
      </c>
    </row>
    <row r="22" spans="1:9" x14ac:dyDescent="0.25">
      <c r="A22" s="18" t="s">
        <v>23</v>
      </c>
      <c r="B22" s="19">
        <v>14470.289911642532</v>
      </c>
      <c r="C22" s="19">
        <v>11945.323671835165</v>
      </c>
      <c r="D22" s="19">
        <v>12539.998630899987</v>
      </c>
      <c r="E22" s="19">
        <v>14220.670018963156</v>
      </c>
      <c r="F22" s="19">
        <v>11629.464397696274</v>
      </c>
      <c r="G22" s="19">
        <v>14051.520396178381</v>
      </c>
      <c r="H22" s="19">
        <v>13139.773138067339</v>
      </c>
      <c r="I22" s="19">
        <v>11766.749444005216</v>
      </c>
    </row>
    <row r="23" spans="1:9" x14ac:dyDescent="0.25">
      <c r="A23" s="20" t="s">
        <v>24</v>
      </c>
      <c r="B23" s="21">
        <v>3053.3450940935559</v>
      </c>
      <c r="C23" s="21">
        <v>2512.9883474482722</v>
      </c>
      <c r="D23" s="21">
        <v>2554.8689165278965</v>
      </c>
      <c r="E23" s="21">
        <v>2840.4853540457607</v>
      </c>
      <c r="F23" s="21">
        <v>2282.5134117335756</v>
      </c>
      <c r="G23" s="21">
        <v>2780.1743101211237</v>
      </c>
      <c r="H23" s="21">
        <v>2599.779859353142</v>
      </c>
      <c r="I23" s="21">
        <v>2328.1192067124989</v>
      </c>
    </row>
    <row r="24" spans="1:9" x14ac:dyDescent="0.25">
      <c r="A24" s="18" t="s">
        <v>25</v>
      </c>
      <c r="B24" s="19">
        <v>921.95029058197542</v>
      </c>
      <c r="C24" s="19">
        <v>718.42918234850015</v>
      </c>
      <c r="D24" s="19">
        <v>679.67754148143672</v>
      </c>
      <c r="E24" s="19">
        <v>767.0630498320636</v>
      </c>
      <c r="F24" s="19">
        <v>638.54720756218887</v>
      </c>
      <c r="G24" s="19">
        <v>777.31593339890105</v>
      </c>
      <c r="H24" s="19">
        <v>726.87899483421563</v>
      </c>
      <c r="I24" s="19">
        <v>650.92470915997831</v>
      </c>
    </row>
    <row r="25" spans="1:9" x14ac:dyDescent="0.25">
      <c r="A25" s="43" t="s">
        <v>27</v>
      </c>
      <c r="B25" s="44">
        <f t="shared" ref="B25:I25" si="3">B18-B21-B24</f>
        <v>4444.4419003612784</v>
      </c>
      <c r="C25" s="44">
        <f t="shared" si="3"/>
        <v>3407.2693325463642</v>
      </c>
      <c r="D25" s="44">
        <f t="shared" si="3"/>
        <v>3754.7403826084483</v>
      </c>
      <c r="E25" s="44">
        <f t="shared" si="3"/>
        <v>4437.524331586611</v>
      </c>
      <c r="F25" s="44">
        <f t="shared" si="3"/>
        <v>3664.2569368557693</v>
      </c>
      <c r="G25" s="44">
        <f t="shared" si="3"/>
        <v>4718.9220891494788</v>
      </c>
      <c r="H25" s="44">
        <f t="shared" si="3"/>
        <v>4412.7300078148573</v>
      </c>
      <c r="I25" s="44">
        <f t="shared" si="3"/>
        <v>3951.6274611753151</v>
      </c>
    </row>
    <row r="26" spans="1:9" x14ac:dyDescent="0.25">
      <c r="A26" s="6"/>
      <c r="B26" s="4"/>
      <c r="C26" s="4"/>
      <c r="D26" s="4"/>
      <c r="E26" s="4"/>
      <c r="F26" s="4"/>
      <c r="G26" s="4"/>
      <c r="H26" s="4"/>
      <c r="I26" s="4"/>
    </row>
    <row r="27" spans="1:9" s="10" customFormat="1" ht="14.25" x14ac:dyDescent="0.2">
      <c r="A27" s="30" t="s">
        <v>56</v>
      </c>
      <c r="B27" s="31"/>
      <c r="C27" s="31"/>
      <c r="D27" s="31"/>
      <c r="E27" s="31"/>
      <c r="F27" s="31"/>
      <c r="G27" s="31"/>
      <c r="H27" s="31"/>
      <c r="I27" s="32"/>
    </row>
    <row r="28" spans="1:9" s="10" customFormat="1" ht="14.25" x14ac:dyDescent="0.2">
      <c r="A28" s="33" t="s">
        <v>57</v>
      </c>
      <c r="B28" s="34"/>
      <c r="C28" s="34"/>
      <c r="D28" s="34"/>
      <c r="E28" s="34"/>
      <c r="F28" s="34"/>
      <c r="G28" s="34"/>
      <c r="H28" s="34"/>
      <c r="I28" s="35"/>
    </row>
    <row r="29" spans="1:9" s="10" customFormat="1" ht="14.25" x14ac:dyDescent="0.2">
      <c r="A29" s="36" t="s">
        <v>58</v>
      </c>
      <c r="B29" s="37"/>
      <c r="C29" s="37"/>
      <c r="D29" s="37"/>
      <c r="E29" s="37"/>
      <c r="F29" s="37"/>
      <c r="G29" s="37"/>
      <c r="H29" s="37"/>
      <c r="I29" s="38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9"/>
  <sheetViews>
    <sheetView showGridLines="0" topLeftCell="A7" workbookViewId="0">
      <selection activeCell="I25" sqref="I25"/>
    </sheetView>
  </sheetViews>
  <sheetFormatPr baseColWidth="10" defaultRowHeight="15" x14ac:dyDescent="0.25"/>
  <cols>
    <col min="1" max="1" width="51.28515625" customWidth="1"/>
    <col min="2" max="2" width="12.140625" bestFit="1" customWidth="1"/>
    <col min="3" max="8" width="11" bestFit="1" customWidth="1"/>
    <col min="9" max="9" width="13.28515625" bestFit="1" customWidth="1"/>
  </cols>
  <sheetData>
    <row r="1" spans="1:12" s="10" customFormat="1" ht="24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2" s="10" customFormat="1" ht="24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12" s="10" customFormat="1" ht="24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s="10" customFormat="1" ht="24" customHeight="1" x14ac:dyDescent="0.25">
      <c r="A4" s="9"/>
      <c r="B4" s="9"/>
      <c r="C4" s="9"/>
      <c r="D4" s="9"/>
      <c r="E4" s="9"/>
      <c r="F4" s="9"/>
      <c r="G4" s="9"/>
      <c r="H4" s="9"/>
      <c r="I4" s="11" t="s">
        <v>53</v>
      </c>
    </row>
    <row r="5" spans="1:12" s="13" customFormat="1" ht="24" customHeight="1" x14ac:dyDescent="0.25">
      <c r="A5" s="75" t="s">
        <v>59</v>
      </c>
      <c r="B5" s="76"/>
      <c r="C5" s="76"/>
      <c r="D5" s="76"/>
      <c r="E5" s="76"/>
      <c r="F5" s="76"/>
      <c r="G5" s="76"/>
      <c r="H5" s="76"/>
      <c r="I5" s="77"/>
      <c r="J5" s="12"/>
      <c r="K5" s="12"/>
      <c r="L5" s="12"/>
    </row>
    <row r="6" spans="1:12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12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12" x14ac:dyDescent="0.25">
      <c r="A8" s="14" t="s">
        <v>46</v>
      </c>
      <c r="B8" s="14"/>
      <c r="C8" s="14"/>
      <c r="D8" s="14"/>
      <c r="E8" s="14"/>
      <c r="F8" s="14"/>
      <c r="G8" s="14"/>
      <c r="H8" s="14"/>
      <c r="I8" s="14"/>
    </row>
    <row r="9" spans="1:12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25">
      <c r="A11" s="1"/>
      <c r="B11" s="2"/>
      <c r="C11" s="2"/>
      <c r="D11" s="2"/>
      <c r="E11" s="2"/>
      <c r="F11" s="2"/>
      <c r="G11" s="2"/>
      <c r="H11" s="2"/>
    </row>
    <row r="12" spans="1:12" x14ac:dyDescent="0.25">
      <c r="A12" s="3"/>
      <c r="B12" s="2"/>
      <c r="C12" s="2"/>
      <c r="D12" s="2"/>
      <c r="E12" s="2"/>
      <c r="F12" s="2"/>
      <c r="G12" s="2"/>
      <c r="H12" s="2"/>
      <c r="I12" s="59" t="s">
        <v>5</v>
      </c>
    </row>
    <row r="13" spans="1:12" x14ac:dyDescent="0.25">
      <c r="A13" s="15" t="s">
        <v>55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84</v>
      </c>
    </row>
    <row r="14" spans="1:12" x14ac:dyDescent="0.25">
      <c r="A14" s="16" t="s">
        <v>6</v>
      </c>
      <c r="B14" s="17"/>
      <c r="C14" s="17"/>
      <c r="D14" s="17"/>
      <c r="E14" s="17"/>
      <c r="F14" s="17"/>
      <c r="G14" s="17"/>
      <c r="H14" s="17"/>
      <c r="I14" s="17"/>
    </row>
    <row r="15" spans="1:12" x14ac:dyDescent="0.25">
      <c r="A15" s="18" t="s">
        <v>14</v>
      </c>
      <c r="B15" s="19">
        <v>113430</v>
      </c>
      <c r="C15" s="19">
        <v>111268</v>
      </c>
      <c r="D15" s="19">
        <v>126807</v>
      </c>
      <c r="E15" s="19">
        <v>147505</v>
      </c>
      <c r="F15" s="19">
        <v>160776</v>
      </c>
      <c r="G15" s="19">
        <v>202163</v>
      </c>
      <c r="H15" s="19">
        <v>210031</v>
      </c>
      <c r="I15" s="19">
        <v>229476</v>
      </c>
    </row>
    <row r="16" spans="1:12" x14ac:dyDescent="0.25">
      <c r="A16" s="20" t="s">
        <v>47</v>
      </c>
      <c r="B16" s="21">
        <v>113430</v>
      </c>
      <c r="C16" s="21">
        <v>111268</v>
      </c>
      <c r="D16" s="21">
        <v>126807</v>
      </c>
      <c r="E16" s="21">
        <v>147505</v>
      </c>
      <c r="F16" s="21">
        <v>160776</v>
      </c>
      <c r="G16" s="21">
        <v>202163</v>
      </c>
      <c r="H16" s="21">
        <v>210031</v>
      </c>
      <c r="I16" s="21">
        <v>229476</v>
      </c>
    </row>
    <row r="17" spans="1:9" x14ac:dyDescent="0.25">
      <c r="A17" s="18" t="s">
        <v>19</v>
      </c>
      <c r="B17" s="19">
        <v>22718</v>
      </c>
      <c r="C17" s="19">
        <v>21160</v>
      </c>
      <c r="D17" s="19">
        <v>25041</v>
      </c>
      <c r="E17" s="19">
        <v>30902</v>
      </c>
      <c r="F17" s="19">
        <v>34349</v>
      </c>
      <c r="G17" s="19">
        <v>46400</v>
      </c>
      <c r="H17" s="19">
        <v>48959</v>
      </c>
      <c r="I17" s="19">
        <v>53496</v>
      </c>
    </row>
    <row r="18" spans="1:9" x14ac:dyDescent="0.25">
      <c r="A18" s="43" t="s">
        <v>20</v>
      </c>
      <c r="B18" s="44">
        <v>90711</v>
      </c>
      <c r="C18" s="44">
        <v>90107</v>
      </c>
      <c r="D18" s="44">
        <v>101766</v>
      </c>
      <c r="E18" s="44">
        <v>116603</v>
      </c>
      <c r="F18" s="44">
        <v>126427</v>
      </c>
      <c r="G18" s="44">
        <v>155763</v>
      </c>
      <c r="H18" s="44">
        <v>161072</v>
      </c>
      <c r="I18" s="44">
        <v>175981</v>
      </c>
    </row>
    <row r="20" spans="1:9" x14ac:dyDescent="0.25">
      <c r="A20" s="26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0" t="s">
        <v>22</v>
      </c>
      <c r="B21" s="21">
        <v>81055</v>
      </c>
      <c r="C21" s="21">
        <v>81522</v>
      </c>
      <c r="D21" s="21">
        <v>92665</v>
      </c>
      <c r="E21" s="21">
        <v>106335</v>
      </c>
      <c r="F21" s="21">
        <v>116434</v>
      </c>
      <c r="G21" s="21">
        <v>142861</v>
      </c>
      <c r="H21" s="21">
        <v>148213</v>
      </c>
      <c r="I21" s="21">
        <v>162718</v>
      </c>
    </row>
    <row r="22" spans="1:9" x14ac:dyDescent="0.25">
      <c r="A22" s="18" t="s">
        <v>23</v>
      </c>
      <c r="B22" s="19">
        <v>67277</v>
      </c>
      <c r="C22" s="19">
        <v>68122</v>
      </c>
      <c r="D22" s="19">
        <v>77589</v>
      </c>
      <c r="E22" s="19">
        <v>89913</v>
      </c>
      <c r="F22" s="19">
        <v>98822</v>
      </c>
      <c r="G22" s="19">
        <v>121684</v>
      </c>
      <c r="H22" s="19">
        <v>126096</v>
      </c>
      <c r="I22" s="19">
        <v>138494</v>
      </c>
    </row>
    <row r="23" spans="1:9" x14ac:dyDescent="0.25">
      <c r="A23" s="20" t="s">
        <v>24</v>
      </c>
      <c r="B23" s="21">
        <v>13778</v>
      </c>
      <c r="C23" s="21">
        <v>13399</v>
      </c>
      <c r="D23" s="21">
        <v>15076</v>
      </c>
      <c r="E23" s="21">
        <v>16422</v>
      </c>
      <c r="F23" s="21">
        <v>17612</v>
      </c>
      <c r="G23" s="21">
        <v>21177</v>
      </c>
      <c r="H23" s="21">
        <v>22117</v>
      </c>
      <c r="I23" s="21">
        <v>24224</v>
      </c>
    </row>
    <row r="24" spans="1:9" x14ac:dyDescent="0.25">
      <c r="A24" s="18" t="s">
        <v>25</v>
      </c>
      <c r="B24" s="19">
        <v>2936</v>
      </c>
      <c r="C24" s="19">
        <v>2759</v>
      </c>
      <c r="D24" s="19">
        <v>3018</v>
      </c>
      <c r="E24" s="19">
        <v>3244</v>
      </c>
      <c r="F24" s="19">
        <v>3345</v>
      </c>
      <c r="G24" s="19">
        <v>4173</v>
      </c>
      <c r="H24" s="19">
        <v>4280</v>
      </c>
      <c r="I24" s="19">
        <v>4638</v>
      </c>
    </row>
    <row r="25" spans="1:9" x14ac:dyDescent="0.25">
      <c r="A25" s="43" t="s">
        <v>27</v>
      </c>
      <c r="B25" s="44">
        <v>6720</v>
      </c>
      <c r="C25" s="44">
        <v>5827</v>
      </c>
      <c r="D25" s="44">
        <v>6084</v>
      </c>
      <c r="E25" s="44">
        <v>7023</v>
      </c>
      <c r="F25" s="44">
        <v>6648</v>
      </c>
      <c r="G25" s="44">
        <v>8729</v>
      </c>
      <c r="H25" s="44">
        <v>8579</v>
      </c>
      <c r="I25" s="44">
        <v>8625</v>
      </c>
    </row>
    <row r="26" spans="1:9" x14ac:dyDescent="0.25">
      <c r="A26" s="6"/>
      <c r="B26" s="4"/>
      <c r="C26" s="4"/>
      <c r="D26" s="4"/>
      <c r="E26" s="4"/>
      <c r="F26" s="4"/>
      <c r="G26" s="4"/>
      <c r="H26" s="4"/>
      <c r="I26" s="4"/>
    </row>
    <row r="27" spans="1:9" s="10" customFormat="1" ht="14.25" x14ac:dyDescent="0.2">
      <c r="A27" s="30" t="s">
        <v>56</v>
      </c>
      <c r="B27" s="31"/>
      <c r="C27" s="31"/>
      <c r="D27" s="31"/>
      <c r="E27" s="31"/>
      <c r="F27" s="31"/>
      <c r="G27" s="31"/>
      <c r="H27" s="31"/>
      <c r="I27" s="32"/>
    </row>
    <row r="28" spans="1:9" s="10" customFormat="1" ht="14.25" x14ac:dyDescent="0.2">
      <c r="A28" s="33" t="s">
        <v>57</v>
      </c>
      <c r="B28" s="34"/>
      <c r="C28" s="34"/>
      <c r="D28" s="34"/>
      <c r="E28" s="34"/>
      <c r="F28" s="34"/>
      <c r="G28" s="34"/>
      <c r="H28" s="34"/>
      <c r="I28" s="35"/>
    </row>
    <row r="29" spans="1:9" s="10" customFormat="1" ht="14.25" x14ac:dyDescent="0.2">
      <c r="A29" s="36" t="s">
        <v>58</v>
      </c>
      <c r="B29" s="37"/>
      <c r="C29" s="37"/>
      <c r="D29" s="37"/>
      <c r="E29" s="37"/>
      <c r="F29" s="37"/>
      <c r="G29" s="37"/>
      <c r="H29" s="37"/>
      <c r="I29" s="38"/>
    </row>
    <row r="30" spans="1:9" x14ac:dyDescent="0.25"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  <row r="33" spans="2:9" x14ac:dyDescent="0.25">
      <c r="B33" s="29"/>
      <c r="C33" s="29"/>
      <c r="D33" s="29"/>
      <c r="E33" s="29"/>
      <c r="F33" s="29"/>
      <c r="G33" s="29"/>
      <c r="H33" s="29"/>
      <c r="I33" s="29"/>
    </row>
    <row r="34" spans="2:9" x14ac:dyDescent="0.25">
      <c r="B34" s="29"/>
      <c r="C34" s="29"/>
      <c r="D34" s="29"/>
      <c r="E34" s="29"/>
      <c r="F34" s="29"/>
      <c r="G34" s="29"/>
      <c r="H34" s="29"/>
      <c r="I34" s="29"/>
    </row>
    <row r="35" spans="2:9" x14ac:dyDescent="0.25">
      <c r="B35" s="29"/>
      <c r="C35" s="29"/>
      <c r="D35" s="29"/>
      <c r="E35" s="29"/>
      <c r="F35" s="29"/>
      <c r="G35" s="29"/>
      <c r="H35" s="29"/>
      <c r="I35" s="29"/>
    </row>
    <row r="36" spans="2:9" x14ac:dyDescent="0.25">
      <c r="B36" s="29"/>
      <c r="C36" s="29"/>
      <c r="D36" s="29"/>
      <c r="E36" s="29"/>
      <c r="F36" s="29"/>
      <c r="G36" s="29"/>
      <c r="H36" s="29"/>
      <c r="I36" s="29"/>
    </row>
    <row r="37" spans="2:9" x14ac:dyDescent="0.25">
      <c r="B37" s="29"/>
      <c r="C37" s="29"/>
      <c r="D37" s="29"/>
      <c r="E37" s="29"/>
      <c r="F37" s="29"/>
      <c r="G37" s="29"/>
      <c r="H37" s="29"/>
      <c r="I37" s="29"/>
    </row>
    <row r="38" spans="2:9" x14ac:dyDescent="0.25">
      <c r="B38" s="29"/>
      <c r="C38" s="29"/>
      <c r="D38" s="29"/>
      <c r="E38" s="29"/>
      <c r="F38" s="29"/>
      <c r="G38" s="29"/>
      <c r="H38" s="29"/>
      <c r="I38" s="29"/>
    </row>
    <row r="39" spans="2:9" x14ac:dyDescent="0.25">
      <c r="B39" s="29"/>
      <c r="C39" s="29"/>
      <c r="D39" s="29"/>
      <c r="E39" s="29"/>
      <c r="F39" s="29"/>
      <c r="G39" s="29"/>
      <c r="H39" s="29"/>
      <c r="I39" s="29"/>
    </row>
  </sheetData>
  <mergeCells count="1">
    <mergeCell ref="A5:I5"/>
  </mergeCells>
  <hyperlinks>
    <hyperlink ref="I4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Índice</vt:lpstr>
      <vt:lpstr>EdBásica MERCADO Ctes</vt:lpstr>
      <vt:lpstr>EdSuperior MERCADO Ctes</vt:lpstr>
      <vt:lpstr>ETDH MERCADO Ctes</vt:lpstr>
      <vt:lpstr>Total Ed MERCADO Ctes</vt:lpstr>
      <vt:lpstr>EbBásica NO mercado Ctes</vt:lpstr>
      <vt:lpstr>EdSuperior NO mercado Ctes</vt:lpstr>
      <vt:lpstr>ETDH NO mercado Ctes</vt:lpstr>
      <vt:lpstr>Total educ NO mercado Ctes</vt:lpstr>
      <vt:lpstr>TOTAL EDUC CULTURAL Ctes </vt:lpstr>
      <vt:lpstr>EdBásica MERCADO Ktes</vt:lpstr>
      <vt:lpstr>EdSuperior MERCADO Ktes</vt:lpstr>
      <vt:lpstr>ETDH MERCADO Ktes</vt:lpstr>
      <vt:lpstr>Total Ed MERCADO Ktes</vt:lpstr>
      <vt:lpstr>EdBásica NO mercado Ktes</vt:lpstr>
      <vt:lpstr>EdSuperior NO mercado Ktes</vt:lpstr>
      <vt:lpstr>ETDH NO mercado Ktes</vt:lpstr>
      <vt:lpstr>Total educ NO mercado Ktes</vt:lpstr>
      <vt:lpstr>TOTAL EDUC CULTURAL Ktes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Carrillo</dc:creator>
  <cp:lastModifiedBy>Francisco Carrillo </cp:lastModifiedBy>
  <dcterms:created xsi:type="dcterms:W3CDTF">2018-09-20T14:27:15Z</dcterms:created>
  <dcterms:modified xsi:type="dcterms:W3CDTF">2018-09-25T16:46:25Z</dcterms:modified>
</cp:coreProperties>
</file>