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freyesg\Downloads\Anexos\"/>
    </mc:Choice>
  </mc:AlternateContent>
  <xr:revisionPtr revIDLastSave="0" documentId="13_ncr:1_{2FCB4F2F-AA35-4966-B1C6-26C8FA7E4511}" xr6:coauthVersionLast="47" xr6:coauthVersionMax="47" xr10:uidLastSave="{00000000-0000-0000-0000-000000000000}"/>
  <workbookProtection workbookAlgorithmName="SHA-512" workbookHashValue="ym7Z9Djr11nAZP/qX6tiiRKb5D/NDlbroZ0/K35RUUqtb8PaxTKKbZoBAX9zpPrYi0V8ado0Qk9r5NA/FgZ6Dw==" workbookSaltValue="oU5vkFl/mrW6WyqovBiseA==" workbookSpinCount="100000" lockStructure="1"/>
  <bookViews>
    <workbookView xWindow="-120" yWindow="-120" windowWidth="20730" windowHeight="11040" tabRatio="883" activeTab="1" xr2:uid="{00000000-000D-0000-FFFF-FFFF00000000}"/>
  </bookViews>
  <sheets>
    <sheet name="Semanas" sheetId="7" r:id="rId1"/>
    <sheet name="Tabla seguimiento mortalidad" sheetId="1" r:id="rId2"/>
    <sheet name="SEGUIM" sheetId="8" state="hidden" r:id="rId3"/>
    <sheet name="SEGUIMIENTO-DEATHS" sheetId="9" r:id="rId4"/>
    <sheet name="SEGUIMIENTO-NATURAL" sheetId="11" r:id="rId5"/>
    <sheet name="SEGUIMIENTO-EXTERNAS" sheetId="10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C265" i="8" l="1"/>
  <c r="CC266" i="8"/>
  <c r="CC267" i="8"/>
  <c r="CC264" i="8"/>
  <c r="CC255" i="8"/>
  <c r="CC256" i="8"/>
  <c r="CC257" i="8"/>
  <c r="CC258" i="8"/>
  <c r="CC259" i="8"/>
  <c r="CC260" i="8"/>
  <c r="CC261" i="8"/>
  <c r="CC262" i="8"/>
  <c r="CC263" i="8"/>
  <c r="BZ4" i="8"/>
  <c r="BZ5" i="8"/>
  <c r="BZ6" i="8"/>
  <c r="BZ3" i="8"/>
  <c r="BY54" i="8"/>
  <c r="BQ4" i="8"/>
  <c r="BR4" i="8"/>
  <c r="BQ5" i="8"/>
  <c r="BR5" i="8"/>
  <c r="BQ6" i="8"/>
  <c r="BR6" i="8"/>
  <c r="BR3" i="8"/>
  <c r="BQ3" i="8"/>
  <c r="BO36" i="8"/>
  <c r="BP36" i="8"/>
  <c r="BO37" i="8"/>
  <c r="BP37" i="8"/>
  <c r="BO38" i="8"/>
  <c r="BP38" i="8"/>
  <c r="BO39" i="8"/>
  <c r="BP39" i="8"/>
  <c r="BO40" i="8"/>
  <c r="BP40" i="8"/>
  <c r="BO41" i="8"/>
  <c r="BP41" i="8"/>
  <c r="BO42" i="8"/>
  <c r="BP42" i="8"/>
  <c r="BO43" i="8"/>
  <c r="BP43" i="8"/>
  <c r="BO44" i="8"/>
  <c r="BP44" i="8"/>
  <c r="BO45" i="8"/>
  <c r="BP45" i="8"/>
  <c r="BO46" i="8"/>
  <c r="BP46" i="8"/>
  <c r="BO47" i="8"/>
  <c r="BP47" i="8"/>
  <c r="BO48" i="8"/>
  <c r="BP48" i="8"/>
  <c r="BO49" i="8"/>
  <c r="BP49" i="8"/>
  <c r="BO50" i="8"/>
  <c r="BP50" i="8"/>
  <c r="BO51" i="8"/>
  <c r="BP51" i="8"/>
  <c r="BO52" i="8"/>
  <c r="BP52" i="8"/>
  <c r="BO53" i="8"/>
  <c r="BP53" i="8"/>
  <c r="BO54" i="8"/>
  <c r="BP54" i="8"/>
  <c r="C526" i="8"/>
  <c r="AT4" i="8" s="1"/>
  <c r="D526" i="8"/>
  <c r="AG4" i="8" s="1"/>
  <c r="E526" i="8"/>
  <c r="C527" i="8"/>
  <c r="T6" i="8" s="1"/>
  <c r="D527" i="8"/>
  <c r="AG5" i="8" s="1"/>
  <c r="E527" i="8"/>
  <c r="C528" i="8"/>
  <c r="AT6" i="8" s="1"/>
  <c r="D528" i="8"/>
  <c r="AG6" i="8" s="1"/>
  <c r="E528" i="8"/>
  <c r="E525" i="8"/>
  <c r="D525" i="8"/>
  <c r="AG3" i="8" s="1"/>
  <c r="C525" i="8"/>
  <c r="T4" i="8" s="1"/>
  <c r="C474" i="8"/>
  <c r="D474" i="8"/>
  <c r="E474" i="8"/>
  <c r="C475" i="8"/>
  <c r="D475" i="8"/>
  <c r="E475" i="8"/>
  <c r="F475" i="8"/>
  <c r="C476" i="8"/>
  <c r="D476" i="8"/>
  <c r="E476" i="8"/>
  <c r="C477" i="8"/>
  <c r="D477" i="8"/>
  <c r="E477" i="8"/>
  <c r="F477" i="8"/>
  <c r="C478" i="8"/>
  <c r="D478" i="8"/>
  <c r="E478" i="8"/>
  <c r="C479" i="8"/>
  <c r="D479" i="8"/>
  <c r="E479" i="8"/>
  <c r="C480" i="8"/>
  <c r="D480" i="8"/>
  <c r="E480" i="8"/>
  <c r="C481" i="8"/>
  <c r="D481" i="8"/>
  <c r="E481" i="8"/>
  <c r="C482" i="8"/>
  <c r="D482" i="8"/>
  <c r="E482" i="8"/>
  <c r="C483" i="8"/>
  <c r="D483" i="8"/>
  <c r="E483" i="8"/>
  <c r="C484" i="8"/>
  <c r="D484" i="8"/>
  <c r="E484" i="8"/>
  <c r="F484" i="8"/>
  <c r="C485" i="8"/>
  <c r="D485" i="8"/>
  <c r="E485" i="8"/>
  <c r="C486" i="8"/>
  <c r="D486" i="8"/>
  <c r="E486" i="8"/>
  <c r="C487" i="8"/>
  <c r="D487" i="8"/>
  <c r="E487" i="8"/>
  <c r="C488" i="8"/>
  <c r="D488" i="8"/>
  <c r="E488" i="8"/>
  <c r="C489" i="8"/>
  <c r="D489" i="8"/>
  <c r="E489" i="8"/>
  <c r="C490" i="8"/>
  <c r="D490" i="8"/>
  <c r="E490" i="8"/>
  <c r="F490" i="8"/>
  <c r="C491" i="8"/>
  <c r="D491" i="8"/>
  <c r="E491" i="8"/>
  <c r="C492" i="8"/>
  <c r="D492" i="8"/>
  <c r="E492" i="8"/>
  <c r="C493" i="8"/>
  <c r="F493" i="8" s="1"/>
  <c r="D493" i="8"/>
  <c r="E493" i="8"/>
  <c r="C494" i="8"/>
  <c r="D494" i="8"/>
  <c r="E494" i="8"/>
  <c r="C495" i="8"/>
  <c r="D495" i="8"/>
  <c r="E495" i="8"/>
  <c r="C496" i="8"/>
  <c r="D496" i="8"/>
  <c r="E496" i="8"/>
  <c r="F496" i="8"/>
  <c r="C497" i="8"/>
  <c r="D497" i="8"/>
  <c r="E497" i="8"/>
  <c r="F497" i="8"/>
  <c r="C498" i="8"/>
  <c r="D498" i="8"/>
  <c r="E498" i="8"/>
  <c r="C499" i="8"/>
  <c r="D499" i="8"/>
  <c r="E499" i="8"/>
  <c r="C500" i="8"/>
  <c r="D500" i="8"/>
  <c r="E500" i="8"/>
  <c r="C501" i="8"/>
  <c r="D501" i="8"/>
  <c r="E501" i="8"/>
  <c r="C502" i="8"/>
  <c r="D502" i="8"/>
  <c r="E502" i="8"/>
  <c r="C503" i="8"/>
  <c r="D503" i="8"/>
  <c r="E503" i="8"/>
  <c r="F503" i="8"/>
  <c r="C504" i="8"/>
  <c r="D504" i="8"/>
  <c r="E504" i="8"/>
  <c r="F504" i="8"/>
  <c r="C505" i="8"/>
  <c r="D505" i="8"/>
  <c r="E505" i="8"/>
  <c r="C506" i="8"/>
  <c r="D506" i="8"/>
  <c r="E506" i="8"/>
  <c r="C507" i="8"/>
  <c r="F507" i="8" s="1"/>
  <c r="D507" i="8"/>
  <c r="E507" i="8"/>
  <c r="C508" i="8"/>
  <c r="D508" i="8"/>
  <c r="E508" i="8"/>
  <c r="C509" i="8"/>
  <c r="D509" i="8"/>
  <c r="E509" i="8"/>
  <c r="F509" i="8"/>
  <c r="C510" i="8"/>
  <c r="D510" i="8"/>
  <c r="E510" i="8"/>
  <c r="F510" i="8"/>
  <c r="C511" i="8"/>
  <c r="D511" i="8"/>
  <c r="E511" i="8"/>
  <c r="C512" i="8"/>
  <c r="D512" i="8"/>
  <c r="E512" i="8"/>
  <c r="C513" i="8"/>
  <c r="D513" i="8"/>
  <c r="E513" i="8"/>
  <c r="F513" i="8"/>
  <c r="C514" i="8"/>
  <c r="D514" i="8"/>
  <c r="E514" i="8"/>
  <c r="C515" i="8"/>
  <c r="D515" i="8"/>
  <c r="E515" i="8"/>
  <c r="C516" i="8"/>
  <c r="AS46" i="8" s="1"/>
  <c r="D516" i="8"/>
  <c r="AF46" i="8" s="1"/>
  <c r="E516" i="8"/>
  <c r="F516" i="8"/>
  <c r="S46" i="8" s="1"/>
  <c r="C517" i="8"/>
  <c r="AS47" i="8" s="1"/>
  <c r="D517" i="8"/>
  <c r="AF47" i="8" s="1"/>
  <c r="E517" i="8"/>
  <c r="C518" i="8"/>
  <c r="AS48" i="8" s="1"/>
  <c r="D518" i="8"/>
  <c r="AF48" i="8" s="1"/>
  <c r="E518" i="8"/>
  <c r="C519" i="8"/>
  <c r="AS49" i="8" s="1"/>
  <c r="D519" i="8"/>
  <c r="AF49" i="8" s="1"/>
  <c r="E519" i="8"/>
  <c r="C520" i="8"/>
  <c r="AS50" i="8" s="1"/>
  <c r="D520" i="8"/>
  <c r="AF50" i="8" s="1"/>
  <c r="E520" i="8"/>
  <c r="C521" i="8"/>
  <c r="AS51" i="8" s="1"/>
  <c r="D521" i="8"/>
  <c r="AF51" i="8" s="1"/>
  <c r="E521" i="8"/>
  <c r="C522" i="8"/>
  <c r="D522" i="8"/>
  <c r="AF52" i="8" s="1"/>
  <c r="E522" i="8"/>
  <c r="C523" i="8"/>
  <c r="AS53" i="8" s="1"/>
  <c r="D523" i="8"/>
  <c r="AF53" i="8" s="1"/>
  <c r="E523" i="8"/>
  <c r="C524" i="8"/>
  <c r="T3" i="8" s="1"/>
  <c r="D524" i="8"/>
  <c r="AF54" i="8" s="1"/>
  <c r="E524" i="8"/>
  <c r="B526" i="8"/>
  <c r="B527" i="8"/>
  <c r="B528" i="8"/>
  <c r="B525" i="8"/>
  <c r="B516" i="8"/>
  <c r="B517" i="8"/>
  <c r="B518" i="8"/>
  <c r="B519" i="8"/>
  <c r="B520" i="8"/>
  <c r="B521" i="8"/>
  <c r="B522" i="8"/>
  <c r="B523" i="8"/>
  <c r="B524" i="8"/>
  <c r="F491" i="8" l="1"/>
  <c r="F521" i="8"/>
  <c r="S51" i="8" s="1"/>
  <c r="F480" i="8"/>
  <c r="F501" i="8"/>
  <c r="AS54" i="8"/>
  <c r="F487" i="8"/>
  <c r="F515" i="8"/>
  <c r="AT3" i="8"/>
  <c r="F478" i="8"/>
  <c r="F499" i="8"/>
  <c r="F481" i="8"/>
  <c r="F502" i="8"/>
  <c r="AT5" i="8"/>
  <c r="F522" i="8"/>
  <c r="S52" i="8" s="1"/>
  <c r="F485" i="8"/>
  <c r="AS52" i="8"/>
  <c r="F474" i="8"/>
  <c r="F479" i="8"/>
  <c r="F528" i="8"/>
  <c r="F527" i="8"/>
  <c r="F519" i="8"/>
  <c r="S49" i="8" s="1"/>
  <c r="F505" i="8"/>
  <c r="F483" i="8"/>
  <c r="F526" i="8"/>
  <c r="F525" i="8"/>
  <c r="F486" i="8"/>
  <c r="F492" i="8"/>
  <c r="F511" i="8"/>
  <c r="F498" i="8"/>
  <c r="F517" i="8"/>
  <c r="S47" i="8" s="1"/>
  <c r="F523" i="8"/>
  <c r="S53" i="8" s="1"/>
  <c r="F489" i="8"/>
  <c r="T5" i="8"/>
  <c r="F508" i="8"/>
  <c r="F495" i="8"/>
  <c r="F514" i="8"/>
  <c r="F520" i="8"/>
  <c r="S50" i="8" s="1"/>
  <c r="F476" i="8"/>
  <c r="F482" i="8"/>
  <c r="F488" i="8"/>
  <c r="F494" i="8"/>
  <c r="F500" i="8"/>
  <c r="F506" i="8"/>
  <c r="F512" i="8"/>
  <c r="F518" i="8"/>
  <c r="S48" i="8" s="1"/>
  <c r="F524" i="8"/>
  <c r="S54" i="8" s="1"/>
  <c r="BO4" i="8" l="1"/>
  <c r="BP4" i="8"/>
  <c r="BO5" i="8"/>
  <c r="BP5" i="8"/>
  <c r="BO6" i="8"/>
  <c r="BP6" i="8"/>
  <c r="BO7" i="8"/>
  <c r="BP7" i="8"/>
  <c r="BO8" i="8"/>
  <c r="BP8" i="8"/>
  <c r="BO9" i="8"/>
  <c r="BP9" i="8"/>
  <c r="BO10" i="8"/>
  <c r="BP10" i="8"/>
  <c r="BO11" i="8"/>
  <c r="BP11" i="8"/>
  <c r="BO12" i="8"/>
  <c r="BP12" i="8"/>
  <c r="BO13" i="8"/>
  <c r="BP13" i="8"/>
  <c r="BO14" i="8"/>
  <c r="BP14" i="8"/>
  <c r="BO15" i="8"/>
  <c r="BP15" i="8"/>
  <c r="BO16" i="8"/>
  <c r="BP16" i="8"/>
  <c r="BO17" i="8"/>
  <c r="BP17" i="8"/>
  <c r="BO18" i="8"/>
  <c r="BP18" i="8"/>
  <c r="BO19" i="8"/>
  <c r="BP19" i="8"/>
  <c r="BO20" i="8"/>
  <c r="BP20" i="8"/>
  <c r="BO21" i="8"/>
  <c r="BP21" i="8"/>
  <c r="BO22" i="8"/>
  <c r="BP22" i="8"/>
  <c r="BO23" i="8"/>
  <c r="BP23" i="8"/>
  <c r="BO24" i="8"/>
  <c r="BP24" i="8"/>
  <c r="BO25" i="8"/>
  <c r="BP25" i="8"/>
  <c r="BO26" i="8"/>
  <c r="BP26" i="8"/>
  <c r="BO27" i="8"/>
  <c r="BP27" i="8"/>
  <c r="BO28" i="8"/>
  <c r="BP28" i="8"/>
  <c r="BO29" i="8"/>
  <c r="BP29" i="8"/>
  <c r="BO30" i="8"/>
  <c r="BP30" i="8"/>
  <c r="BO31" i="8"/>
  <c r="BP31" i="8"/>
  <c r="BO32" i="8"/>
  <c r="BP32" i="8"/>
  <c r="BO33" i="8"/>
  <c r="BP33" i="8"/>
  <c r="BO34" i="8"/>
  <c r="BP34" i="8"/>
  <c r="BO35" i="8"/>
  <c r="BP35" i="8"/>
  <c r="AS4" i="8"/>
  <c r="AF5" i="8"/>
  <c r="AF6" i="8"/>
  <c r="AS7" i="8"/>
  <c r="AF7" i="8"/>
  <c r="AF8" i="8"/>
  <c r="AF9" i="8"/>
  <c r="AF10" i="8"/>
  <c r="AF11" i="8"/>
  <c r="AS12" i="8"/>
  <c r="AF12" i="8"/>
  <c r="AS13" i="8"/>
  <c r="AF13" i="8"/>
  <c r="AF14" i="8"/>
  <c r="AF15" i="8"/>
  <c r="AF16" i="8"/>
  <c r="AS17" i="8"/>
  <c r="AF17" i="8"/>
  <c r="AS18" i="8"/>
  <c r="AF18" i="8"/>
  <c r="AF19" i="8"/>
  <c r="AF20" i="8"/>
  <c r="AF21" i="8"/>
  <c r="AF22" i="8"/>
  <c r="AS23" i="8"/>
  <c r="AF23" i="8"/>
  <c r="AS24" i="8"/>
  <c r="AF24" i="8"/>
  <c r="AF25" i="8"/>
  <c r="AF27" i="8"/>
  <c r="AS28" i="8"/>
  <c r="AF28" i="8"/>
  <c r="AF29" i="8"/>
  <c r="AF30" i="8"/>
  <c r="AS31" i="8"/>
  <c r="AF31" i="8"/>
  <c r="AS32" i="8"/>
  <c r="AF32" i="8"/>
  <c r="AS33" i="8"/>
  <c r="AF33" i="8"/>
  <c r="AS34" i="8"/>
  <c r="AF34" i="8"/>
  <c r="AF35" i="8"/>
  <c r="AF36" i="8"/>
  <c r="AS37" i="8"/>
  <c r="AF37" i="8"/>
  <c r="AS38" i="8"/>
  <c r="AF38" i="8"/>
  <c r="AS39" i="8"/>
  <c r="AF39" i="8"/>
  <c r="AS40" i="8"/>
  <c r="AF40" i="8"/>
  <c r="AS41" i="8"/>
  <c r="AF41" i="8"/>
  <c r="AF42" i="8"/>
  <c r="AS43" i="8"/>
  <c r="AF43" i="8"/>
  <c r="AS44" i="8"/>
  <c r="AF44" i="8"/>
  <c r="AS45" i="8"/>
  <c r="AF45" i="8"/>
  <c r="B508" i="8"/>
  <c r="B509" i="8"/>
  <c r="B510" i="8"/>
  <c r="B511" i="8"/>
  <c r="B512" i="8"/>
  <c r="B513" i="8"/>
  <c r="B514" i="8"/>
  <c r="B515" i="8"/>
  <c r="B498" i="8"/>
  <c r="B499" i="8"/>
  <c r="B500" i="8"/>
  <c r="B501" i="8"/>
  <c r="B502" i="8"/>
  <c r="B503" i="8"/>
  <c r="B504" i="8"/>
  <c r="B505" i="8"/>
  <c r="B506" i="8"/>
  <c r="B507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E473" i="8"/>
  <c r="D473" i="8"/>
  <c r="C473" i="8"/>
  <c r="C463" i="8"/>
  <c r="D463" i="8"/>
  <c r="E463" i="8"/>
  <c r="C464" i="8"/>
  <c r="D464" i="8"/>
  <c r="E464" i="8"/>
  <c r="C465" i="8"/>
  <c r="D465" i="8"/>
  <c r="E465" i="8"/>
  <c r="C466" i="8"/>
  <c r="D466" i="8"/>
  <c r="E466" i="8"/>
  <c r="C467" i="8"/>
  <c r="D467" i="8"/>
  <c r="E467" i="8"/>
  <c r="C468" i="8"/>
  <c r="D468" i="8"/>
  <c r="E468" i="8"/>
  <c r="C469" i="8"/>
  <c r="D469" i="8"/>
  <c r="E469" i="8"/>
  <c r="C470" i="8"/>
  <c r="D470" i="8"/>
  <c r="E470" i="8"/>
  <c r="C471" i="8"/>
  <c r="D471" i="8"/>
  <c r="E471" i="8"/>
  <c r="C472" i="8"/>
  <c r="D472" i="8"/>
  <c r="E472" i="8"/>
  <c r="BP3" i="8"/>
  <c r="BO3" i="8"/>
  <c r="BM54" i="8"/>
  <c r="B473" i="8"/>
  <c r="S28" i="8" l="1"/>
  <c r="S20" i="8"/>
  <c r="S12" i="8"/>
  <c r="S19" i="8"/>
  <c r="S16" i="8"/>
  <c r="S26" i="8"/>
  <c r="S23" i="8"/>
  <c r="S38" i="8"/>
  <c r="S4" i="8"/>
  <c r="S33" i="8"/>
  <c r="S29" i="8"/>
  <c r="S25" i="8"/>
  <c r="S45" i="8"/>
  <c r="S35" i="8"/>
  <c r="S39" i="8"/>
  <c r="S32" i="8"/>
  <c r="S18" i="8"/>
  <c r="S22" i="8"/>
  <c r="S43" i="8"/>
  <c r="S14" i="8"/>
  <c r="S21" i="8"/>
  <c r="AS35" i="8"/>
  <c r="S10" i="8"/>
  <c r="S27" i="8"/>
  <c r="S5" i="8"/>
  <c r="S11" i="8"/>
  <c r="S17" i="8"/>
  <c r="S37" i="8"/>
  <c r="S8" i="8"/>
  <c r="S41" i="8"/>
  <c r="S7" i="8"/>
  <c r="S15" i="8"/>
  <c r="S44" i="8"/>
  <c r="S31" i="8"/>
  <c r="S34" i="8"/>
  <c r="S30" i="8"/>
  <c r="S36" i="8"/>
  <c r="S42" i="8"/>
  <c r="S40" i="8"/>
  <c r="AS42" i="8"/>
  <c r="S24" i="8"/>
  <c r="AS36" i="8"/>
  <c r="AS11" i="8"/>
  <c r="AS21" i="8"/>
  <c r="AS26" i="8"/>
  <c r="AS16" i="8"/>
  <c r="AS10" i="8"/>
  <c r="S13" i="8"/>
  <c r="F465" i="8"/>
  <c r="AS15" i="8"/>
  <c r="AS29" i="8"/>
  <c r="AS25" i="8"/>
  <c r="AS20" i="8"/>
  <c r="AS27" i="8"/>
  <c r="AS22" i="8"/>
  <c r="S6" i="8"/>
  <c r="AF26" i="8"/>
  <c r="AS6" i="8"/>
  <c r="AS5" i="8"/>
  <c r="AF4" i="8"/>
  <c r="AS30" i="8"/>
  <c r="F469" i="8"/>
  <c r="F470" i="8"/>
  <c r="S9" i="8"/>
  <c r="F471" i="8"/>
  <c r="F464" i="8"/>
  <c r="F463" i="8"/>
  <c r="AS9" i="8"/>
  <c r="F468" i="8"/>
  <c r="F473" i="8"/>
  <c r="S3" i="8" s="1"/>
  <c r="F466" i="8"/>
  <c r="AS14" i="8"/>
  <c r="F472" i="8"/>
  <c r="AS8" i="8"/>
  <c r="AF3" i="8"/>
  <c r="F467" i="8"/>
  <c r="AS19" i="8"/>
  <c r="AS3" i="8"/>
  <c r="BM46" i="8"/>
  <c r="BN46" i="8"/>
  <c r="BM47" i="8"/>
  <c r="BN47" i="8"/>
  <c r="BM48" i="8"/>
  <c r="BN48" i="8"/>
  <c r="BM49" i="8"/>
  <c r="BN49" i="8"/>
  <c r="BM50" i="8"/>
  <c r="BN50" i="8"/>
  <c r="BM51" i="8"/>
  <c r="BN51" i="8"/>
  <c r="BM52" i="8"/>
  <c r="BN52" i="8"/>
  <c r="BM53" i="8"/>
  <c r="BN53" i="8"/>
  <c r="BN54" i="8"/>
  <c r="AR52" i="8"/>
  <c r="AR46" i="8"/>
  <c r="AE46" i="8"/>
  <c r="AR47" i="8"/>
  <c r="AE47" i="8"/>
  <c r="AE48" i="8"/>
  <c r="AR49" i="8"/>
  <c r="AE49" i="8"/>
  <c r="AR50" i="8"/>
  <c r="AE50" i="8"/>
  <c r="AR51" i="8"/>
  <c r="AE51" i="8"/>
  <c r="AE52" i="8"/>
  <c r="AE53" i="8"/>
  <c r="AR54" i="8"/>
  <c r="AE54" i="8"/>
  <c r="B470" i="8"/>
  <c r="B471" i="8"/>
  <c r="B472" i="8"/>
  <c r="B464" i="8"/>
  <c r="B465" i="8"/>
  <c r="B466" i="8"/>
  <c r="B467" i="8"/>
  <c r="B468" i="8"/>
  <c r="B469" i="8"/>
  <c r="C421" i="8"/>
  <c r="D421" i="8"/>
  <c r="E421" i="8"/>
  <c r="C422" i="8"/>
  <c r="D422" i="8"/>
  <c r="E422" i="8"/>
  <c r="C423" i="8"/>
  <c r="D423" i="8"/>
  <c r="E423" i="8"/>
  <c r="C424" i="8"/>
  <c r="D424" i="8"/>
  <c r="E424" i="8"/>
  <c r="C425" i="8"/>
  <c r="D425" i="8"/>
  <c r="E425" i="8"/>
  <c r="C426" i="8"/>
  <c r="D426" i="8"/>
  <c r="E426" i="8"/>
  <c r="C427" i="8"/>
  <c r="D427" i="8"/>
  <c r="E427" i="8"/>
  <c r="C428" i="8"/>
  <c r="D428" i="8"/>
  <c r="E428" i="8"/>
  <c r="C429" i="8"/>
  <c r="D429" i="8"/>
  <c r="E429" i="8"/>
  <c r="C430" i="8"/>
  <c r="D430" i="8"/>
  <c r="E430" i="8"/>
  <c r="C431" i="8"/>
  <c r="D431" i="8"/>
  <c r="E431" i="8"/>
  <c r="C432" i="8"/>
  <c r="D432" i="8"/>
  <c r="E432" i="8"/>
  <c r="C433" i="8"/>
  <c r="D433" i="8"/>
  <c r="E433" i="8"/>
  <c r="C434" i="8"/>
  <c r="D434" i="8"/>
  <c r="E434" i="8"/>
  <c r="C435" i="8"/>
  <c r="D435" i="8"/>
  <c r="E435" i="8"/>
  <c r="C436" i="8"/>
  <c r="D436" i="8"/>
  <c r="E436" i="8"/>
  <c r="C437" i="8"/>
  <c r="D437" i="8"/>
  <c r="E437" i="8"/>
  <c r="C438" i="8"/>
  <c r="D438" i="8"/>
  <c r="E438" i="8"/>
  <c r="C439" i="8"/>
  <c r="D439" i="8"/>
  <c r="E439" i="8"/>
  <c r="C440" i="8"/>
  <c r="D440" i="8"/>
  <c r="E440" i="8"/>
  <c r="C441" i="8"/>
  <c r="D441" i="8"/>
  <c r="E441" i="8"/>
  <c r="C442" i="8"/>
  <c r="D442" i="8"/>
  <c r="E442" i="8"/>
  <c r="C443" i="8"/>
  <c r="D443" i="8"/>
  <c r="E443" i="8"/>
  <c r="C444" i="8"/>
  <c r="D444" i="8"/>
  <c r="E444" i="8"/>
  <c r="C445" i="8"/>
  <c r="D445" i="8"/>
  <c r="E445" i="8"/>
  <c r="C446" i="8"/>
  <c r="D446" i="8"/>
  <c r="E446" i="8"/>
  <c r="C447" i="8"/>
  <c r="D447" i="8"/>
  <c r="E447" i="8"/>
  <c r="C448" i="8"/>
  <c r="D448" i="8"/>
  <c r="E448" i="8"/>
  <c r="C449" i="8"/>
  <c r="D449" i="8"/>
  <c r="E449" i="8"/>
  <c r="C450" i="8"/>
  <c r="D450" i="8"/>
  <c r="E450" i="8"/>
  <c r="C451" i="8"/>
  <c r="D451" i="8"/>
  <c r="E451" i="8"/>
  <c r="C452" i="8"/>
  <c r="D452" i="8"/>
  <c r="E452" i="8"/>
  <c r="C453" i="8"/>
  <c r="D453" i="8"/>
  <c r="E453" i="8"/>
  <c r="C454" i="8"/>
  <c r="D454" i="8"/>
  <c r="E454" i="8"/>
  <c r="C455" i="8"/>
  <c r="D455" i="8"/>
  <c r="E455" i="8"/>
  <c r="C456" i="8"/>
  <c r="D456" i="8"/>
  <c r="E456" i="8"/>
  <c r="C457" i="8"/>
  <c r="D457" i="8"/>
  <c r="E457" i="8"/>
  <c r="C458" i="8"/>
  <c r="D458" i="8"/>
  <c r="E458" i="8"/>
  <c r="C459" i="8"/>
  <c r="D459" i="8"/>
  <c r="E459" i="8"/>
  <c r="C460" i="8"/>
  <c r="D460" i="8"/>
  <c r="E460" i="8"/>
  <c r="C461" i="8"/>
  <c r="D461" i="8"/>
  <c r="E461" i="8"/>
  <c r="C462" i="8"/>
  <c r="D462" i="8"/>
  <c r="E462" i="8"/>
  <c r="T13" i="7"/>
  <c r="U12" i="7"/>
  <c r="U13" i="7"/>
  <c r="B420" i="8"/>
  <c r="B419" i="8"/>
  <c r="B418" i="8"/>
  <c r="B417" i="8"/>
  <c r="B416" i="8"/>
  <c r="B415" i="8"/>
  <c r="B414" i="8"/>
  <c r="B413" i="8"/>
  <c r="B412" i="8"/>
  <c r="B411" i="8"/>
  <c r="B410" i="8"/>
  <c r="B409" i="8"/>
  <c r="B408" i="8"/>
  <c r="B407" i="8"/>
  <c r="B406" i="8"/>
  <c r="B405" i="8"/>
  <c r="B404" i="8"/>
  <c r="B403" i="8"/>
  <c r="B402" i="8"/>
  <c r="B401" i="8"/>
  <c r="B400" i="8"/>
  <c r="B399" i="8"/>
  <c r="B398" i="8"/>
  <c r="B397" i="8"/>
  <c r="B396" i="8"/>
  <c r="B395" i="8"/>
  <c r="B394" i="8"/>
  <c r="B393" i="8"/>
  <c r="B392" i="8"/>
  <c r="B391" i="8"/>
  <c r="F453" i="8" l="1"/>
  <c r="R51" i="8"/>
  <c r="F460" i="8"/>
  <c r="F452" i="8"/>
  <c r="F459" i="8"/>
  <c r="F436" i="8"/>
  <c r="F426" i="8"/>
  <c r="F434" i="8"/>
  <c r="F449" i="8"/>
  <c r="F447" i="8"/>
  <c r="F443" i="8"/>
  <c r="F440" i="8"/>
  <c r="F428" i="8"/>
  <c r="F421" i="8"/>
  <c r="F432" i="8"/>
  <c r="F439" i="8"/>
  <c r="F446" i="8"/>
  <c r="F455" i="8"/>
  <c r="R47" i="8"/>
  <c r="F445" i="8"/>
  <c r="F431" i="8"/>
  <c r="F458" i="8"/>
  <c r="F427" i="8"/>
  <c r="R49" i="8"/>
  <c r="R54" i="8"/>
  <c r="R53" i="8"/>
  <c r="F437" i="8"/>
  <c r="F430" i="8"/>
  <c r="AR53" i="8"/>
  <c r="F442" i="8"/>
  <c r="F448" i="8"/>
  <c r="F435" i="8"/>
  <c r="F461" i="8"/>
  <c r="F441" i="8"/>
  <c r="F422" i="8"/>
  <c r="F454" i="8"/>
  <c r="F438" i="8"/>
  <c r="F425" i="8"/>
  <c r="F450" i="8"/>
  <c r="F462" i="8"/>
  <c r="R48" i="8"/>
  <c r="F444" i="8"/>
  <c r="F456" i="8"/>
  <c r="R50" i="8"/>
  <c r="F451" i="8"/>
  <c r="F424" i="8"/>
  <c r="F423" i="8"/>
  <c r="R46" i="8"/>
  <c r="F429" i="8"/>
  <c r="AR48" i="8"/>
  <c r="R52" i="8"/>
  <c r="F433" i="8"/>
  <c r="F457" i="8"/>
  <c r="R39" i="8" s="1"/>
  <c r="U14" i="7"/>
  <c r="T14" i="7"/>
  <c r="BM33" i="8"/>
  <c r="BN33" i="8"/>
  <c r="BM34" i="8"/>
  <c r="BN34" i="8"/>
  <c r="BM35" i="8"/>
  <c r="BN35" i="8"/>
  <c r="BM36" i="8"/>
  <c r="BN36" i="8"/>
  <c r="BM37" i="8"/>
  <c r="BN37" i="8"/>
  <c r="BM38" i="8"/>
  <c r="BN38" i="8"/>
  <c r="BM39" i="8"/>
  <c r="BN39" i="8"/>
  <c r="BM40" i="8"/>
  <c r="BN40" i="8"/>
  <c r="BM41" i="8"/>
  <c r="BN41" i="8"/>
  <c r="BM42" i="8"/>
  <c r="BN42" i="8"/>
  <c r="BM43" i="8"/>
  <c r="BN43" i="8"/>
  <c r="BM44" i="8"/>
  <c r="BN44" i="8"/>
  <c r="BM45" i="8"/>
  <c r="BN45" i="8"/>
  <c r="B452" i="8"/>
  <c r="AE34" i="8"/>
  <c r="B453" i="8"/>
  <c r="AR35" i="8"/>
  <c r="B454" i="8"/>
  <c r="AR36" i="8"/>
  <c r="B455" i="8"/>
  <c r="AE37" i="8"/>
  <c r="B456" i="8"/>
  <c r="AR38" i="8"/>
  <c r="AE38" i="8"/>
  <c r="B457" i="8"/>
  <c r="AR39" i="8"/>
  <c r="AE39" i="8"/>
  <c r="B458" i="8"/>
  <c r="AE40" i="8"/>
  <c r="B459" i="8"/>
  <c r="AE41" i="8"/>
  <c r="B460" i="8"/>
  <c r="AE42" i="8"/>
  <c r="B461" i="8"/>
  <c r="AR43" i="8"/>
  <c r="AE43" i="8"/>
  <c r="B462" i="8"/>
  <c r="AR44" i="8"/>
  <c r="B463" i="8"/>
  <c r="AE45" i="8"/>
  <c r="BM32" i="8"/>
  <c r="BN32" i="8"/>
  <c r="BM20" i="8"/>
  <c r="BN20" i="8"/>
  <c r="BM21" i="8"/>
  <c r="BN21" i="8"/>
  <c r="BM22" i="8"/>
  <c r="BN22" i="8"/>
  <c r="BM23" i="8"/>
  <c r="BN23" i="8"/>
  <c r="BM24" i="8"/>
  <c r="BN24" i="8"/>
  <c r="BM25" i="8"/>
  <c r="BN25" i="8"/>
  <c r="BM26" i="8"/>
  <c r="BN26" i="8"/>
  <c r="BM27" i="8"/>
  <c r="BN27" i="8"/>
  <c r="BM28" i="8"/>
  <c r="BN28" i="8"/>
  <c r="BM29" i="8"/>
  <c r="BN29" i="8"/>
  <c r="BM30" i="8"/>
  <c r="BN30" i="8"/>
  <c r="BM31" i="8"/>
  <c r="BN31" i="8"/>
  <c r="B438" i="8"/>
  <c r="AE20" i="8"/>
  <c r="B439" i="8"/>
  <c r="AE21" i="8"/>
  <c r="B440" i="8"/>
  <c r="AR22" i="8"/>
  <c r="AE22" i="8"/>
  <c r="B441" i="8"/>
  <c r="AE23" i="8"/>
  <c r="B442" i="8"/>
  <c r="AR24" i="8"/>
  <c r="AE24" i="8"/>
  <c r="B443" i="8"/>
  <c r="AE25" i="8"/>
  <c r="B444" i="8"/>
  <c r="AR26" i="8"/>
  <c r="AE26" i="8"/>
  <c r="B445" i="8"/>
  <c r="AR27" i="8"/>
  <c r="AE27" i="8"/>
  <c r="B446" i="8"/>
  <c r="AR28" i="8"/>
  <c r="B447" i="8"/>
  <c r="AR29" i="8"/>
  <c r="B448" i="8"/>
  <c r="AR30" i="8"/>
  <c r="B449" i="8"/>
  <c r="AR31" i="8"/>
  <c r="AE31" i="8"/>
  <c r="B450" i="8"/>
  <c r="AR32" i="8"/>
  <c r="AE32" i="8"/>
  <c r="B451" i="8"/>
  <c r="AR33" i="8"/>
  <c r="AE33" i="8"/>
  <c r="R38" i="8" l="1"/>
  <c r="U15" i="7"/>
  <c r="T15" i="7"/>
  <c r="R43" i="8"/>
  <c r="R45" i="8"/>
  <c r="AR45" i="8"/>
  <c r="R44" i="8"/>
  <c r="AE44" i="8"/>
  <c r="R42" i="8"/>
  <c r="AR42" i="8"/>
  <c r="R41" i="8"/>
  <c r="AR41" i="8"/>
  <c r="R40" i="8"/>
  <c r="AR40" i="8"/>
  <c r="R37" i="8"/>
  <c r="AR37" i="8"/>
  <c r="R36" i="8"/>
  <c r="AE36" i="8"/>
  <c r="R35" i="8"/>
  <c r="AE35" i="8"/>
  <c r="R34" i="8"/>
  <c r="AR34" i="8"/>
  <c r="R25" i="8"/>
  <c r="R23" i="8"/>
  <c r="R30" i="8"/>
  <c r="R27" i="8"/>
  <c r="R28" i="8"/>
  <c r="R21" i="8"/>
  <c r="R24" i="8"/>
  <c r="AR23" i="8"/>
  <c r="R26" i="8"/>
  <c r="R22" i="8"/>
  <c r="AR21" i="8"/>
  <c r="R20" i="8"/>
  <c r="AR20" i="8"/>
  <c r="R29" i="8"/>
  <c r="AE30" i="8"/>
  <c r="R31" i="8"/>
  <c r="AE29" i="8"/>
  <c r="R32" i="8"/>
  <c r="AE28" i="8"/>
  <c r="AR25" i="8"/>
  <c r="R33" i="8"/>
  <c r="BM7" i="8"/>
  <c r="BN7" i="8"/>
  <c r="BM8" i="8"/>
  <c r="BN8" i="8"/>
  <c r="BM9" i="8"/>
  <c r="BN9" i="8"/>
  <c r="BM10" i="8"/>
  <c r="BN10" i="8"/>
  <c r="BM11" i="8"/>
  <c r="BN11" i="8"/>
  <c r="BM12" i="8"/>
  <c r="BN12" i="8"/>
  <c r="BM13" i="8"/>
  <c r="BN13" i="8"/>
  <c r="BM14" i="8"/>
  <c r="BN14" i="8"/>
  <c r="BM15" i="8"/>
  <c r="BN15" i="8"/>
  <c r="BM16" i="8"/>
  <c r="BN16" i="8"/>
  <c r="BM17" i="8"/>
  <c r="BN17" i="8"/>
  <c r="BM18" i="8"/>
  <c r="BN18" i="8"/>
  <c r="BM19" i="8"/>
  <c r="BN19" i="8"/>
  <c r="AR9" i="8"/>
  <c r="AE9" i="8"/>
  <c r="AR10" i="8"/>
  <c r="AE10" i="8"/>
  <c r="AE11" i="8"/>
  <c r="AR12" i="8"/>
  <c r="AE12" i="8"/>
  <c r="AE13" i="8"/>
  <c r="AE14" i="8"/>
  <c r="AE15" i="8"/>
  <c r="AR16" i="8"/>
  <c r="AE16" i="8"/>
  <c r="AR17" i="8"/>
  <c r="AE17" i="8"/>
  <c r="AR18" i="8"/>
  <c r="AE18" i="8"/>
  <c r="AE19" i="8"/>
  <c r="AR8" i="8"/>
  <c r="AE8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T3" i="8"/>
  <c r="BY3" i="8" s="1"/>
  <c r="CC212" i="8" s="1"/>
  <c r="BM4" i="8"/>
  <c r="BN4" i="8"/>
  <c r="BM5" i="8"/>
  <c r="BN5" i="8"/>
  <c r="BM6" i="8"/>
  <c r="BN6" i="8"/>
  <c r="BN3" i="8"/>
  <c r="BM3" i="8"/>
  <c r="BK46" i="8"/>
  <c r="BL46" i="8"/>
  <c r="BK47" i="8"/>
  <c r="BL47" i="8"/>
  <c r="BK48" i="8"/>
  <c r="BL48" i="8"/>
  <c r="BK49" i="8"/>
  <c r="BL49" i="8"/>
  <c r="BK50" i="8"/>
  <c r="BL50" i="8"/>
  <c r="BK51" i="8"/>
  <c r="BL51" i="8"/>
  <c r="BK52" i="8"/>
  <c r="BL52" i="8"/>
  <c r="BK53" i="8"/>
  <c r="BL53" i="8"/>
  <c r="BK54" i="8"/>
  <c r="BL54" i="8"/>
  <c r="AR4" i="8"/>
  <c r="AE4" i="8"/>
  <c r="AR5" i="8"/>
  <c r="AR6" i="8"/>
  <c r="AE6" i="8"/>
  <c r="AR7" i="8"/>
  <c r="AE7" i="8"/>
  <c r="AE3" i="8"/>
  <c r="AR3" i="8"/>
  <c r="B423" i="8"/>
  <c r="B424" i="8"/>
  <c r="B425" i="8"/>
  <c r="B422" i="8"/>
  <c r="B421" i="8"/>
  <c r="C412" i="8"/>
  <c r="AQ46" i="8" s="1"/>
  <c r="D412" i="8"/>
  <c r="AD46" i="8" s="1"/>
  <c r="E412" i="8"/>
  <c r="C413" i="8"/>
  <c r="AQ47" i="8" s="1"/>
  <c r="D413" i="8"/>
  <c r="AD47" i="8" s="1"/>
  <c r="E413" i="8"/>
  <c r="C414" i="8"/>
  <c r="AQ48" i="8" s="1"/>
  <c r="D414" i="8"/>
  <c r="AD48" i="8" s="1"/>
  <c r="E414" i="8"/>
  <c r="C415" i="8"/>
  <c r="AQ49" i="8" s="1"/>
  <c r="D415" i="8"/>
  <c r="AD49" i="8" s="1"/>
  <c r="E415" i="8"/>
  <c r="C416" i="8"/>
  <c r="AQ50" i="8" s="1"/>
  <c r="D416" i="8"/>
  <c r="AD50" i="8" s="1"/>
  <c r="E416" i="8"/>
  <c r="C417" i="8"/>
  <c r="AQ51" i="8" s="1"/>
  <c r="D417" i="8"/>
  <c r="AD51" i="8" s="1"/>
  <c r="E417" i="8"/>
  <c r="C418" i="8"/>
  <c r="AQ52" i="8" s="1"/>
  <c r="D418" i="8"/>
  <c r="AD52" i="8" s="1"/>
  <c r="E418" i="8"/>
  <c r="C419" i="8"/>
  <c r="AQ53" i="8" s="1"/>
  <c r="D419" i="8"/>
  <c r="AD53" i="8" s="1"/>
  <c r="E419" i="8"/>
  <c r="C420" i="8"/>
  <c r="AQ54" i="8" s="1"/>
  <c r="D420" i="8"/>
  <c r="AD54" i="8" s="1"/>
  <c r="E420" i="8"/>
  <c r="S12" i="7"/>
  <c r="R13" i="7" s="1"/>
  <c r="S13" i="7" s="1"/>
  <c r="R14" i="7" s="1"/>
  <c r="S14" i="7" s="1"/>
  <c r="R15" i="7" s="1"/>
  <c r="S15" i="7" s="1"/>
  <c r="R16" i="7" s="1"/>
  <c r="S16" i="7" s="1"/>
  <c r="R17" i="7" s="1"/>
  <c r="S17" i="7" s="1"/>
  <c r="R18" i="7" s="1"/>
  <c r="S18" i="7" s="1"/>
  <c r="R19" i="7" s="1"/>
  <c r="S19" i="7" s="1"/>
  <c r="R20" i="7" s="1"/>
  <c r="S20" i="7" s="1"/>
  <c r="R21" i="7" s="1"/>
  <c r="S21" i="7" s="1"/>
  <c r="R22" i="7" s="1"/>
  <c r="S22" i="7" s="1"/>
  <c r="R23" i="7" s="1"/>
  <c r="S23" i="7" s="1"/>
  <c r="R24" i="7" s="1"/>
  <c r="S24" i="7" s="1"/>
  <c r="R25" i="7" s="1"/>
  <c r="S25" i="7" s="1"/>
  <c r="R26" i="7" s="1"/>
  <c r="S26" i="7" s="1"/>
  <c r="R27" i="7" s="1"/>
  <c r="S27" i="7" s="1"/>
  <c r="R28" i="7" s="1"/>
  <c r="S28" i="7" s="1"/>
  <c r="R29" i="7" s="1"/>
  <c r="S29" i="7" s="1"/>
  <c r="R30" i="7" s="1"/>
  <c r="S30" i="7" s="1"/>
  <c r="R31" i="7" s="1"/>
  <c r="S31" i="7" s="1"/>
  <c r="R32" i="7" s="1"/>
  <c r="S32" i="7" s="1"/>
  <c r="R33" i="7" s="1"/>
  <c r="S33" i="7" s="1"/>
  <c r="R34" i="7" s="1"/>
  <c r="S34" i="7" s="1"/>
  <c r="R35" i="7" s="1"/>
  <c r="S35" i="7" s="1"/>
  <c r="R36" i="7" s="1"/>
  <c r="S36" i="7" s="1"/>
  <c r="R37" i="7" s="1"/>
  <c r="S37" i="7" s="1"/>
  <c r="R38" i="7" s="1"/>
  <c r="S38" i="7" s="1"/>
  <c r="R39" i="7" s="1"/>
  <c r="S39" i="7" s="1"/>
  <c r="R40" i="7" s="1"/>
  <c r="S40" i="7" s="1"/>
  <c r="R41" i="7" s="1"/>
  <c r="S41" i="7" s="1"/>
  <c r="R42" i="7" s="1"/>
  <c r="S42" i="7" s="1"/>
  <c r="R43" i="7" s="1"/>
  <c r="S43" i="7" s="1"/>
  <c r="R44" i="7" s="1"/>
  <c r="S44" i="7" s="1"/>
  <c r="R45" i="7" s="1"/>
  <c r="S45" i="7" s="1"/>
  <c r="R46" i="7" s="1"/>
  <c r="S46" i="7" s="1"/>
  <c r="R47" i="7" s="1"/>
  <c r="S47" i="7" s="1"/>
  <c r="R48" i="7" s="1"/>
  <c r="S48" i="7" s="1"/>
  <c r="R49" i="7" s="1"/>
  <c r="S49" i="7" s="1"/>
  <c r="R50" i="7" s="1"/>
  <c r="S50" i="7" s="1"/>
  <c r="R51" i="7" s="1"/>
  <c r="S51" i="7" s="1"/>
  <c r="R52" i="7" s="1"/>
  <c r="S52" i="7" s="1"/>
  <c r="R53" i="7" s="1"/>
  <c r="S53" i="7" s="1"/>
  <c r="R54" i="7" s="1"/>
  <c r="S54" i="7" s="1"/>
  <c r="R55" i="7" s="1"/>
  <c r="S55" i="7" s="1"/>
  <c r="R56" i="7" s="1"/>
  <c r="S56" i="7" s="1"/>
  <c r="R57" i="7" s="1"/>
  <c r="S57" i="7" s="1"/>
  <c r="R58" i="7" s="1"/>
  <c r="S58" i="7" s="1"/>
  <c r="R59" i="7" s="1"/>
  <c r="S59" i="7" s="1"/>
  <c r="R60" i="7" s="1"/>
  <c r="S60" i="7" s="1"/>
  <c r="R61" i="7" s="1"/>
  <c r="S61" i="7" s="1"/>
  <c r="R62" i="7" s="1"/>
  <c r="S62" i="7" s="1"/>
  <c r="R63" i="7" s="1"/>
  <c r="S63" i="7" s="1"/>
  <c r="BX3" i="8" l="1"/>
  <c r="CC160" i="8"/>
  <c r="U16" i="7"/>
  <c r="T16" i="7"/>
  <c r="R14" i="8"/>
  <c r="R19" i="8"/>
  <c r="R11" i="8"/>
  <c r="R15" i="8"/>
  <c r="R13" i="8"/>
  <c r="R18" i="8"/>
  <c r="R10" i="8"/>
  <c r="R8" i="8"/>
  <c r="R12" i="8"/>
  <c r="AR15" i="8"/>
  <c r="R17" i="8"/>
  <c r="R9" i="8"/>
  <c r="AR14" i="8"/>
  <c r="AR13" i="8"/>
  <c r="R16" i="8"/>
  <c r="AR19" i="8"/>
  <c r="AR11" i="8"/>
  <c r="R5" i="8"/>
  <c r="F418" i="8"/>
  <c r="Q52" i="8" s="1"/>
  <c r="AE5" i="8"/>
  <c r="R6" i="8"/>
  <c r="F419" i="8"/>
  <c r="Q53" i="8" s="1"/>
  <c r="R4" i="8"/>
  <c r="R7" i="8"/>
  <c r="F415" i="8"/>
  <c r="Q49" i="8" s="1"/>
  <c r="F417" i="8"/>
  <c r="Q51" i="8" s="1"/>
  <c r="F420" i="8"/>
  <c r="Q54" i="8" s="1"/>
  <c r="F414" i="8"/>
  <c r="Q48" i="8" s="1"/>
  <c r="F416" i="8"/>
  <c r="Q50" i="8" s="1"/>
  <c r="F412" i="8"/>
  <c r="Q46" i="8" s="1"/>
  <c r="F413" i="8"/>
  <c r="Q47" i="8" s="1"/>
  <c r="R3" i="8"/>
  <c r="BK4" i="8"/>
  <c r="BL4" i="8"/>
  <c r="BK5" i="8"/>
  <c r="BL5" i="8"/>
  <c r="BK6" i="8"/>
  <c r="BL6" i="8"/>
  <c r="BK7" i="8"/>
  <c r="BL7" i="8"/>
  <c r="BK8" i="8"/>
  <c r="BL8" i="8"/>
  <c r="BK9" i="8"/>
  <c r="BL9" i="8"/>
  <c r="BK10" i="8"/>
  <c r="BL10" i="8"/>
  <c r="BK11" i="8"/>
  <c r="BL11" i="8"/>
  <c r="BK12" i="8"/>
  <c r="BL12" i="8"/>
  <c r="BK13" i="8"/>
  <c r="BL13" i="8"/>
  <c r="BK14" i="8"/>
  <c r="BL14" i="8"/>
  <c r="BK15" i="8"/>
  <c r="BL15" i="8"/>
  <c r="BK16" i="8"/>
  <c r="BL16" i="8"/>
  <c r="BK17" i="8"/>
  <c r="BL17" i="8"/>
  <c r="BK18" i="8"/>
  <c r="BL18" i="8"/>
  <c r="BK19" i="8"/>
  <c r="BL19" i="8"/>
  <c r="BK20" i="8"/>
  <c r="BL20" i="8"/>
  <c r="BK21" i="8"/>
  <c r="BL21" i="8"/>
  <c r="BK22" i="8"/>
  <c r="BL22" i="8"/>
  <c r="BK23" i="8"/>
  <c r="BL23" i="8"/>
  <c r="BK24" i="8"/>
  <c r="BL24" i="8"/>
  <c r="BK25" i="8"/>
  <c r="BL25" i="8"/>
  <c r="BK26" i="8"/>
  <c r="BL26" i="8"/>
  <c r="BK27" i="8"/>
  <c r="BL27" i="8"/>
  <c r="BK28" i="8"/>
  <c r="BL28" i="8"/>
  <c r="BK29" i="8"/>
  <c r="BL29" i="8"/>
  <c r="BK30" i="8"/>
  <c r="BL30" i="8"/>
  <c r="BK31" i="8"/>
  <c r="BL31" i="8"/>
  <c r="BK32" i="8"/>
  <c r="BL32" i="8"/>
  <c r="BK33" i="8"/>
  <c r="BL33" i="8"/>
  <c r="BK34" i="8"/>
  <c r="BL34" i="8"/>
  <c r="BK35" i="8"/>
  <c r="BL35" i="8"/>
  <c r="BK36" i="8"/>
  <c r="BL36" i="8"/>
  <c r="BK37" i="8"/>
  <c r="BL37" i="8"/>
  <c r="BK38" i="8"/>
  <c r="BL38" i="8"/>
  <c r="BK39" i="8"/>
  <c r="BL39" i="8"/>
  <c r="BK40" i="8"/>
  <c r="BL40" i="8"/>
  <c r="BK41" i="8"/>
  <c r="BL41" i="8"/>
  <c r="BK42" i="8"/>
  <c r="BL42" i="8"/>
  <c r="BK43" i="8"/>
  <c r="BL43" i="8"/>
  <c r="BK44" i="8"/>
  <c r="BL44" i="8"/>
  <c r="BK45" i="8"/>
  <c r="BL45" i="8"/>
  <c r="C371" i="8"/>
  <c r="D371" i="8"/>
  <c r="E371" i="8"/>
  <c r="C372" i="8"/>
  <c r="D372" i="8"/>
  <c r="E372" i="8"/>
  <c r="C373" i="8"/>
  <c r="D373" i="8"/>
  <c r="E373" i="8"/>
  <c r="C374" i="8"/>
  <c r="D374" i="8"/>
  <c r="E374" i="8"/>
  <c r="C375" i="8"/>
  <c r="D375" i="8"/>
  <c r="E375" i="8"/>
  <c r="C376" i="8"/>
  <c r="D376" i="8"/>
  <c r="E376" i="8"/>
  <c r="C377" i="8"/>
  <c r="D377" i="8"/>
  <c r="E377" i="8"/>
  <c r="C378" i="8"/>
  <c r="D378" i="8"/>
  <c r="E378" i="8"/>
  <c r="C379" i="8"/>
  <c r="D379" i="8"/>
  <c r="E379" i="8"/>
  <c r="C380" i="8"/>
  <c r="D380" i="8"/>
  <c r="E380" i="8"/>
  <c r="C381" i="8"/>
  <c r="D381" i="8"/>
  <c r="E381" i="8"/>
  <c r="C382" i="8"/>
  <c r="D382" i="8"/>
  <c r="E382" i="8"/>
  <c r="C383" i="8"/>
  <c r="D383" i="8"/>
  <c r="E383" i="8"/>
  <c r="C384" i="8"/>
  <c r="D384" i="8"/>
  <c r="E384" i="8"/>
  <c r="C385" i="8"/>
  <c r="D385" i="8"/>
  <c r="E385" i="8"/>
  <c r="C386" i="8"/>
  <c r="D386" i="8"/>
  <c r="E386" i="8"/>
  <c r="C387" i="8"/>
  <c r="D387" i="8"/>
  <c r="E387" i="8"/>
  <c r="C388" i="8"/>
  <c r="D388" i="8"/>
  <c r="E388" i="8"/>
  <c r="C389" i="8"/>
  <c r="D389" i="8"/>
  <c r="E389" i="8"/>
  <c r="C390" i="8"/>
  <c r="D390" i="8"/>
  <c r="E390" i="8"/>
  <c r="C391" i="8"/>
  <c r="AQ25" i="8" s="1"/>
  <c r="D391" i="8"/>
  <c r="AD25" i="8" s="1"/>
  <c r="E391" i="8"/>
  <c r="C392" i="8"/>
  <c r="AQ26" i="8" s="1"/>
  <c r="D392" i="8"/>
  <c r="AD26" i="8" s="1"/>
  <c r="E392" i="8"/>
  <c r="C393" i="8"/>
  <c r="AQ27" i="8" s="1"/>
  <c r="D393" i="8"/>
  <c r="AD27" i="8" s="1"/>
  <c r="E393" i="8"/>
  <c r="C394" i="8"/>
  <c r="AQ28" i="8" s="1"/>
  <c r="D394" i="8"/>
  <c r="AD28" i="8" s="1"/>
  <c r="E394" i="8"/>
  <c r="C395" i="8"/>
  <c r="AQ29" i="8" s="1"/>
  <c r="D395" i="8"/>
  <c r="AD29" i="8" s="1"/>
  <c r="E395" i="8"/>
  <c r="C396" i="8"/>
  <c r="D396" i="8"/>
  <c r="AD30" i="8" s="1"/>
  <c r="E396" i="8"/>
  <c r="C397" i="8"/>
  <c r="AQ31" i="8" s="1"/>
  <c r="D397" i="8"/>
  <c r="AD31" i="8" s="1"/>
  <c r="E397" i="8"/>
  <c r="C398" i="8"/>
  <c r="D398" i="8"/>
  <c r="AD32" i="8" s="1"/>
  <c r="E398" i="8"/>
  <c r="C399" i="8"/>
  <c r="AQ33" i="8" s="1"/>
  <c r="D399" i="8"/>
  <c r="AD33" i="8" s="1"/>
  <c r="E399" i="8"/>
  <c r="C400" i="8"/>
  <c r="AQ34" i="8" s="1"/>
  <c r="D400" i="8"/>
  <c r="AD34" i="8" s="1"/>
  <c r="E400" i="8"/>
  <c r="C401" i="8"/>
  <c r="AQ35" i="8" s="1"/>
  <c r="D401" i="8"/>
  <c r="AD35" i="8" s="1"/>
  <c r="E401" i="8"/>
  <c r="C402" i="8"/>
  <c r="AQ36" i="8" s="1"/>
  <c r="D402" i="8"/>
  <c r="AD36" i="8" s="1"/>
  <c r="E402" i="8"/>
  <c r="C403" i="8"/>
  <c r="AQ37" i="8" s="1"/>
  <c r="D403" i="8"/>
  <c r="AD37" i="8" s="1"/>
  <c r="E403" i="8"/>
  <c r="C404" i="8"/>
  <c r="AQ38" i="8" s="1"/>
  <c r="D404" i="8"/>
  <c r="AD38" i="8" s="1"/>
  <c r="E404" i="8"/>
  <c r="C405" i="8"/>
  <c r="AQ39" i="8" s="1"/>
  <c r="D405" i="8"/>
  <c r="AD39" i="8" s="1"/>
  <c r="E405" i="8"/>
  <c r="C406" i="8"/>
  <c r="AQ40" i="8" s="1"/>
  <c r="D406" i="8"/>
  <c r="AD40" i="8" s="1"/>
  <c r="E406" i="8"/>
  <c r="C407" i="8"/>
  <c r="AQ41" i="8" s="1"/>
  <c r="D407" i="8"/>
  <c r="AD41" i="8" s="1"/>
  <c r="E407" i="8"/>
  <c r="C408" i="8"/>
  <c r="AQ42" i="8" s="1"/>
  <c r="D408" i="8"/>
  <c r="AD42" i="8" s="1"/>
  <c r="E408" i="8"/>
  <c r="C409" i="8"/>
  <c r="AQ43" i="8" s="1"/>
  <c r="D409" i="8"/>
  <c r="AD43" i="8" s="1"/>
  <c r="E409" i="8"/>
  <c r="C410" i="8"/>
  <c r="AQ44" i="8" s="1"/>
  <c r="D410" i="8"/>
  <c r="AD44" i="8" s="1"/>
  <c r="E410" i="8"/>
  <c r="C411" i="8"/>
  <c r="AQ45" i="8" s="1"/>
  <c r="D411" i="8"/>
  <c r="AD45" i="8" s="1"/>
  <c r="E411" i="8"/>
  <c r="U17" i="7" l="1"/>
  <c r="T17" i="7"/>
  <c r="F386" i="8"/>
  <c r="F400" i="8"/>
  <c r="Q34" i="8" s="1"/>
  <c r="F398" i="8"/>
  <c r="Q32" i="8" s="1"/>
  <c r="F392" i="8"/>
  <c r="Q26" i="8" s="1"/>
  <c r="F396" i="8"/>
  <c r="Q30" i="8" s="1"/>
  <c r="F388" i="8"/>
  <c r="F372" i="8"/>
  <c r="F374" i="8"/>
  <c r="F402" i="8"/>
  <c r="Q36" i="8" s="1"/>
  <c r="F384" i="8"/>
  <c r="F407" i="8"/>
  <c r="Q41" i="8" s="1"/>
  <c r="F376" i="8"/>
  <c r="F401" i="8"/>
  <c r="Q35" i="8" s="1"/>
  <c r="F393" i="8"/>
  <c r="Q27" i="8" s="1"/>
  <c r="F378" i="8"/>
  <c r="F382" i="8"/>
  <c r="F411" i="8"/>
  <c r="Q45" i="8" s="1"/>
  <c r="F385" i="8"/>
  <c r="F377" i="8"/>
  <c r="F390" i="8"/>
  <c r="F380" i="8"/>
  <c r="F409" i="8"/>
  <c r="Q43" i="8" s="1"/>
  <c r="F404" i="8"/>
  <c r="Q38" i="8" s="1"/>
  <c r="F395" i="8"/>
  <c r="Q29" i="8" s="1"/>
  <c r="F379" i="8"/>
  <c r="AQ32" i="8"/>
  <c r="F397" i="8"/>
  <c r="Q31" i="8" s="1"/>
  <c r="F381" i="8"/>
  <c r="F406" i="8"/>
  <c r="Q40" i="8" s="1"/>
  <c r="F399" i="8"/>
  <c r="Q33" i="8" s="1"/>
  <c r="F383" i="8"/>
  <c r="AQ30" i="8"/>
  <c r="F408" i="8"/>
  <c r="Q42" i="8" s="1"/>
  <c r="F394" i="8"/>
  <c r="Q28" i="8" s="1"/>
  <c r="F410" i="8"/>
  <c r="Q44" i="8" s="1"/>
  <c r="F403" i="8"/>
  <c r="Q37" i="8" s="1"/>
  <c r="F387" i="8"/>
  <c r="F371" i="8"/>
  <c r="F405" i="8"/>
  <c r="Q39" i="8" s="1"/>
  <c r="F389" i="8"/>
  <c r="F373" i="8"/>
  <c r="F391" i="8"/>
  <c r="Q25" i="8" s="1"/>
  <c r="F375" i="8"/>
  <c r="AQ11" i="8"/>
  <c r="AD11" i="8"/>
  <c r="AD12" i="8"/>
  <c r="AD13" i="8"/>
  <c r="AQ14" i="8"/>
  <c r="AD14" i="8"/>
  <c r="AQ15" i="8"/>
  <c r="AD15" i="8"/>
  <c r="AQ16" i="8"/>
  <c r="AD16" i="8"/>
  <c r="AQ17" i="8"/>
  <c r="AD17" i="8"/>
  <c r="AQ18" i="8"/>
  <c r="AQ19" i="8"/>
  <c r="AD19" i="8"/>
  <c r="AQ20" i="8"/>
  <c r="AD20" i="8"/>
  <c r="AD21" i="8"/>
  <c r="AQ22" i="8"/>
  <c r="AD22" i="8"/>
  <c r="AD23" i="8"/>
  <c r="AQ24" i="8"/>
  <c r="AD24" i="8"/>
  <c r="BL3" i="8"/>
  <c r="BK3" i="8"/>
  <c r="BJ30" i="8"/>
  <c r="BJ31" i="8"/>
  <c r="BJ32" i="8"/>
  <c r="BJ33" i="8"/>
  <c r="BJ34" i="8"/>
  <c r="BJ35" i="8"/>
  <c r="BJ36" i="8"/>
  <c r="BJ37" i="8"/>
  <c r="BJ38" i="8"/>
  <c r="BJ39" i="8"/>
  <c r="BJ40" i="8"/>
  <c r="BJ41" i="8"/>
  <c r="BJ42" i="8"/>
  <c r="BJ43" i="8"/>
  <c r="BJ44" i="8"/>
  <c r="BJ45" i="8"/>
  <c r="BJ46" i="8"/>
  <c r="BJ47" i="8"/>
  <c r="BJ48" i="8"/>
  <c r="BJ49" i="8"/>
  <c r="BJ50" i="8"/>
  <c r="BJ51" i="8"/>
  <c r="BJ52" i="8"/>
  <c r="BJ53" i="8"/>
  <c r="BJ54" i="8"/>
  <c r="BI30" i="8"/>
  <c r="BI31" i="8"/>
  <c r="BI32" i="8"/>
  <c r="BI33" i="8"/>
  <c r="BI34" i="8"/>
  <c r="BI35" i="8"/>
  <c r="BI36" i="8"/>
  <c r="BI37" i="8"/>
  <c r="BI38" i="8"/>
  <c r="BI39" i="8"/>
  <c r="BI40" i="8"/>
  <c r="BI41" i="8"/>
  <c r="BI42" i="8"/>
  <c r="BI43" i="8"/>
  <c r="BI44" i="8"/>
  <c r="BI45" i="8"/>
  <c r="BI46" i="8"/>
  <c r="BI47" i="8"/>
  <c r="BI48" i="8"/>
  <c r="BI49" i="8"/>
  <c r="BI50" i="8"/>
  <c r="BI51" i="8"/>
  <c r="BI52" i="8"/>
  <c r="BI53" i="8"/>
  <c r="BI54" i="8"/>
  <c r="C352" i="8"/>
  <c r="AP38" i="8" s="1"/>
  <c r="D352" i="8"/>
  <c r="AC38" i="8" s="1"/>
  <c r="E352" i="8"/>
  <c r="C353" i="8"/>
  <c r="AP39" i="8" s="1"/>
  <c r="D353" i="8"/>
  <c r="AC39" i="8" s="1"/>
  <c r="E353" i="8"/>
  <c r="C354" i="8"/>
  <c r="AP40" i="8" s="1"/>
  <c r="D354" i="8"/>
  <c r="AC40" i="8" s="1"/>
  <c r="E354" i="8"/>
  <c r="C355" i="8"/>
  <c r="AP41" i="8" s="1"/>
  <c r="D355" i="8"/>
  <c r="AC41" i="8" s="1"/>
  <c r="E355" i="8"/>
  <c r="C356" i="8"/>
  <c r="D356" i="8"/>
  <c r="AC42" i="8" s="1"/>
  <c r="E356" i="8"/>
  <c r="C357" i="8"/>
  <c r="D357" i="8"/>
  <c r="AC43" i="8" s="1"/>
  <c r="E357" i="8"/>
  <c r="C358" i="8"/>
  <c r="AP44" i="8" s="1"/>
  <c r="D358" i="8"/>
  <c r="AC44" i="8" s="1"/>
  <c r="E358" i="8"/>
  <c r="C359" i="8"/>
  <c r="AP45" i="8" s="1"/>
  <c r="D359" i="8"/>
  <c r="AC45" i="8" s="1"/>
  <c r="E359" i="8"/>
  <c r="C360" i="8"/>
  <c r="AP46" i="8" s="1"/>
  <c r="D360" i="8"/>
  <c r="AC46" i="8" s="1"/>
  <c r="E360" i="8"/>
  <c r="C361" i="8"/>
  <c r="D361" i="8"/>
  <c r="AC47" i="8" s="1"/>
  <c r="E361" i="8"/>
  <c r="C362" i="8"/>
  <c r="AP48" i="8" s="1"/>
  <c r="D362" i="8"/>
  <c r="E362" i="8"/>
  <c r="C363" i="8"/>
  <c r="AP49" i="8" s="1"/>
  <c r="D363" i="8"/>
  <c r="AC49" i="8" s="1"/>
  <c r="E363" i="8"/>
  <c r="C364" i="8"/>
  <c r="AP50" i="8" s="1"/>
  <c r="D364" i="8"/>
  <c r="AC50" i="8" s="1"/>
  <c r="E364" i="8"/>
  <c r="C365" i="8"/>
  <c r="AP51" i="8" s="1"/>
  <c r="D365" i="8"/>
  <c r="AC51" i="8" s="1"/>
  <c r="E365" i="8"/>
  <c r="C366" i="8"/>
  <c r="AP52" i="8" s="1"/>
  <c r="D366" i="8"/>
  <c r="AC52" i="8" s="1"/>
  <c r="E366" i="8"/>
  <c r="C367" i="8"/>
  <c r="AP53" i="8" s="1"/>
  <c r="D367" i="8"/>
  <c r="AC53" i="8" s="1"/>
  <c r="E367" i="8"/>
  <c r="C368" i="8"/>
  <c r="AP54" i="8" s="1"/>
  <c r="D368" i="8"/>
  <c r="AC54" i="8" s="1"/>
  <c r="E368" i="8"/>
  <c r="C369" i="8"/>
  <c r="AQ3" i="8" s="1"/>
  <c r="BW3" i="8" s="1"/>
  <c r="D369" i="8"/>
  <c r="AD3" i="8" s="1"/>
  <c r="E369" i="8"/>
  <c r="C370" i="8"/>
  <c r="AQ4" i="8" s="1"/>
  <c r="D370" i="8"/>
  <c r="AD4" i="8" s="1"/>
  <c r="E370" i="8"/>
  <c r="AQ5" i="8"/>
  <c r="AD5" i="8"/>
  <c r="AQ6" i="8"/>
  <c r="AD6" i="8"/>
  <c r="AQ7" i="8"/>
  <c r="AD7" i="8"/>
  <c r="AQ8" i="8"/>
  <c r="AD8" i="8"/>
  <c r="AQ9" i="8"/>
  <c r="AD9" i="8"/>
  <c r="AQ10" i="8"/>
  <c r="AD10" i="8"/>
  <c r="C351" i="8"/>
  <c r="D351" i="8"/>
  <c r="E351" i="8"/>
  <c r="U18" i="7" l="1"/>
  <c r="T18" i="7"/>
  <c r="Q18" i="8"/>
  <c r="Q21" i="8"/>
  <c r="Q13" i="8"/>
  <c r="Q23" i="8"/>
  <c r="Q20" i="8"/>
  <c r="Q12" i="8"/>
  <c r="AD18" i="8"/>
  <c r="AQ23" i="8"/>
  <c r="Q22" i="8"/>
  <c r="Q17" i="8"/>
  <c r="Q14" i="8"/>
  <c r="AQ21" i="8"/>
  <c r="AQ13" i="8"/>
  <c r="Q24" i="8"/>
  <c r="Q19" i="8"/>
  <c r="Q16" i="8"/>
  <c r="Q11" i="8"/>
  <c r="AQ12" i="8"/>
  <c r="Q15" i="8"/>
  <c r="Q7" i="8"/>
  <c r="F354" i="8"/>
  <c r="P40" i="8" s="1"/>
  <c r="Q9" i="8"/>
  <c r="CC108" i="8"/>
  <c r="F356" i="8"/>
  <c r="P42" i="8" s="1"/>
  <c r="F357" i="8"/>
  <c r="P43" i="8" s="1"/>
  <c r="F362" i="8"/>
  <c r="P48" i="8" s="1"/>
  <c r="F361" i="8"/>
  <c r="P47" i="8" s="1"/>
  <c r="AP47" i="8"/>
  <c r="F359" i="8"/>
  <c r="P45" i="8" s="1"/>
  <c r="AP43" i="8"/>
  <c r="AC48" i="8"/>
  <c r="AP42" i="8"/>
  <c r="F369" i="8"/>
  <c r="Q3" i="8" s="1"/>
  <c r="F353" i="8"/>
  <c r="P39" i="8" s="1"/>
  <c r="F358" i="8"/>
  <c r="P44" i="8" s="1"/>
  <c r="Q5" i="8"/>
  <c r="F366" i="8"/>
  <c r="P52" i="8" s="1"/>
  <c r="Q8" i="8"/>
  <c r="F365" i="8"/>
  <c r="P51" i="8" s="1"/>
  <c r="F370" i="8"/>
  <c r="Q4" i="8" s="1"/>
  <c r="F352" i="8"/>
  <c r="P38" i="8" s="1"/>
  <c r="F367" i="8"/>
  <c r="P53" i="8" s="1"/>
  <c r="Q10" i="8"/>
  <c r="F360" i="8"/>
  <c r="P46" i="8" s="1"/>
  <c r="F368" i="8"/>
  <c r="P54" i="8" s="1"/>
  <c r="Q6" i="8"/>
  <c r="F351" i="8"/>
  <c r="P37" i="8" s="1"/>
  <c r="F364" i="8"/>
  <c r="P50" i="8" s="1"/>
  <c r="F363" i="8"/>
  <c r="P49" i="8" s="1"/>
  <c r="F355" i="8"/>
  <c r="P41" i="8" s="1"/>
  <c r="T19" i="7" l="1"/>
  <c r="U19" i="7" s="1"/>
  <c r="C343" i="8"/>
  <c r="AP29" i="8" s="1"/>
  <c r="D343" i="8"/>
  <c r="AC29" i="8" s="1"/>
  <c r="E343" i="8"/>
  <c r="C344" i="8"/>
  <c r="D344" i="8"/>
  <c r="AC30" i="8" s="1"/>
  <c r="E344" i="8"/>
  <c r="C345" i="8"/>
  <c r="D345" i="8"/>
  <c r="AC31" i="8" s="1"/>
  <c r="E345" i="8"/>
  <c r="C346" i="8"/>
  <c r="AP32" i="8" s="1"/>
  <c r="D346" i="8"/>
  <c r="AC32" i="8" s="1"/>
  <c r="E346" i="8"/>
  <c r="C347" i="8"/>
  <c r="D347" i="8"/>
  <c r="AC33" i="8" s="1"/>
  <c r="E347" i="8"/>
  <c r="C348" i="8"/>
  <c r="AP34" i="8" s="1"/>
  <c r="D348" i="8"/>
  <c r="AC34" i="8" s="1"/>
  <c r="E348" i="8"/>
  <c r="C349" i="8"/>
  <c r="AP35" i="8" s="1"/>
  <c r="D349" i="8"/>
  <c r="AC35" i="8" s="1"/>
  <c r="E349" i="8"/>
  <c r="C350" i="8"/>
  <c r="D350" i="8"/>
  <c r="AC36" i="8" s="1"/>
  <c r="E350" i="8"/>
  <c r="AC37" i="8"/>
  <c r="T20" i="7" l="1"/>
  <c r="U20" i="7" s="1"/>
  <c r="F346" i="8"/>
  <c r="P32" i="8" s="1"/>
  <c r="F343" i="8"/>
  <c r="P29" i="8" s="1"/>
  <c r="F347" i="8"/>
  <c r="P33" i="8" s="1"/>
  <c r="F345" i="8"/>
  <c r="P31" i="8" s="1"/>
  <c r="AP33" i="8"/>
  <c r="F350" i="8"/>
  <c r="P36" i="8" s="1"/>
  <c r="F348" i="8"/>
  <c r="P34" i="8" s="1"/>
  <c r="AP37" i="8"/>
  <c r="AP31" i="8"/>
  <c r="F349" i="8"/>
  <c r="P35" i="8" s="1"/>
  <c r="F344" i="8"/>
  <c r="P30" i="8" s="1"/>
  <c r="AP36" i="8"/>
  <c r="AP30" i="8"/>
  <c r="BI20" i="8"/>
  <c r="BJ20" i="8"/>
  <c r="BI21" i="8"/>
  <c r="BJ21" i="8"/>
  <c r="BI22" i="8"/>
  <c r="BJ22" i="8"/>
  <c r="BI23" i="8"/>
  <c r="BJ23" i="8"/>
  <c r="BI24" i="8"/>
  <c r="BJ24" i="8"/>
  <c r="BI25" i="8"/>
  <c r="BJ25" i="8"/>
  <c r="BI26" i="8"/>
  <c r="BJ26" i="8"/>
  <c r="BI27" i="8"/>
  <c r="BJ27" i="8"/>
  <c r="BI28" i="8"/>
  <c r="BJ28" i="8"/>
  <c r="BI29" i="8"/>
  <c r="BJ29" i="8"/>
  <c r="C333" i="8"/>
  <c r="D333" i="8"/>
  <c r="E333" i="8"/>
  <c r="C334" i="8"/>
  <c r="AP20" i="8" s="1"/>
  <c r="D334" i="8"/>
  <c r="AC20" i="8" s="1"/>
  <c r="E334" i="8"/>
  <c r="C335" i="8"/>
  <c r="D335" i="8"/>
  <c r="AC21" i="8" s="1"/>
  <c r="E335" i="8"/>
  <c r="C336" i="8"/>
  <c r="AP22" i="8" s="1"/>
  <c r="D336" i="8"/>
  <c r="AC22" i="8" s="1"/>
  <c r="E336" i="8"/>
  <c r="C337" i="8"/>
  <c r="AP23" i="8" s="1"/>
  <c r="D337" i="8"/>
  <c r="AC23" i="8" s="1"/>
  <c r="E337" i="8"/>
  <c r="C338" i="8"/>
  <c r="D338" i="8"/>
  <c r="AC24" i="8" s="1"/>
  <c r="E338" i="8"/>
  <c r="C339" i="8"/>
  <c r="D339" i="8"/>
  <c r="AC25" i="8" s="1"/>
  <c r="E339" i="8"/>
  <c r="C340" i="8"/>
  <c r="AP26" i="8" s="1"/>
  <c r="D340" i="8"/>
  <c r="AC26" i="8" s="1"/>
  <c r="E340" i="8"/>
  <c r="C341" i="8"/>
  <c r="AP27" i="8" s="1"/>
  <c r="D341" i="8"/>
  <c r="AC27" i="8" s="1"/>
  <c r="E341" i="8"/>
  <c r="C342" i="8"/>
  <c r="AP28" i="8" s="1"/>
  <c r="D342" i="8"/>
  <c r="AC28" i="8" s="1"/>
  <c r="E342" i="8"/>
  <c r="T21" i="7" l="1"/>
  <c r="U21" i="7" s="1"/>
  <c r="F339" i="8"/>
  <c r="P25" i="8" s="1"/>
  <c r="F337" i="8"/>
  <c r="P23" i="8" s="1"/>
  <c r="F338" i="8"/>
  <c r="P24" i="8" s="1"/>
  <c r="F333" i="8"/>
  <c r="F335" i="8"/>
  <c r="P21" i="8" s="1"/>
  <c r="AP25" i="8"/>
  <c r="AP24" i="8"/>
  <c r="F342" i="8"/>
  <c r="P28" i="8" s="1"/>
  <c r="F341" i="8"/>
  <c r="P27" i="8" s="1"/>
  <c r="F340" i="8"/>
  <c r="P26" i="8" s="1"/>
  <c r="F336" i="8"/>
  <c r="P22" i="8" s="1"/>
  <c r="AP21" i="8"/>
  <c r="F334" i="8"/>
  <c r="P20" i="8" s="1"/>
  <c r="BI16" i="8"/>
  <c r="BJ16" i="8"/>
  <c r="BI17" i="8"/>
  <c r="BJ17" i="8"/>
  <c r="BI18" i="8"/>
  <c r="BJ18" i="8"/>
  <c r="BI19" i="8"/>
  <c r="BJ19" i="8"/>
  <c r="C330" i="8"/>
  <c r="AP16" i="8" s="1"/>
  <c r="D330" i="8"/>
  <c r="AC16" i="8" s="1"/>
  <c r="E330" i="8"/>
  <c r="C331" i="8"/>
  <c r="AP17" i="8" s="1"/>
  <c r="D331" i="8"/>
  <c r="AC17" i="8" s="1"/>
  <c r="E331" i="8"/>
  <c r="C332" i="8"/>
  <c r="D332" i="8"/>
  <c r="AC18" i="8" s="1"/>
  <c r="E332" i="8"/>
  <c r="AC19" i="8"/>
  <c r="T22" i="7" l="1"/>
  <c r="U22" i="7" s="1"/>
  <c r="P19" i="8"/>
  <c r="AP19" i="8"/>
  <c r="F330" i="8"/>
  <c r="F331" i="8"/>
  <c r="P17" i="8" s="1"/>
  <c r="F332" i="8"/>
  <c r="P18" i="8" s="1"/>
  <c r="AP18" i="8"/>
  <c r="BI4" i="8"/>
  <c r="BJ4" i="8"/>
  <c r="BI5" i="8"/>
  <c r="BJ5" i="8"/>
  <c r="BI6" i="8"/>
  <c r="BJ6" i="8"/>
  <c r="BI7" i="8"/>
  <c r="BJ7" i="8"/>
  <c r="BI8" i="8"/>
  <c r="BJ8" i="8"/>
  <c r="BI9" i="8"/>
  <c r="BJ9" i="8"/>
  <c r="BI10" i="8"/>
  <c r="BJ10" i="8"/>
  <c r="BI11" i="8"/>
  <c r="BJ11" i="8"/>
  <c r="BI12" i="8"/>
  <c r="BJ12" i="8"/>
  <c r="BI13" i="8"/>
  <c r="BJ13" i="8"/>
  <c r="BI14" i="8"/>
  <c r="BJ14" i="8"/>
  <c r="BI15" i="8"/>
  <c r="BJ15" i="8"/>
  <c r="C329" i="8"/>
  <c r="AP15" i="8" s="1"/>
  <c r="D329" i="8"/>
  <c r="AC15" i="8" s="1"/>
  <c r="E329" i="8"/>
  <c r="C318" i="8"/>
  <c r="D318" i="8"/>
  <c r="AC4" i="8" s="1"/>
  <c r="E318" i="8"/>
  <c r="C319" i="8"/>
  <c r="D319" i="8"/>
  <c r="AC5" i="8" s="1"/>
  <c r="E319" i="8"/>
  <c r="C320" i="8"/>
  <c r="D320" i="8"/>
  <c r="AC6" i="8" s="1"/>
  <c r="E320" i="8"/>
  <c r="C321" i="8"/>
  <c r="AP7" i="8" s="1"/>
  <c r="D321" i="8"/>
  <c r="AC7" i="8" s="1"/>
  <c r="E321" i="8"/>
  <c r="C322" i="8"/>
  <c r="AP8" i="8" s="1"/>
  <c r="D322" i="8"/>
  <c r="AC8" i="8" s="1"/>
  <c r="E322" i="8"/>
  <c r="C323" i="8"/>
  <c r="D323" i="8"/>
  <c r="AC9" i="8" s="1"/>
  <c r="E323" i="8"/>
  <c r="C324" i="8"/>
  <c r="AP10" i="8" s="1"/>
  <c r="D324" i="8"/>
  <c r="AC10" i="8" s="1"/>
  <c r="E324" i="8"/>
  <c r="C325" i="8"/>
  <c r="AP11" i="8" s="1"/>
  <c r="D325" i="8"/>
  <c r="AC11" i="8" s="1"/>
  <c r="E325" i="8"/>
  <c r="C326" i="8"/>
  <c r="AP12" i="8" s="1"/>
  <c r="D326" i="8"/>
  <c r="AC12" i="8" s="1"/>
  <c r="E326" i="8"/>
  <c r="C327" i="8"/>
  <c r="AP13" i="8" s="1"/>
  <c r="D327" i="8"/>
  <c r="AC13" i="8" s="1"/>
  <c r="E327" i="8"/>
  <c r="C328" i="8"/>
  <c r="AP14" i="8" s="1"/>
  <c r="D328" i="8"/>
  <c r="AC14" i="8" s="1"/>
  <c r="E328" i="8"/>
  <c r="T23" i="7" l="1"/>
  <c r="U23" i="7" s="1"/>
  <c r="F324" i="8"/>
  <c r="P10" i="8" s="1"/>
  <c r="F318" i="8"/>
  <c r="P4" i="8" s="1"/>
  <c r="F319" i="8"/>
  <c r="P5" i="8" s="1"/>
  <c r="F322" i="8"/>
  <c r="P8" i="8" s="1"/>
  <c r="F327" i="8"/>
  <c r="P13" i="8" s="1"/>
  <c r="AP5" i="8"/>
  <c r="F329" i="8"/>
  <c r="P15" i="8" s="1"/>
  <c r="F321" i="8"/>
  <c r="P7" i="8" s="1"/>
  <c r="F320" i="8"/>
  <c r="P6" i="8" s="1"/>
  <c r="AP4" i="8"/>
  <c r="F323" i="8"/>
  <c r="P9" i="8" s="1"/>
  <c r="F325" i="8"/>
  <c r="P11" i="8" s="1"/>
  <c r="P16" i="8"/>
  <c r="F328" i="8"/>
  <c r="P14" i="8" s="1"/>
  <c r="AP6" i="8"/>
  <c r="F326" i="8"/>
  <c r="P12" i="8" s="1"/>
  <c r="AP9" i="8"/>
  <c r="BJ3" i="8"/>
  <c r="BI3" i="8"/>
  <c r="BH55" i="8"/>
  <c r="BG55" i="8"/>
  <c r="BH54" i="8"/>
  <c r="BG54" i="8"/>
  <c r="BH53" i="8"/>
  <c r="BG53" i="8"/>
  <c r="BH52" i="8"/>
  <c r="BG52" i="8"/>
  <c r="BH51" i="8"/>
  <c r="BG51" i="8"/>
  <c r="BH50" i="8"/>
  <c r="BG50" i="8"/>
  <c r="BH49" i="8"/>
  <c r="BG49" i="8"/>
  <c r="BH48" i="8"/>
  <c r="BG48" i="8"/>
  <c r="BH47" i="8"/>
  <c r="BG47" i="8"/>
  <c r="BH46" i="8"/>
  <c r="BG46" i="8"/>
  <c r="BH45" i="8"/>
  <c r="BG45" i="8"/>
  <c r="BH44" i="8"/>
  <c r="BG44" i="8"/>
  <c r="BH43" i="8"/>
  <c r="BG43" i="8"/>
  <c r="BH42" i="8"/>
  <c r="BG42" i="8"/>
  <c r="BH41" i="8"/>
  <c r="BG41" i="8"/>
  <c r="BH40" i="8"/>
  <c r="BG40" i="8"/>
  <c r="BH39" i="8"/>
  <c r="BG39" i="8"/>
  <c r="BH38" i="8"/>
  <c r="BG38" i="8"/>
  <c r="BH37" i="8"/>
  <c r="BG37" i="8"/>
  <c r="BH36" i="8"/>
  <c r="BG36" i="8"/>
  <c r="BH35" i="8"/>
  <c r="BG35" i="8"/>
  <c r="BH34" i="8"/>
  <c r="BG34" i="8"/>
  <c r="BH33" i="8"/>
  <c r="BG33" i="8"/>
  <c r="BH32" i="8"/>
  <c r="BG32" i="8"/>
  <c r="BH31" i="8"/>
  <c r="BG31" i="8"/>
  <c r="BH30" i="8"/>
  <c r="BG30" i="8"/>
  <c r="BH29" i="8"/>
  <c r="BG29" i="8"/>
  <c r="BH28" i="8"/>
  <c r="BG28" i="8"/>
  <c r="BH27" i="8"/>
  <c r="BG27" i="8"/>
  <c r="BH26" i="8"/>
  <c r="BG26" i="8"/>
  <c r="BH25" i="8"/>
  <c r="BG25" i="8"/>
  <c r="BH24" i="8"/>
  <c r="BG24" i="8"/>
  <c r="BH23" i="8"/>
  <c r="BG23" i="8"/>
  <c r="BH22" i="8"/>
  <c r="BG22" i="8"/>
  <c r="BH21" i="8"/>
  <c r="BG21" i="8"/>
  <c r="BH20" i="8"/>
  <c r="BG20" i="8"/>
  <c r="BH19" i="8"/>
  <c r="BG19" i="8"/>
  <c r="BH18" i="8"/>
  <c r="BG18" i="8"/>
  <c r="BH17" i="8"/>
  <c r="BG17" i="8"/>
  <c r="BH16" i="8"/>
  <c r="BG16" i="8"/>
  <c r="BH15" i="8"/>
  <c r="BG15" i="8"/>
  <c r="BH14" i="8"/>
  <c r="BG14" i="8"/>
  <c r="BH13" i="8"/>
  <c r="BG13" i="8"/>
  <c r="BH12" i="8"/>
  <c r="BG12" i="8"/>
  <c r="BH11" i="8"/>
  <c r="BG11" i="8"/>
  <c r="BH10" i="8"/>
  <c r="BG10" i="8"/>
  <c r="BH9" i="8"/>
  <c r="BG9" i="8"/>
  <c r="BH8" i="8"/>
  <c r="BG8" i="8"/>
  <c r="BH7" i="8"/>
  <c r="BG7" i="8"/>
  <c r="BH6" i="8"/>
  <c r="BG6" i="8"/>
  <c r="BH5" i="8"/>
  <c r="BG5" i="8"/>
  <c r="BH4" i="8"/>
  <c r="BG4" i="8"/>
  <c r="BH3" i="8"/>
  <c r="BG3" i="8"/>
  <c r="E317" i="8"/>
  <c r="D317" i="8"/>
  <c r="AC3" i="8" s="1"/>
  <c r="C317" i="8"/>
  <c r="AP3" i="8" s="1"/>
  <c r="BV3" i="8" s="1"/>
  <c r="C316" i="8"/>
  <c r="AO55" i="8" s="1"/>
  <c r="D316" i="8"/>
  <c r="AB55" i="8" s="1"/>
  <c r="E316" i="8"/>
  <c r="C265" i="8"/>
  <c r="AO4" i="8" s="1"/>
  <c r="D265" i="8"/>
  <c r="AB4" i="8" s="1"/>
  <c r="E265" i="8"/>
  <c r="C266" i="8"/>
  <c r="AO5" i="8" s="1"/>
  <c r="D266" i="8"/>
  <c r="AB5" i="8" s="1"/>
  <c r="E266" i="8"/>
  <c r="C267" i="8"/>
  <c r="AO6" i="8" s="1"/>
  <c r="D267" i="8"/>
  <c r="AB6" i="8" s="1"/>
  <c r="E267" i="8"/>
  <c r="C268" i="8"/>
  <c r="AO7" i="8" s="1"/>
  <c r="D268" i="8"/>
  <c r="AB7" i="8" s="1"/>
  <c r="E268" i="8"/>
  <c r="C269" i="8"/>
  <c r="AO8" i="8" s="1"/>
  <c r="D269" i="8"/>
  <c r="AB8" i="8" s="1"/>
  <c r="E269" i="8"/>
  <c r="C270" i="8"/>
  <c r="AO9" i="8" s="1"/>
  <c r="D270" i="8"/>
  <c r="AB9" i="8" s="1"/>
  <c r="E270" i="8"/>
  <c r="C271" i="8"/>
  <c r="AO10" i="8" s="1"/>
  <c r="D271" i="8"/>
  <c r="AB10" i="8" s="1"/>
  <c r="E271" i="8"/>
  <c r="C272" i="8"/>
  <c r="AO11" i="8" s="1"/>
  <c r="D272" i="8"/>
  <c r="AB11" i="8" s="1"/>
  <c r="E272" i="8"/>
  <c r="C273" i="8"/>
  <c r="AO12" i="8" s="1"/>
  <c r="D273" i="8"/>
  <c r="AB12" i="8" s="1"/>
  <c r="E273" i="8"/>
  <c r="C274" i="8"/>
  <c r="AO13" i="8" s="1"/>
  <c r="D274" i="8"/>
  <c r="AB13" i="8" s="1"/>
  <c r="E274" i="8"/>
  <c r="C275" i="8"/>
  <c r="AO14" i="8" s="1"/>
  <c r="D275" i="8"/>
  <c r="AB14" i="8" s="1"/>
  <c r="E275" i="8"/>
  <c r="C276" i="8"/>
  <c r="AO15" i="8" s="1"/>
  <c r="D276" i="8"/>
  <c r="AB15" i="8" s="1"/>
  <c r="E276" i="8"/>
  <c r="C277" i="8"/>
  <c r="AO16" i="8" s="1"/>
  <c r="D277" i="8"/>
  <c r="AB16" i="8" s="1"/>
  <c r="E277" i="8"/>
  <c r="C278" i="8"/>
  <c r="AO17" i="8" s="1"/>
  <c r="D278" i="8"/>
  <c r="AB17" i="8" s="1"/>
  <c r="E278" i="8"/>
  <c r="C279" i="8"/>
  <c r="AO18" i="8" s="1"/>
  <c r="D279" i="8"/>
  <c r="AB18" i="8" s="1"/>
  <c r="E279" i="8"/>
  <c r="C280" i="8"/>
  <c r="AO19" i="8" s="1"/>
  <c r="D280" i="8"/>
  <c r="AB19" i="8" s="1"/>
  <c r="E280" i="8"/>
  <c r="C281" i="8"/>
  <c r="AO20" i="8" s="1"/>
  <c r="D281" i="8"/>
  <c r="AB20" i="8" s="1"/>
  <c r="E281" i="8"/>
  <c r="C282" i="8"/>
  <c r="AO21" i="8" s="1"/>
  <c r="D282" i="8"/>
  <c r="AB21" i="8" s="1"/>
  <c r="E282" i="8"/>
  <c r="C283" i="8"/>
  <c r="AO22" i="8" s="1"/>
  <c r="D283" i="8"/>
  <c r="AB22" i="8" s="1"/>
  <c r="E283" i="8"/>
  <c r="C284" i="8"/>
  <c r="AO23" i="8" s="1"/>
  <c r="D284" i="8"/>
  <c r="AB23" i="8" s="1"/>
  <c r="E284" i="8"/>
  <c r="C285" i="8"/>
  <c r="AO24" i="8" s="1"/>
  <c r="D285" i="8"/>
  <c r="AB24" i="8" s="1"/>
  <c r="E285" i="8"/>
  <c r="C286" i="8"/>
  <c r="AO25" i="8" s="1"/>
  <c r="D286" i="8"/>
  <c r="AB25" i="8" s="1"/>
  <c r="E286" i="8"/>
  <c r="C287" i="8"/>
  <c r="AO26" i="8" s="1"/>
  <c r="D287" i="8"/>
  <c r="AB26" i="8" s="1"/>
  <c r="E287" i="8"/>
  <c r="C288" i="8"/>
  <c r="AO27" i="8" s="1"/>
  <c r="D288" i="8"/>
  <c r="AB27" i="8" s="1"/>
  <c r="E288" i="8"/>
  <c r="C289" i="8"/>
  <c r="AO28" i="8" s="1"/>
  <c r="D289" i="8"/>
  <c r="AB28" i="8" s="1"/>
  <c r="E289" i="8"/>
  <c r="C290" i="8"/>
  <c r="AO29" i="8" s="1"/>
  <c r="D290" i="8"/>
  <c r="AB29" i="8" s="1"/>
  <c r="E290" i="8"/>
  <c r="C291" i="8"/>
  <c r="AO30" i="8" s="1"/>
  <c r="D291" i="8"/>
  <c r="AB30" i="8" s="1"/>
  <c r="E291" i="8"/>
  <c r="C292" i="8"/>
  <c r="AO31" i="8" s="1"/>
  <c r="D292" i="8"/>
  <c r="AB31" i="8" s="1"/>
  <c r="E292" i="8"/>
  <c r="C293" i="8"/>
  <c r="AO32" i="8" s="1"/>
  <c r="D293" i="8"/>
  <c r="AB32" i="8" s="1"/>
  <c r="E293" i="8"/>
  <c r="C294" i="8"/>
  <c r="AO33" i="8" s="1"/>
  <c r="D294" i="8"/>
  <c r="AB33" i="8" s="1"/>
  <c r="E294" i="8"/>
  <c r="C295" i="8"/>
  <c r="AO34" i="8" s="1"/>
  <c r="D295" i="8"/>
  <c r="AB34" i="8" s="1"/>
  <c r="E295" i="8"/>
  <c r="C296" i="8"/>
  <c r="AO35" i="8" s="1"/>
  <c r="D296" i="8"/>
  <c r="AB35" i="8" s="1"/>
  <c r="E296" i="8"/>
  <c r="C297" i="8"/>
  <c r="AO36" i="8" s="1"/>
  <c r="D297" i="8"/>
  <c r="AB36" i="8" s="1"/>
  <c r="E297" i="8"/>
  <c r="C298" i="8"/>
  <c r="AO37" i="8" s="1"/>
  <c r="D298" i="8"/>
  <c r="AB37" i="8" s="1"/>
  <c r="E298" i="8"/>
  <c r="C299" i="8"/>
  <c r="AO38" i="8" s="1"/>
  <c r="D299" i="8"/>
  <c r="AB38" i="8" s="1"/>
  <c r="E299" i="8"/>
  <c r="C300" i="8"/>
  <c r="AO39" i="8" s="1"/>
  <c r="D300" i="8"/>
  <c r="AB39" i="8" s="1"/>
  <c r="E300" i="8"/>
  <c r="C301" i="8"/>
  <c r="AO40" i="8" s="1"/>
  <c r="D301" i="8"/>
  <c r="AB40" i="8" s="1"/>
  <c r="E301" i="8"/>
  <c r="C302" i="8"/>
  <c r="AO41" i="8" s="1"/>
  <c r="D302" i="8"/>
  <c r="AB41" i="8" s="1"/>
  <c r="E302" i="8"/>
  <c r="C303" i="8"/>
  <c r="AO42" i="8" s="1"/>
  <c r="D303" i="8"/>
  <c r="AB42" i="8" s="1"/>
  <c r="E303" i="8"/>
  <c r="C304" i="8"/>
  <c r="AO43" i="8" s="1"/>
  <c r="D304" i="8"/>
  <c r="AB43" i="8" s="1"/>
  <c r="E304" i="8"/>
  <c r="C305" i="8"/>
  <c r="AO44" i="8" s="1"/>
  <c r="D305" i="8"/>
  <c r="AB44" i="8" s="1"/>
  <c r="E305" i="8"/>
  <c r="C306" i="8"/>
  <c r="AO45" i="8" s="1"/>
  <c r="D306" i="8"/>
  <c r="AB45" i="8" s="1"/>
  <c r="E306" i="8"/>
  <c r="C307" i="8"/>
  <c r="AO46" i="8" s="1"/>
  <c r="D307" i="8"/>
  <c r="AB46" i="8" s="1"/>
  <c r="E307" i="8"/>
  <c r="C308" i="8"/>
  <c r="AO47" i="8" s="1"/>
  <c r="D308" i="8"/>
  <c r="AB47" i="8" s="1"/>
  <c r="E308" i="8"/>
  <c r="C309" i="8"/>
  <c r="AO48" i="8" s="1"/>
  <c r="D309" i="8"/>
  <c r="AB48" i="8" s="1"/>
  <c r="E309" i="8"/>
  <c r="C310" i="8"/>
  <c r="AO49" i="8" s="1"/>
  <c r="D310" i="8"/>
  <c r="AB49" i="8" s="1"/>
  <c r="E310" i="8"/>
  <c r="C311" i="8"/>
  <c r="AO50" i="8" s="1"/>
  <c r="D311" i="8"/>
  <c r="AB50" i="8" s="1"/>
  <c r="E311" i="8"/>
  <c r="C312" i="8"/>
  <c r="AO51" i="8" s="1"/>
  <c r="D312" i="8"/>
  <c r="AB51" i="8" s="1"/>
  <c r="E312" i="8"/>
  <c r="C313" i="8"/>
  <c r="AO52" i="8" s="1"/>
  <c r="D313" i="8"/>
  <c r="AB52" i="8" s="1"/>
  <c r="E313" i="8"/>
  <c r="C314" i="8"/>
  <c r="AO53" i="8" s="1"/>
  <c r="D314" i="8"/>
  <c r="AB53" i="8" s="1"/>
  <c r="E314" i="8"/>
  <c r="C315" i="8"/>
  <c r="AO54" i="8" s="1"/>
  <c r="D315" i="8"/>
  <c r="AB54" i="8" s="1"/>
  <c r="E315" i="8"/>
  <c r="E264" i="8"/>
  <c r="D264" i="8"/>
  <c r="AB3" i="8" s="1"/>
  <c r="C264" i="8"/>
  <c r="AO3" i="8" s="1"/>
  <c r="BU3" i="8" s="1"/>
  <c r="CC3" i="8" s="1"/>
  <c r="BT55" i="8"/>
  <c r="BT4" i="8"/>
  <c r="BY4" i="8" s="1"/>
  <c r="CC213" i="8" s="1"/>
  <c r="BT5" i="8"/>
  <c r="BY5" i="8" s="1"/>
  <c r="CC214" i="8" s="1"/>
  <c r="BT6" i="8"/>
  <c r="BY6" i="8" s="1"/>
  <c r="CC215" i="8" s="1"/>
  <c r="BT7" i="8"/>
  <c r="BY7" i="8" s="1"/>
  <c r="CC216" i="8" s="1"/>
  <c r="BT8" i="8"/>
  <c r="BY8" i="8" s="1"/>
  <c r="CC217" i="8" s="1"/>
  <c r="BT9" i="8"/>
  <c r="BY9" i="8" s="1"/>
  <c r="CC218" i="8" s="1"/>
  <c r="BT10" i="8"/>
  <c r="BT11" i="8"/>
  <c r="BT12" i="8"/>
  <c r="BT13" i="8"/>
  <c r="BY13" i="8" s="1"/>
  <c r="CC222" i="8" s="1"/>
  <c r="BT14" i="8"/>
  <c r="BY14" i="8" s="1"/>
  <c r="CC223" i="8" s="1"/>
  <c r="BT15" i="8"/>
  <c r="BT16" i="8"/>
  <c r="BY16" i="8" s="1"/>
  <c r="CC225" i="8" s="1"/>
  <c r="BT17" i="8"/>
  <c r="BY17" i="8" s="1"/>
  <c r="CC226" i="8" s="1"/>
  <c r="BT18" i="8"/>
  <c r="BT19" i="8"/>
  <c r="BY19" i="8" s="1"/>
  <c r="CC228" i="8" s="1"/>
  <c r="BT20" i="8"/>
  <c r="BY20" i="8" s="1"/>
  <c r="CC229" i="8" s="1"/>
  <c r="BT21" i="8"/>
  <c r="BT22" i="8"/>
  <c r="BY22" i="8" s="1"/>
  <c r="CC231" i="8" s="1"/>
  <c r="BT23" i="8"/>
  <c r="BT24" i="8"/>
  <c r="BT25" i="8"/>
  <c r="BY25" i="8" s="1"/>
  <c r="CC234" i="8" s="1"/>
  <c r="BT26" i="8"/>
  <c r="BT27" i="8"/>
  <c r="BT28" i="8"/>
  <c r="BT29" i="8"/>
  <c r="BT30" i="8"/>
  <c r="BT31" i="8"/>
  <c r="BY31" i="8" s="1"/>
  <c r="CC240" i="8" s="1"/>
  <c r="BT32" i="8"/>
  <c r="BY32" i="8" s="1"/>
  <c r="CC241" i="8" s="1"/>
  <c r="BT33" i="8"/>
  <c r="BT34" i="8"/>
  <c r="BT35" i="8"/>
  <c r="BT36" i="8"/>
  <c r="BT37" i="8"/>
  <c r="BY37" i="8" s="1"/>
  <c r="CC246" i="8" s="1"/>
  <c r="BT38" i="8"/>
  <c r="BY38" i="8" s="1"/>
  <c r="CC247" i="8" s="1"/>
  <c r="BT39" i="8"/>
  <c r="BT40" i="8"/>
  <c r="BT41" i="8"/>
  <c r="BT42" i="8"/>
  <c r="BT43" i="8"/>
  <c r="BY43" i="8" s="1"/>
  <c r="CC252" i="8" s="1"/>
  <c r="BT44" i="8"/>
  <c r="BT45" i="8"/>
  <c r="BT46" i="8"/>
  <c r="BY46" i="8" s="1"/>
  <c r="BT47" i="8"/>
  <c r="BT48" i="8"/>
  <c r="BT49" i="8"/>
  <c r="BT50" i="8"/>
  <c r="BT51" i="8"/>
  <c r="BT52" i="8"/>
  <c r="BT53" i="8"/>
  <c r="BT54" i="8"/>
  <c r="M64" i="7"/>
  <c r="L64" i="7"/>
  <c r="BX50" i="8" l="1"/>
  <c r="CC207" i="8" s="1"/>
  <c r="BY50" i="8"/>
  <c r="BX26" i="8"/>
  <c r="CC183" i="8" s="1"/>
  <c r="BY26" i="8"/>
  <c r="CC235" i="8" s="1"/>
  <c r="BX49" i="8"/>
  <c r="CC206" i="8" s="1"/>
  <c r="BY49" i="8"/>
  <c r="BX48" i="8"/>
  <c r="CC205" i="8" s="1"/>
  <c r="BY48" i="8"/>
  <c r="BX24" i="8"/>
  <c r="CC181" i="8" s="1"/>
  <c r="BY24" i="8"/>
  <c r="CC233" i="8" s="1"/>
  <c r="BX47" i="8"/>
  <c r="CC204" i="8" s="1"/>
  <c r="BY47" i="8"/>
  <c r="BV23" i="8"/>
  <c r="CC76" i="8" s="1"/>
  <c r="BY23" i="8"/>
  <c r="CC232" i="8" s="1"/>
  <c r="BX45" i="8"/>
  <c r="CC202" i="8" s="1"/>
  <c r="BY45" i="8"/>
  <c r="CC254" i="8" s="1"/>
  <c r="BX21" i="8"/>
  <c r="CC178" i="8" s="1"/>
  <c r="BY21" i="8"/>
  <c r="CC230" i="8" s="1"/>
  <c r="BX44" i="8"/>
  <c r="CC201" i="8" s="1"/>
  <c r="BY44" i="8"/>
  <c r="CC253" i="8" s="1"/>
  <c r="BX42" i="8"/>
  <c r="CC199" i="8" s="1"/>
  <c r="BY42" i="8"/>
  <c r="CC251" i="8" s="1"/>
  <c r="BX18" i="8"/>
  <c r="CC175" i="8" s="1"/>
  <c r="BY18" i="8"/>
  <c r="CC227" i="8" s="1"/>
  <c r="BX41" i="8"/>
  <c r="CC198" i="8" s="1"/>
  <c r="BY41" i="8"/>
  <c r="CC250" i="8" s="1"/>
  <c r="BX40" i="8"/>
  <c r="CC197" i="8" s="1"/>
  <c r="BY40" i="8"/>
  <c r="CC249" i="8" s="1"/>
  <c r="BX39" i="8"/>
  <c r="CC196" i="8" s="1"/>
  <c r="BY39" i="8"/>
  <c r="CC248" i="8" s="1"/>
  <c r="BX15" i="8"/>
  <c r="CC172" i="8" s="1"/>
  <c r="BY15" i="8"/>
  <c r="CC224" i="8" s="1"/>
  <c r="BX36" i="8"/>
  <c r="CC193" i="8" s="1"/>
  <c r="BY36" i="8"/>
  <c r="CC245" i="8" s="1"/>
  <c r="BX12" i="8"/>
  <c r="CC169" i="8" s="1"/>
  <c r="BY12" i="8"/>
  <c r="CC221" i="8" s="1"/>
  <c r="BX35" i="8"/>
  <c r="CC192" i="8" s="1"/>
  <c r="BY35" i="8"/>
  <c r="CC244" i="8" s="1"/>
  <c r="BX11" i="8"/>
  <c r="CC168" i="8" s="1"/>
  <c r="BY11" i="8"/>
  <c r="CC220" i="8" s="1"/>
  <c r="BX34" i="8"/>
  <c r="CC191" i="8" s="1"/>
  <c r="BY34" i="8"/>
  <c r="CC243" i="8" s="1"/>
  <c r="BX10" i="8"/>
  <c r="CC167" i="8" s="1"/>
  <c r="BY10" i="8"/>
  <c r="CC219" i="8" s="1"/>
  <c r="BX33" i="8"/>
  <c r="CC190" i="8" s="1"/>
  <c r="BY33" i="8"/>
  <c r="CC242" i="8" s="1"/>
  <c r="BX54" i="8"/>
  <c r="CC211" i="8" s="1"/>
  <c r="BX30" i="8"/>
  <c r="CC187" i="8" s="1"/>
  <c r="BY30" i="8"/>
  <c r="CC239" i="8" s="1"/>
  <c r="BX53" i="8"/>
  <c r="CC210" i="8" s="1"/>
  <c r="BY53" i="8"/>
  <c r="BX29" i="8"/>
  <c r="CC186" i="8" s="1"/>
  <c r="BY29" i="8"/>
  <c r="CC238" i="8" s="1"/>
  <c r="BX52" i="8"/>
  <c r="CC209" i="8" s="1"/>
  <c r="BY52" i="8"/>
  <c r="BX28" i="8"/>
  <c r="CC185" i="8" s="1"/>
  <c r="BY28" i="8"/>
  <c r="CC237" i="8" s="1"/>
  <c r="BX51" i="8"/>
  <c r="CC208" i="8" s="1"/>
  <c r="BY51" i="8"/>
  <c r="BX27" i="8"/>
  <c r="CC184" i="8" s="1"/>
  <c r="BY27" i="8"/>
  <c r="CC236" i="8" s="1"/>
  <c r="T24" i="7"/>
  <c r="U24" i="7" s="1"/>
  <c r="BV50" i="8"/>
  <c r="CC103" i="8" s="1"/>
  <c r="BW50" i="8"/>
  <c r="CC155" i="8" s="1"/>
  <c r="BV48" i="8"/>
  <c r="CC101" i="8" s="1"/>
  <c r="BW48" i="8"/>
  <c r="CC153" i="8" s="1"/>
  <c r="BV51" i="8"/>
  <c r="CC104" i="8" s="1"/>
  <c r="BW51" i="8"/>
  <c r="CC156" i="8" s="1"/>
  <c r="BW31" i="8"/>
  <c r="CC136" i="8" s="1"/>
  <c r="BX31" i="8"/>
  <c r="CC188" i="8" s="1"/>
  <c r="BV46" i="8"/>
  <c r="CC99" i="8" s="1"/>
  <c r="BX46" i="8"/>
  <c r="CC203" i="8" s="1"/>
  <c r="BW46" i="8"/>
  <c r="CC151" i="8" s="1"/>
  <c r="BW16" i="8"/>
  <c r="CC121" i="8" s="1"/>
  <c r="BX16" i="8"/>
  <c r="CC173" i="8" s="1"/>
  <c r="BW14" i="8"/>
  <c r="CC119" i="8" s="1"/>
  <c r="BX14" i="8"/>
  <c r="CC171" i="8" s="1"/>
  <c r="BV49" i="8"/>
  <c r="CC102" i="8" s="1"/>
  <c r="BW49" i="8"/>
  <c r="CC154" i="8" s="1"/>
  <c r="BW32" i="8"/>
  <c r="CC137" i="8" s="1"/>
  <c r="BX32" i="8"/>
  <c r="CC189" i="8" s="1"/>
  <c r="BW9" i="8"/>
  <c r="CC114" i="8" s="1"/>
  <c r="BX9" i="8"/>
  <c r="CC166" i="8" s="1"/>
  <c r="BW13" i="8"/>
  <c r="CC118" i="8" s="1"/>
  <c r="BX13" i="8"/>
  <c r="CC170" i="8" s="1"/>
  <c r="BW8" i="8"/>
  <c r="CC113" i="8" s="1"/>
  <c r="BX8" i="8"/>
  <c r="CC165" i="8" s="1"/>
  <c r="BW19" i="8"/>
  <c r="CC124" i="8" s="1"/>
  <c r="BX19" i="8"/>
  <c r="CC176" i="8" s="1"/>
  <c r="BW17" i="8"/>
  <c r="CC122" i="8" s="1"/>
  <c r="BX17" i="8"/>
  <c r="CC174" i="8" s="1"/>
  <c r="BW23" i="8"/>
  <c r="CC128" i="8" s="1"/>
  <c r="BX23" i="8"/>
  <c r="CC180" i="8" s="1"/>
  <c r="BW7" i="8"/>
  <c r="CC112" i="8" s="1"/>
  <c r="BX7" i="8"/>
  <c r="CC164" i="8" s="1"/>
  <c r="BW25" i="8"/>
  <c r="CC130" i="8" s="1"/>
  <c r="BX25" i="8"/>
  <c r="CC182" i="8" s="1"/>
  <c r="BV32" i="8"/>
  <c r="CC85" i="8" s="1"/>
  <c r="BV54" i="8"/>
  <c r="CC107" i="8" s="1"/>
  <c r="BW54" i="8"/>
  <c r="CC159" i="8" s="1"/>
  <c r="BW38" i="8"/>
  <c r="CC143" i="8" s="1"/>
  <c r="BX38" i="8"/>
  <c r="CC195" i="8" s="1"/>
  <c r="BW22" i="8"/>
  <c r="CC127" i="8" s="1"/>
  <c r="BX22" i="8"/>
  <c r="CC179" i="8" s="1"/>
  <c r="BW6" i="8"/>
  <c r="CC111" i="8" s="1"/>
  <c r="BX6" i="8"/>
  <c r="CC163" i="8" s="1"/>
  <c r="BV53" i="8"/>
  <c r="CC106" i="8" s="1"/>
  <c r="BW53" i="8"/>
  <c r="CC158" i="8" s="1"/>
  <c r="BW37" i="8"/>
  <c r="CC142" i="8" s="1"/>
  <c r="BX37" i="8"/>
  <c r="CC194" i="8" s="1"/>
  <c r="BW5" i="8"/>
  <c r="CC110" i="8" s="1"/>
  <c r="BX5" i="8"/>
  <c r="CC162" i="8" s="1"/>
  <c r="BV47" i="8"/>
  <c r="CC100" i="8" s="1"/>
  <c r="BW47" i="8"/>
  <c r="CC152" i="8" s="1"/>
  <c r="BW43" i="8"/>
  <c r="CC148" i="8" s="1"/>
  <c r="BX43" i="8"/>
  <c r="CC200" i="8" s="1"/>
  <c r="BV52" i="8"/>
  <c r="CC105" i="8" s="1"/>
  <c r="BW52" i="8"/>
  <c r="CC157" i="8" s="1"/>
  <c r="BW20" i="8"/>
  <c r="CC125" i="8" s="1"/>
  <c r="BX20" i="8"/>
  <c r="CC177" i="8" s="1"/>
  <c r="BW4" i="8"/>
  <c r="CC109" i="8" s="1"/>
  <c r="BX4" i="8"/>
  <c r="CC161" i="8" s="1"/>
  <c r="BV31" i="8"/>
  <c r="CC84" i="8" s="1"/>
  <c r="BV29" i="8"/>
  <c r="CC82" i="8" s="1"/>
  <c r="BW29" i="8"/>
  <c r="CC134" i="8" s="1"/>
  <c r="BV36" i="8"/>
  <c r="CC89" i="8" s="1"/>
  <c r="BW36" i="8"/>
  <c r="CC141" i="8" s="1"/>
  <c r="BV35" i="8"/>
  <c r="CC88" i="8" s="1"/>
  <c r="BW35" i="8"/>
  <c r="CC140" i="8" s="1"/>
  <c r="BV42" i="8"/>
  <c r="CC95" i="8" s="1"/>
  <c r="BW42" i="8"/>
  <c r="CC147" i="8" s="1"/>
  <c r="BV34" i="8"/>
  <c r="CC87" i="8" s="1"/>
  <c r="BW34" i="8"/>
  <c r="CC139" i="8" s="1"/>
  <c r="BV26" i="8"/>
  <c r="CC79" i="8" s="1"/>
  <c r="BW26" i="8"/>
  <c r="CC131" i="8" s="1"/>
  <c r="BV45" i="8"/>
  <c r="CC98" i="8" s="1"/>
  <c r="BW45" i="8"/>
  <c r="CC150" i="8" s="1"/>
  <c r="BV38" i="8"/>
  <c r="CC91" i="8" s="1"/>
  <c r="BV44" i="8"/>
  <c r="CC97" i="8" s="1"/>
  <c r="BW44" i="8"/>
  <c r="CC149" i="8" s="1"/>
  <c r="BV33" i="8"/>
  <c r="CC86" i="8" s="1"/>
  <c r="BW33" i="8"/>
  <c r="CC138" i="8" s="1"/>
  <c r="BV20" i="8"/>
  <c r="BV40" i="8"/>
  <c r="CC93" i="8" s="1"/>
  <c r="BW40" i="8"/>
  <c r="CC145" i="8" s="1"/>
  <c r="BV30" i="8"/>
  <c r="CC83" i="8" s="1"/>
  <c r="BW30" i="8"/>
  <c r="CC135" i="8" s="1"/>
  <c r="BV28" i="8"/>
  <c r="CC81" i="8" s="1"/>
  <c r="BW28" i="8"/>
  <c r="CC133" i="8" s="1"/>
  <c r="BV27" i="8"/>
  <c r="CC80" i="8" s="1"/>
  <c r="BW27" i="8"/>
  <c r="CC132" i="8" s="1"/>
  <c r="BV41" i="8"/>
  <c r="CC94" i="8" s="1"/>
  <c r="BW41" i="8"/>
  <c r="CC146" i="8" s="1"/>
  <c r="BV17" i="8"/>
  <c r="CC70" i="8" s="1"/>
  <c r="BV39" i="8"/>
  <c r="CC92" i="8" s="1"/>
  <c r="BW39" i="8"/>
  <c r="CC144" i="8" s="1"/>
  <c r="BV21" i="8"/>
  <c r="CC74" i="8" s="1"/>
  <c r="BW21" i="8"/>
  <c r="CC126" i="8" s="1"/>
  <c r="BW11" i="8"/>
  <c r="CC116" i="8" s="1"/>
  <c r="BU32" i="8"/>
  <c r="CC32" i="8" s="1"/>
  <c r="BU24" i="8"/>
  <c r="CC24" i="8" s="1"/>
  <c r="BU47" i="8"/>
  <c r="CC47" i="8" s="1"/>
  <c r="BU39" i="8"/>
  <c r="CC39" i="8" s="1"/>
  <c r="BU23" i="8"/>
  <c r="CC23" i="8" s="1"/>
  <c r="BU15" i="8"/>
  <c r="CC15" i="8" s="1"/>
  <c r="BV18" i="8"/>
  <c r="CC71" i="8" s="1"/>
  <c r="BW18" i="8"/>
  <c r="CC123" i="8" s="1"/>
  <c r="BV14" i="8"/>
  <c r="CC67" i="8" s="1"/>
  <c r="BV24" i="8"/>
  <c r="CC77" i="8" s="1"/>
  <c r="BW24" i="8"/>
  <c r="CC129" i="8" s="1"/>
  <c r="BV13" i="8"/>
  <c r="CC66" i="8" s="1"/>
  <c r="BV15" i="8"/>
  <c r="CC68" i="8" s="1"/>
  <c r="BW15" i="8"/>
  <c r="CC120" i="8" s="1"/>
  <c r="BU54" i="8"/>
  <c r="CC54" i="8" s="1"/>
  <c r="BV12" i="8"/>
  <c r="CC65" i="8" s="1"/>
  <c r="BW12" i="8"/>
  <c r="CC117" i="8" s="1"/>
  <c r="BU8" i="8"/>
  <c r="CC8" i="8" s="1"/>
  <c r="BV10" i="8"/>
  <c r="CC63" i="8" s="1"/>
  <c r="BW10" i="8"/>
  <c r="CC115" i="8" s="1"/>
  <c r="BU53" i="8"/>
  <c r="CC53" i="8" s="1"/>
  <c r="BU45" i="8"/>
  <c r="CC45" i="8" s="1"/>
  <c r="BU29" i="8"/>
  <c r="CC29" i="8" s="1"/>
  <c r="BU21" i="8"/>
  <c r="CC21" i="8" s="1"/>
  <c r="BU5" i="8"/>
  <c r="CC5" i="8" s="1"/>
  <c r="BU50" i="8"/>
  <c r="CC50" i="8" s="1"/>
  <c r="BU42" i="8"/>
  <c r="CC42" i="8" s="1"/>
  <c r="BU26" i="8"/>
  <c r="CC26" i="8" s="1"/>
  <c r="BU18" i="8"/>
  <c r="CC18" i="8" s="1"/>
  <c r="BV5" i="8"/>
  <c r="CC58" i="8" s="1"/>
  <c r="BU44" i="8"/>
  <c r="CC44" i="8" s="1"/>
  <c r="BU36" i="8"/>
  <c r="CC36" i="8" s="1"/>
  <c r="BU20" i="8"/>
  <c r="CC20" i="8" s="1"/>
  <c r="BU12" i="8"/>
  <c r="CC12" i="8" s="1"/>
  <c r="BV11" i="8"/>
  <c r="CC64" i="8" s="1"/>
  <c r="BV8" i="8"/>
  <c r="CC61" i="8" s="1"/>
  <c r="BU41" i="8"/>
  <c r="CC41" i="8" s="1"/>
  <c r="BU33" i="8"/>
  <c r="CC33" i="8" s="1"/>
  <c r="BU17" i="8"/>
  <c r="CC17" i="8" s="1"/>
  <c r="BU9" i="8"/>
  <c r="CC9" i="8" s="1"/>
  <c r="BU38" i="8"/>
  <c r="CC38" i="8" s="1"/>
  <c r="BU30" i="8"/>
  <c r="CC30" i="8" s="1"/>
  <c r="BU14" i="8"/>
  <c r="CC14" i="8" s="1"/>
  <c r="BU6" i="8"/>
  <c r="CC6" i="8" s="1"/>
  <c r="BU51" i="8"/>
  <c r="CC51" i="8" s="1"/>
  <c r="BU35" i="8"/>
  <c r="CC35" i="8" s="1"/>
  <c r="BU27" i="8"/>
  <c r="CC27" i="8" s="1"/>
  <c r="BU11" i="8"/>
  <c r="CC11" i="8" s="1"/>
  <c r="BU55" i="8"/>
  <c r="CC55" i="8" s="1"/>
  <c r="CC56" i="8"/>
  <c r="BV6" i="8"/>
  <c r="CC59" i="8" s="1"/>
  <c r="BV9" i="8"/>
  <c r="CC62" i="8" s="1"/>
  <c r="BU43" i="8"/>
  <c r="CC43" i="8" s="1"/>
  <c r="BU25" i="8"/>
  <c r="CC25" i="8" s="1"/>
  <c r="BU7" i="8"/>
  <c r="CC7" i="8" s="1"/>
  <c r="BU49" i="8"/>
  <c r="CC49" i="8" s="1"/>
  <c r="BU37" i="8"/>
  <c r="CC37" i="8" s="1"/>
  <c r="BU31" i="8"/>
  <c r="CC31" i="8" s="1"/>
  <c r="BU19" i="8"/>
  <c r="CC19" i="8" s="1"/>
  <c r="BU13" i="8"/>
  <c r="CC13" i="8" s="1"/>
  <c r="F316" i="8"/>
  <c r="O55" i="8" s="1"/>
  <c r="BV4" i="8"/>
  <c r="CC57" i="8" s="1"/>
  <c r="BU16" i="8"/>
  <c r="CC16" i="8" s="1"/>
  <c r="BU22" i="8"/>
  <c r="CC22" i="8" s="1"/>
  <c r="BU48" i="8"/>
  <c r="CC48" i="8" s="1"/>
  <c r="BV43" i="8"/>
  <c r="CC96" i="8" s="1"/>
  <c r="BV25" i="8"/>
  <c r="CC78" i="8" s="1"/>
  <c r="BV7" i="8"/>
  <c r="CC60" i="8" s="1"/>
  <c r="BV37" i="8"/>
  <c r="CC90" i="8" s="1"/>
  <c r="BV19" i="8"/>
  <c r="CC72" i="8" s="1"/>
  <c r="BV22" i="8"/>
  <c r="CC75" i="8" s="1"/>
  <c r="BV16" i="8"/>
  <c r="CC69" i="8" s="1"/>
  <c r="BU52" i="8"/>
  <c r="CC52" i="8" s="1"/>
  <c r="BU46" i="8"/>
  <c r="CC46" i="8" s="1"/>
  <c r="BU40" i="8"/>
  <c r="CC40" i="8" s="1"/>
  <c r="BU34" i="8"/>
  <c r="CC34" i="8" s="1"/>
  <c r="BU28" i="8"/>
  <c r="CC28" i="8" s="1"/>
  <c r="BU10" i="8"/>
  <c r="CC10" i="8" s="1"/>
  <c r="BU4" i="8"/>
  <c r="CC4" i="8" s="1"/>
  <c r="CC73" i="8"/>
  <c r="F313" i="8"/>
  <c r="O52" i="8" s="1"/>
  <c r="F314" i="8"/>
  <c r="O53" i="8" s="1"/>
  <c r="F315" i="8"/>
  <c r="O54" i="8" s="1"/>
  <c r="F317" i="8"/>
  <c r="P3" i="8" s="1"/>
  <c r="F265" i="8"/>
  <c r="O4" i="8" s="1"/>
  <c r="F266" i="8"/>
  <c r="O5" i="8" s="1"/>
  <c r="F267" i="8"/>
  <c r="O6" i="8" s="1"/>
  <c r="F268" i="8"/>
  <c r="O7" i="8" s="1"/>
  <c r="F269" i="8"/>
  <c r="O8" i="8" s="1"/>
  <c r="F270" i="8"/>
  <c r="O9" i="8" s="1"/>
  <c r="F271" i="8"/>
  <c r="O10" i="8" s="1"/>
  <c r="F272" i="8"/>
  <c r="O11" i="8" s="1"/>
  <c r="F273" i="8"/>
  <c r="O12" i="8" s="1"/>
  <c r="F274" i="8"/>
  <c r="O13" i="8" s="1"/>
  <c r="F275" i="8"/>
  <c r="O14" i="8" s="1"/>
  <c r="F276" i="8"/>
  <c r="O15" i="8" s="1"/>
  <c r="F277" i="8"/>
  <c r="O16" i="8" s="1"/>
  <c r="F278" i="8"/>
  <c r="O17" i="8" s="1"/>
  <c r="F279" i="8"/>
  <c r="O18" i="8" s="1"/>
  <c r="F280" i="8"/>
  <c r="O19" i="8" s="1"/>
  <c r="F281" i="8"/>
  <c r="O20" i="8" s="1"/>
  <c r="F282" i="8"/>
  <c r="O21" i="8" s="1"/>
  <c r="F283" i="8"/>
  <c r="O22" i="8" s="1"/>
  <c r="F284" i="8"/>
  <c r="O23" i="8" s="1"/>
  <c r="F285" i="8"/>
  <c r="O24" i="8" s="1"/>
  <c r="F286" i="8"/>
  <c r="O25" i="8" s="1"/>
  <c r="F287" i="8"/>
  <c r="O26" i="8" s="1"/>
  <c r="F288" i="8"/>
  <c r="O27" i="8" s="1"/>
  <c r="F289" i="8"/>
  <c r="O28" i="8" s="1"/>
  <c r="F290" i="8"/>
  <c r="O29" i="8" s="1"/>
  <c r="F291" i="8"/>
  <c r="O30" i="8" s="1"/>
  <c r="F292" i="8"/>
  <c r="O31" i="8" s="1"/>
  <c r="F293" i="8"/>
  <c r="O32" i="8" s="1"/>
  <c r="F294" i="8"/>
  <c r="O33" i="8" s="1"/>
  <c r="F295" i="8"/>
  <c r="O34" i="8" s="1"/>
  <c r="F296" i="8"/>
  <c r="O35" i="8" s="1"/>
  <c r="F297" i="8"/>
  <c r="O36" i="8" s="1"/>
  <c r="F298" i="8"/>
  <c r="O37" i="8" s="1"/>
  <c r="F299" i="8"/>
  <c r="O38" i="8" s="1"/>
  <c r="F300" i="8"/>
  <c r="O39" i="8" s="1"/>
  <c r="F301" i="8"/>
  <c r="O40" i="8" s="1"/>
  <c r="F302" i="8"/>
  <c r="O41" i="8" s="1"/>
  <c r="F303" i="8"/>
  <c r="O42" i="8" s="1"/>
  <c r="F304" i="8"/>
  <c r="O43" i="8" s="1"/>
  <c r="F305" i="8"/>
  <c r="O44" i="8" s="1"/>
  <c r="F306" i="8"/>
  <c r="O45" i="8" s="1"/>
  <c r="F307" i="8"/>
  <c r="O46" i="8" s="1"/>
  <c r="F308" i="8"/>
  <c r="O47" i="8" s="1"/>
  <c r="F309" i="8"/>
  <c r="O48" i="8" s="1"/>
  <c r="F310" i="8"/>
  <c r="O49" i="8" s="1"/>
  <c r="F311" i="8"/>
  <c r="O50" i="8" s="1"/>
  <c r="F312" i="8"/>
  <c r="O51" i="8" s="1"/>
  <c r="T25" i="7" l="1"/>
  <c r="U25" i="7" s="1"/>
  <c r="F135" i="8"/>
  <c r="F136" i="8"/>
  <c r="F137" i="8"/>
  <c r="F138" i="8"/>
  <c r="F139" i="8"/>
  <c r="F140" i="8"/>
  <c r="F141" i="8"/>
  <c r="F142" i="8"/>
  <c r="F143" i="8"/>
  <c r="F144" i="8"/>
  <c r="F145" i="8"/>
  <c r="F146" i="8"/>
  <c r="F147" i="8"/>
  <c r="F148" i="8"/>
  <c r="F149" i="8"/>
  <c r="F150" i="8"/>
  <c r="F151" i="8"/>
  <c r="F152" i="8"/>
  <c r="F153" i="8"/>
  <c r="F154" i="8"/>
  <c r="F155" i="8"/>
  <c r="F156" i="8"/>
  <c r="F157" i="8"/>
  <c r="F158" i="8"/>
  <c r="F159" i="8"/>
  <c r="F160" i="8"/>
  <c r="F161" i="8"/>
  <c r="F162" i="8"/>
  <c r="F163" i="8"/>
  <c r="F164" i="8"/>
  <c r="F165" i="8"/>
  <c r="F166" i="8"/>
  <c r="F167" i="8"/>
  <c r="F168" i="8"/>
  <c r="F169" i="8"/>
  <c r="F170" i="8"/>
  <c r="F171" i="8"/>
  <c r="F172" i="8"/>
  <c r="F173" i="8"/>
  <c r="F174" i="8"/>
  <c r="F175" i="8"/>
  <c r="F176" i="8"/>
  <c r="F177" i="8"/>
  <c r="F178" i="8"/>
  <c r="F179" i="8"/>
  <c r="F180" i="8"/>
  <c r="F181" i="8"/>
  <c r="F182" i="8"/>
  <c r="F183" i="8"/>
  <c r="F184" i="8"/>
  <c r="F185" i="8"/>
  <c r="F186" i="8"/>
  <c r="F187" i="8"/>
  <c r="F188" i="8"/>
  <c r="F189" i="8"/>
  <c r="F190" i="8"/>
  <c r="F191" i="8"/>
  <c r="F192" i="8"/>
  <c r="F193" i="8"/>
  <c r="F194" i="8"/>
  <c r="F195" i="8"/>
  <c r="F196" i="8"/>
  <c r="F197" i="8"/>
  <c r="F198" i="8"/>
  <c r="F199" i="8"/>
  <c r="F200" i="8"/>
  <c r="F201" i="8"/>
  <c r="F202" i="8"/>
  <c r="F203" i="8"/>
  <c r="F204" i="8"/>
  <c r="F205" i="8"/>
  <c r="F206" i="8"/>
  <c r="F207" i="8"/>
  <c r="F208" i="8"/>
  <c r="F209" i="8"/>
  <c r="F210" i="8"/>
  <c r="F211" i="8"/>
  <c r="F212" i="8"/>
  <c r="F213" i="8"/>
  <c r="F214" i="8"/>
  <c r="F215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O3" i="8" s="1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130" i="8"/>
  <c r="F131" i="8"/>
  <c r="F132" i="8"/>
  <c r="F133" i="8"/>
  <c r="F134" i="8"/>
  <c r="T26" i="7" l="1"/>
  <c r="U26" i="7" s="1"/>
  <c r="F3" i="8"/>
  <c r="T27" i="7" l="1"/>
  <c r="U27" i="7" s="1"/>
  <c r="T28" i="7" l="1"/>
  <c r="U28" i="7" s="1"/>
  <c r="T29" i="7" l="1"/>
  <c r="U29" i="7" s="1"/>
  <c r="T30" i="7" l="1"/>
  <c r="U30" i="7" s="1"/>
  <c r="T31" i="7" l="1"/>
  <c r="U31" i="7" s="1"/>
  <c r="T32" i="7" l="1"/>
  <c r="U32" i="7" s="1"/>
  <c r="T33" i="7" l="1"/>
  <c r="U33" i="7" s="1"/>
  <c r="T34" i="7" l="1"/>
  <c r="U34" i="7" s="1"/>
  <c r="T35" i="7" l="1"/>
  <c r="U35" i="7" s="1"/>
  <c r="T36" i="7" l="1"/>
  <c r="U36" i="7" s="1"/>
  <c r="T37" i="7" l="1"/>
  <c r="U37" i="7" s="1"/>
  <c r="T38" i="7" l="1"/>
  <c r="U38" i="7" s="1"/>
  <c r="T39" i="7" l="1"/>
  <c r="U39" i="7" s="1"/>
  <c r="T40" i="7" l="1"/>
  <c r="U40" i="7" s="1"/>
  <c r="T41" i="7" l="1"/>
  <c r="U41" i="7" s="1"/>
  <c r="T42" i="7" l="1"/>
  <c r="U42" i="7" s="1"/>
  <c r="T43" i="7" l="1"/>
  <c r="U43" i="7" s="1"/>
  <c r="T44" i="7" l="1"/>
  <c r="U44" i="7" s="1"/>
  <c r="T45" i="7" l="1"/>
  <c r="U45" i="7" s="1"/>
  <c r="T46" i="7" l="1"/>
  <c r="U46" i="7" s="1"/>
  <c r="T47" i="7" l="1"/>
  <c r="U47" i="7" s="1"/>
  <c r="T48" i="7" l="1"/>
  <c r="U48" i="7" s="1"/>
  <c r="T49" i="7" l="1"/>
  <c r="U49" i="7" s="1"/>
  <c r="T50" i="7" l="1"/>
  <c r="U50" i="7" s="1"/>
  <c r="U51" i="7" l="1"/>
  <c r="T51" i="7"/>
  <c r="T52" i="7" l="1"/>
  <c r="U52" i="7" s="1"/>
  <c r="T53" i="7" l="1"/>
  <c r="U53" i="7" s="1"/>
  <c r="T54" i="7" l="1"/>
  <c r="U54" i="7" s="1"/>
  <c r="T55" i="7" l="1"/>
  <c r="U55" i="7" s="1"/>
  <c r="T56" i="7" l="1"/>
  <c r="U56" i="7" s="1"/>
  <c r="T57" i="7" l="1"/>
  <c r="U57" i="7" s="1"/>
  <c r="T58" i="7" l="1"/>
  <c r="U58" i="7" s="1"/>
  <c r="T59" i="7" l="1"/>
  <c r="U59" i="7" s="1"/>
  <c r="T60" i="7" l="1"/>
  <c r="U60" i="7" s="1"/>
  <c r="T61" i="7" l="1"/>
  <c r="U61" i="7" s="1"/>
  <c r="T62" i="7" l="1"/>
  <c r="U62" i="7" s="1"/>
  <c r="T63" i="7" l="1"/>
  <c r="U63" i="7" s="1"/>
</calcChain>
</file>

<file path=xl/sharedStrings.xml><?xml version="1.0" encoding="utf-8"?>
<sst xmlns="http://schemas.openxmlformats.org/spreadsheetml/2006/main" count="1549" uniqueCount="560">
  <si>
    <t>Natural</t>
  </si>
  <si>
    <t>Violenta</t>
  </si>
  <si>
    <t>En estudio</t>
  </si>
  <si>
    <t>Total</t>
  </si>
  <si>
    <t>Semana 1</t>
  </si>
  <si>
    <t>Semana 2</t>
  </si>
  <si>
    <t>Semana 3</t>
  </si>
  <si>
    <t>Semana 4</t>
  </si>
  <si>
    <t>Semana 5</t>
  </si>
  <si>
    <t>Semana 6</t>
  </si>
  <si>
    <t>Semana 7</t>
  </si>
  <si>
    <t>Semana 8</t>
  </si>
  <si>
    <t>Semana 9</t>
  </si>
  <si>
    <t>Semana 10</t>
  </si>
  <si>
    <t>Semana 11</t>
  </si>
  <si>
    <t>Semana 12</t>
  </si>
  <si>
    <t>Semana 13</t>
  </si>
  <si>
    <t>Semana 14</t>
  </si>
  <si>
    <t>Semana 15</t>
  </si>
  <si>
    <t>Semana 16</t>
  </si>
  <si>
    <t>Semana 17</t>
  </si>
  <si>
    <t>Semana 18</t>
  </si>
  <si>
    <t>Semana 19</t>
  </si>
  <si>
    <t>Semana 20</t>
  </si>
  <si>
    <t>Semana 21</t>
  </si>
  <si>
    <t>Semana 22</t>
  </si>
  <si>
    <t>Hombre</t>
  </si>
  <si>
    <t>Mujer</t>
  </si>
  <si>
    <t>Indeterminado</t>
  </si>
  <si>
    <t>Semana 23</t>
  </si>
  <si>
    <t>Semana 24</t>
  </si>
  <si>
    <t>Semana 1-2015</t>
  </si>
  <si>
    <t>Semana 2-2015</t>
  </si>
  <si>
    <t>Semana 3-2015</t>
  </si>
  <si>
    <t>Semana 4-2015</t>
  </si>
  <si>
    <t>Semana 5-2015</t>
  </si>
  <si>
    <t>Semana 6-2015</t>
  </si>
  <si>
    <t>Semana 7-2015</t>
  </si>
  <si>
    <t>Semana 8-2015</t>
  </si>
  <si>
    <t>Semana 9-2015</t>
  </si>
  <si>
    <t>Semana 10-2015</t>
  </si>
  <si>
    <t>Semana 11-2015</t>
  </si>
  <si>
    <t>Semana 12-2015</t>
  </si>
  <si>
    <t>Semana 13-2015</t>
  </si>
  <si>
    <t>Semana 14-2015</t>
  </si>
  <si>
    <t>Semana 15-2015</t>
  </si>
  <si>
    <t>Semana 16-2015</t>
  </si>
  <si>
    <t>Semana 17-2015</t>
  </si>
  <si>
    <t>Semana 18-2015</t>
  </si>
  <si>
    <t>Semana 19-2015</t>
  </si>
  <si>
    <t>Semana 20-2015</t>
  </si>
  <si>
    <t>Semana 21-2015</t>
  </si>
  <si>
    <t>Semana 22-2015</t>
  </si>
  <si>
    <t>Semana 1-2016</t>
  </si>
  <si>
    <t>Semana 2-2016</t>
  </si>
  <si>
    <t>Semana 3-2016</t>
  </si>
  <si>
    <t>Semana 4-2016</t>
  </si>
  <si>
    <t>Semana 5-2016</t>
  </si>
  <si>
    <t>Semana 6-2016</t>
  </si>
  <si>
    <t>Semana 7-2016</t>
  </si>
  <si>
    <t>Semana 8-2016</t>
  </si>
  <si>
    <t>Semana 9-2016</t>
  </si>
  <si>
    <t>Semana 10-2016</t>
  </si>
  <si>
    <t>Semana 11-2016</t>
  </si>
  <si>
    <t>Semana 12-2016</t>
  </si>
  <si>
    <t>Semana 13-2016</t>
  </si>
  <si>
    <t>Semana 14-2016</t>
  </si>
  <si>
    <t>Semana 15-2016</t>
  </si>
  <si>
    <t>Semana 16-2016</t>
  </si>
  <si>
    <t>Semana 17-2016</t>
  </si>
  <si>
    <t>Semana 18-2016</t>
  </si>
  <si>
    <t>Semana 19-2016</t>
  </si>
  <si>
    <t>Semana 20-2016</t>
  </si>
  <si>
    <t>Semana 21-2016</t>
  </si>
  <si>
    <t>Semana 22-2016</t>
  </si>
  <si>
    <t>Semana 1-2017</t>
  </si>
  <si>
    <t>Semana 2-2017</t>
  </si>
  <si>
    <t>Semana 3-2017</t>
  </si>
  <si>
    <t>Semana 4-2017</t>
  </si>
  <si>
    <t>Semana 5-2017</t>
  </si>
  <si>
    <t>Semana 6-2017</t>
  </si>
  <si>
    <t>Semana 7-2017</t>
  </si>
  <si>
    <t>Semana 8-2017</t>
  </si>
  <si>
    <t>Semana 9-2017</t>
  </si>
  <si>
    <t>Semana 10-2017</t>
  </si>
  <si>
    <t>Semana 11-2017</t>
  </si>
  <si>
    <t>Semana 12-2017</t>
  </si>
  <si>
    <t>Semana 13-2017</t>
  </si>
  <si>
    <t>Semana 14-2017</t>
  </si>
  <si>
    <t>Semana 15-2017</t>
  </si>
  <si>
    <t>Semana 16-2017</t>
  </si>
  <si>
    <t>Semana 17-2017</t>
  </si>
  <si>
    <t>Semana 18-2017</t>
  </si>
  <si>
    <t>Semana 19-2017</t>
  </si>
  <si>
    <t>Semana 20-2017</t>
  </si>
  <si>
    <t>Semana 21-2017</t>
  </si>
  <si>
    <t>Semana 22-2017</t>
  </si>
  <si>
    <t>Semana 1-2018</t>
  </si>
  <si>
    <t>Semana 2-2018</t>
  </si>
  <si>
    <t>Semana 3-2018</t>
  </si>
  <si>
    <t>Semana 4-2018</t>
  </si>
  <si>
    <t>Semana 5-2018</t>
  </si>
  <si>
    <t>Semana 6-2018</t>
  </si>
  <si>
    <t>Semana 7-2018</t>
  </si>
  <si>
    <t>Semana 8-2018</t>
  </si>
  <si>
    <t>Semana 9-2018</t>
  </si>
  <si>
    <t>Semana 10-2018</t>
  </si>
  <si>
    <t>Semana 11-2018</t>
  </si>
  <si>
    <t>Semana 12-2018</t>
  </si>
  <si>
    <t>Semana 13-2018</t>
  </si>
  <si>
    <t>Semana 14-2018</t>
  </si>
  <si>
    <t>Semana 15-2018</t>
  </si>
  <si>
    <t>Semana 16-2018</t>
  </si>
  <si>
    <t>Semana 17-2018</t>
  </si>
  <si>
    <t>Semana 18-2018</t>
  </si>
  <si>
    <t>Semana 19-2018</t>
  </si>
  <si>
    <t>Semana 20-2018</t>
  </si>
  <si>
    <t>Semana 21-2018</t>
  </si>
  <si>
    <t>Semana 22-2018</t>
  </si>
  <si>
    <t>Semana 1-2019pr</t>
  </si>
  <si>
    <t>Semana 2-2019pr</t>
  </si>
  <si>
    <t>Semana 3-2019pr</t>
  </si>
  <si>
    <t>Semana 4-2019pr</t>
  </si>
  <si>
    <t>Semana 5-2019pr</t>
  </si>
  <si>
    <t>Semana 6-2019pr</t>
  </si>
  <si>
    <t>Semana 7-2019pr</t>
  </si>
  <si>
    <t>Semana 8-2019pr</t>
  </si>
  <si>
    <t>Semana 9-2019pr</t>
  </si>
  <si>
    <t>Semana 10-2019pr</t>
  </si>
  <si>
    <t>Semana 11-2019pr</t>
  </si>
  <si>
    <t>Semana 12-2019pr</t>
  </si>
  <si>
    <t>Semana 13-2019pr</t>
  </si>
  <si>
    <t>Semana 14-2019pr</t>
  </si>
  <si>
    <t>Semana 15-2019pr</t>
  </si>
  <si>
    <t>Semana 16-2019pr</t>
  </si>
  <si>
    <t>Semana 17-2019pr</t>
  </si>
  <si>
    <t>Semana 18-2019pr</t>
  </si>
  <si>
    <t>Semana 19-2019pr</t>
  </si>
  <si>
    <t>Semana 20-2019pr</t>
  </si>
  <si>
    <t>Semana 21-2019pr</t>
  </si>
  <si>
    <t>Semana 22-2019pr</t>
  </si>
  <si>
    <t>Estadísticas Vitales</t>
  </si>
  <si>
    <t>Semana</t>
  </si>
  <si>
    <t>Inicia</t>
  </si>
  <si>
    <t>Fin</t>
  </si>
  <si>
    <t>semana 01</t>
  </si>
  <si>
    <t>Semana 02</t>
  </si>
  <si>
    <t>Semana 03</t>
  </si>
  <si>
    <t>Semana 04</t>
  </si>
  <si>
    <t>Semana 05</t>
  </si>
  <si>
    <t>Semana 06</t>
  </si>
  <si>
    <t>Semana 07</t>
  </si>
  <si>
    <t>Semana 08</t>
  </si>
  <si>
    <t>Semana 09</t>
  </si>
  <si>
    <t>Semana 25</t>
  </si>
  <si>
    <t>Semana 26</t>
  </si>
  <si>
    <t>Semana 27</t>
  </si>
  <si>
    <t>Semana 28</t>
  </si>
  <si>
    <t>Semana 29</t>
  </si>
  <si>
    <t>Semana 30</t>
  </si>
  <si>
    <t>Semana 31</t>
  </si>
  <si>
    <t>Semana 32</t>
  </si>
  <si>
    <t>Semana 33</t>
  </si>
  <si>
    <t>Semana 34</t>
  </si>
  <si>
    <t>Semana 35</t>
  </si>
  <si>
    <t>Semana 36</t>
  </si>
  <si>
    <t>Semana 37</t>
  </si>
  <si>
    <t>Semana 38</t>
  </si>
  <si>
    <t>Semana 39</t>
  </si>
  <si>
    <t>Semana 40</t>
  </si>
  <si>
    <t>Semana 41</t>
  </si>
  <si>
    <t>Semana 42</t>
  </si>
  <si>
    <t>Semana 43</t>
  </si>
  <si>
    <t>Semana 44</t>
  </si>
  <si>
    <t>Semana 45</t>
  </si>
  <si>
    <t>Semana 46</t>
  </si>
  <si>
    <t>Semana 47</t>
  </si>
  <si>
    <t>Semana 48</t>
  </si>
  <si>
    <t>Semana 49</t>
  </si>
  <si>
    <t>Semana 50</t>
  </si>
  <si>
    <t>Semana 51</t>
  </si>
  <si>
    <t>Semana 52</t>
  </si>
  <si>
    <t>Semana 53</t>
  </si>
  <si>
    <t>Semanas según estándar ISO 8601</t>
  </si>
  <si>
    <t>TOTAL</t>
  </si>
  <si>
    <t>sem-1</t>
  </si>
  <si>
    <t>sem-2</t>
  </si>
  <si>
    <t>sem-3</t>
  </si>
  <si>
    <t>sem-4</t>
  </si>
  <si>
    <t>sem-5</t>
  </si>
  <si>
    <t>sem-6</t>
  </si>
  <si>
    <t>sem-7</t>
  </si>
  <si>
    <t>sem-8</t>
  </si>
  <si>
    <t>sem-9</t>
  </si>
  <si>
    <t>sem-10</t>
  </si>
  <si>
    <t>sem-11</t>
  </si>
  <si>
    <t>sem-12</t>
  </si>
  <si>
    <t>sem-13</t>
  </si>
  <si>
    <t>sem-14</t>
  </si>
  <si>
    <t>sem-15</t>
  </si>
  <si>
    <t>sem-16</t>
  </si>
  <si>
    <t>sem-17</t>
  </si>
  <si>
    <t>sem-18</t>
  </si>
  <si>
    <t>sem-19</t>
  </si>
  <si>
    <t>sem-20</t>
  </si>
  <si>
    <t>sem-21</t>
  </si>
  <si>
    <t>sem-22</t>
  </si>
  <si>
    <t>totales</t>
  </si>
  <si>
    <t>Causa externa</t>
  </si>
  <si>
    <t>NATURALES</t>
  </si>
  <si>
    <t>Defunciones no fetales por probable manera de muerte y sexo, según año y semana de defunción</t>
  </si>
  <si>
    <t>Semana 23-2015</t>
  </si>
  <si>
    <t>Semana 24-2015</t>
  </si>
  <si>
    <t>Semana 25-2015</t>
  </si>
  <si>
    <t>Semana 26-2015</t>
  </si>
  <si>
    <t>Semana 27-2015</t>
  </si>
  <si>
    <t>Semana 28-2015</t>
  </si>
  <si>
    <t>Semana 29-2015</t>
  </si>
  <si>
    <t>Semana 30-2015</t>
  </si>
  <si>
    <t>Semana 31-2015</t>
  </si>
  <si>
    <t>Semana 32-2015</t>
  </si>
  <si>
    <t>Semana 33-2015</t>
  </si>
  <si>
    <t>Semana 34-2015</t>
  </si>
  <si>
    <t>Semana 35-2015</t>
  </si>
  <si>
    <t>Semana 36-2015</t>
  </si>
  <si>
    <t>Semana 37-2015</t>
  </si>
  <si>
    <t>Semana 38-2015</t>
  </si>
  <si>
    <t>Semana 39-2015</t>
  </si>
  <si>
    <t>Semana 40-2015</t>
  </si>
  <si>
    <t>Semana 41-2015</t>
  </si>
  <si>
    <t>Semana 42-2015</t>
  </si>
  <si>
    <t>Semana 43-2015</t>
  </si>
  <si>
    <t>Semana 44-2015</t>
  </si>
  <si>
    <t>Semana 45-2015</t>
  </si>
  <si>
    <t>Semana 46-2015</t>
  </si>
  <si>
    <t>Semana 47-2015</t>
  </si>
  <si>
    <t>Semana 48-2015</t>
  </si>
  <si>
    <t>Semana 49-2015</t>
  </si>
  <si>
    <t>Semana 50-2015</t>
  </si>
  <si>
    <t>Semana 51-2015</t>
  </si>
  <si>
    <t>Semana 52-2015</t>
  </si>
  <si>
    <t>Semana 53-2015</t>
  </si>
  <si>
    <t>Semana 23-2016</t>
  </si>
  <si>
    <t>Semana 24-2016</t>
  </si>
  <si>
    <t>Semana 25-2016</t>
  </si>
  <si>
    <t>Semana 26-2016</t>
  </si>
  <si>
    <t>Semana 27-2016</t>
  </si>
  <si>
    <t>Semana 28-2016</t>
  </si>
  <si>
    <t>Semana 29-2016</t>
  </si>
  <si>
    <t>Semana 30-2016</t>
  </si>
  <si>
    <t>Semana 31-2016</t>
  </si>
  <si>
    <t>Semana 32-2016</t>
  </si>
  <si>
    <t>Semana 33-2016</t>
  </si>
  <si>
    <t>Semana 34-2016</t>
  </si>
  <si>
    <t>Semana 35-2016</t>
  </si>
  <si>
    <t>Semana 36-2016</t>
  </si>
  <si>
    <t>Semana 37-2016</t>
  </si>
  <si>
    <t>Semana 38-2016</t>
  </si>
  <si>
    <t>Semana 39-2016</t>
  </si>
  <si>
    <t>Semana 40-2016</t>
  </si>
  <si>
    <t>Semana 41-2016</t>
  </si>
  <si>
    <t>Semana 42-2016</t>
  </si>
  <si>
    <t>Semana 43-2016</t>
  </si>
  <si>
    <t>Semana 44-2016</t>
  </si>
  <si>
    <t>Semana 45-2016</t>
  </si>
  <si>
    <t>Semana 46-2016</t>
  </si>
  <si>
    <t>Semana 47-2016</t>
  </si>
  <si>
    <t>Semana 48-2016</t>
  </si>
  <si>
    <t>Semana 49-2016</t>
  </si>
  <si>
    <t>Semana 50-2016</t>
  </si>
  <si>
    <t>Semana 51-2016</t>
  </si>
  <si>
    <t>Semana 52-2016</t>
  </si>
  <si>
    <t>Semana 23-2017</t>
  </si>
  <si>
    <t>Semana 24-2017</t>
  </si>
  <si>
    <t>Semana 25-2017</t>
  </si>
  <si>
    <t>Semana 26-2017</t>
  </si>
  <si>
    <t>Semana 27-2017</t>
  </si>
  <si>
    <t>Semana 28-2017</t>
  </si>
  <si>
    <t>Semana 29-2017</t>
  </si>
  <si>
    <t>Semana 30-2017</t>
  </si>
  <si>
    <t>Semana 31-2017</t>
  </si>
  <si>
    <t>Semana 32-2017</t>
  </si>
  <si>
    <t>Semana 33-2017</t>
  </si>
  <si>
    <t>Semana 34-2017</t>
  </si>
  <si>
    <t>Semana 35-2017</t>
  </si>
  <si>
    <t>Semana 36-2017</t>
  </si>
  <si>
    <t>Semana 37-2017</t>
  </si>
  <si>
    <t>Semana 38-2017</t>
  </si>
  <si>
    <t>Semana 39-2017</t>
  </si>
  <si>
    <t>Semana 40-2017</t>
  </si>
  <si>
    <t>Semana 41-2017</t>
  </si>
  <si>
    <t>Semana 42-2017</t>
  </si>
  <si>
    <t>Semana 43-2017</t>
  </si>
  <si>
    <t>Semana 44-2017</t>
  </si>
  <si>
    <t>Semana 45-2017</t>
  </si>
  <si>
    <t>Semana 46-2017</t>
  </si>
  <si>
    <t>Semana 47-2017</t>
  </si>
  <si>
    <t>Semana 48-2017</t>
  </si>
  <si>
    <t>Semana 49-2017</t>
  </si>
  <si>
    <t>Semana 50-2017</t>
  </si>
  <si>
    <t>Semana 51-2017</t>
  </si>
  <si>
    <t>Semana 52-2017</t>
  </si>
  <si>
    <t>Semana 23-2018</t>
  </si>
  <si>
    <t>Semana 24-2018</t>
  </si>
  <si>
    <t>Semana 25-2018</t>
  </si>
  <si>
    <t>Semana 26-2018</t>
  </si>
  <si>
    <t>Semana 27-2018</t>
  </si>
  <si>
    <t>Semana 28-2018</t>
  </si>
  <si>
    <t>Semana 29-2018</t>
  </si>
  <si>
    <t>Semana 30-2018</t>
  </si>
  <si>
    <t>Semana 31-2018</t>
  </si>
  <si>
    <t>Semana 32-2018</t>
  </si>
  <si>
    <t>Semana 33-2018</t>
  </si>
  <si>
    <t>Semana 34-2018</t>
  </si>
  <si>
    <t>Semana 35-2018</t>
  </si>
  <si>
    <t>Semana 36-2018</t>
  </si>
  <si>
    <t>Semana 37-2018</t>
  </si>
  <si>
    <t>Semana 38-2018</t>
  </si>
  <si>
    <t>Semana 39-2018</t>
  </si>
  <si>
    <t>Semana 40-2018</t>
  </si>
  <si>
    <t>Semana 41-2018</t>
  </si>
  <si>
    <t>Semana 42-2018</t>
  </si>
  <si>
    <t>Semana 43-2018</t>
  </si>
  <si>
    <t>Semana 44-2018</t>
  </si>
  <si>
    <t>Semana 45-2018</t>
  </si>
  <si>
    <t>Semana 46-2018</t>
  </si>
  <si>
    <t>Semana 47-2018</t>
  </si>
  <si>
    <t>Semana 48-2018</t>
  </si>
  <si>
    <t>Semana 49-2018</t>
  </si>
  <si>
    <t>Semana 50-2018</t>
  </si>
  <si>
    <t>Semana 51-2018</t>
  </si>
  <si>
    <t>Semana 52-2018</t>
  </si>
  <si>
    <t>Semana 23-2019pr</t>
  </si>
  <si>
    <t>Semana 24-2019pr</t>
  </si>
  <si>
    <t>Semana 25-2019pr</t>
  </si>
  <si>
    <t>Semana 26-2019pr</t>
  </si>
  <si>
    <t>Semana 27-2019pr</t>
  </si>
  <si>
    <t>Semana 28-2019pr</t>
  </si>
  <si>
    <t>Semana 29-2019pr</t>
  </si>
  <si>
    <t>Semana 30-2019pr</t>
  </si>
  <si>
    <t>Semana 31-2019pr</t>
  </si>
  <si>
    <t>Semana 32-2019pr</t>
  </si>
  <si>
    <t>Semana 33-2019pr</t>
  </si>
  <si>
    <t>Semana 34-2019pr</t>
  </si>
  <si>
    <t>Semana 35-2019pr</t>
  </si>
  <si>
    <t>Semana 36-2019pr</t>
  </si>
  <si>
    <t>Semana 37-2019pr</t>
  </si>
  <si>
    <t>Semana 38-2019pr</t>
  </si>
  <si>
    <t>Semana 39-2019pr</t>
  </si>
  <si>
    <t>Semana 40-2019pr</t>
  </si>
  <si>
    <t>Semana 41-2019pr</t>
  </si>
  <si>
    <t>Semana 42-2019pr</t>
  </si>
  <si>
    <t>Semana 43-2019pr</t>
  </si>
  <si>
    <t>Semana 44-2019pr</t>
  </si>
  <si>
    <t>Semana 45-2019pr</t>
  </si>
  <si>
    <t>Semana 46-2019pr</t>
  </si>
  <si>
    <t>Semana 47-2019pr</t>
  </si>
  <si>
    <t>Semana 48-2019pr</t>
  </si>
  <si>
    <t>Semana 49-2019pr</t>
  </si>
  <si>
    <t>Semana 50-2019pr</t>
  </si>
  <si>
    <t>Semana 51-2019pr</t>
  </si>
  <si>
    <t>Semana 52-2019pr</t>
  </si>
  <si>
    <t>sem-23</t>
  </si>
  <si>
    <t>sem-24</t>
  </si>
  <si>
    <t>sem-25</t>
  </si>
  <si>
    <t>sem-26</t>
  </si>
  <si>
    <t>sem-27</t>
  </si>
  <si>
    <t>sem-28</t>
  </si>
  <si>
    <t>sem-29</t>
  </si>
  <si>
    <t>sem-30</t>
  </si>
  <si>
    <t>sem-31</t>
  </si>
  <si>
    <t>sem-32</t>
  </si>
  <si>
    <t>sem-33</t>
  </si>
  <si>
    <t>sem-34</t>
  </si>
  <si>
    <t>sem-35</t>
  </si>
  <si>
    <t>sem-36</t>
  </si>
  <si>
    <t>sem-37</t>
  </si>
  <si>
    <t>sem-38</t>
  </si>
  <si>
    <t>sem-39</t>
  </si>
  <si>
    <t>sem-40</t>
  </si>
  <si>
    <t>sem-41</t>
  </si>
  <si>
    <t>sem-42</t>
  </si>
  <si>
    <t>sem-43</t>
  </si>
  <si>
    <t>sem-44</t>
  </si>
  <si>
    <t>sem-45</t>
  </si>
  <si>
    <t>sem-46</t>
  </si>
  <si>
    <t>sem-47</t>
  </si>
  <si>
    <t>sem-48</t>
  </si>
  <si>
    <t>sem-49</t>
  </si>
  <si>
    <t>sem-50</t>
  </si>
  <si>
    <t>sem-51</t>
  </si>
  <si>
    <t>sem-52</t>
  </si>
  <si>
    <t>sem-53</t>
  </si>
  <si>
    <t>Causa externa_Sexo</t>
  </si>
  <si>
    <t>2015-H</t>
  </si>
  <si>
    <t>2015-M</t>
  </si>
  <si>
    <t>2016-H</t>
  </si>
  <si>
    <t>2016-M</t>
  </si>
  <si>
    <t>2017-H</t>
  </si>
  <si>
    <t>2017-M</t>
  </si>
  <si>
    <t>2018-H</t>
  </si>
  <si>
    <t>2018-M</t>
  </si>
  <si>
    <t>2019-H</t>
  </si>
  <si>
    <t>2019-M</t>
  </si>
  <si>
    <t>2020-H</t>
  </si>
  <si>
    <t>2020-M</t>
  </si>
  <si>
    <t>2021-H</t>
  </si>
  <si>
    <t>2021-M</t>
  </si>
  <si>
    <t>PROMEDIO</t>
  </si>
  <si>
    <t>INDICE 2020</t>
  </si>
  <si>
    <t>INDICE 2021</t>
  </si>
  <si>
    <t>Semana 1-2020</t>
  </si>
  <si>
    <t>Semana 2-2020</t>
  </si>
  <si>
    <t>Semana 3-2020</t>
  </si>
  <si>
    <t>Semana 4-2020</t>
  </si>
  <si>
    <t>Semana 5-2020</t>
  </si>
  <si>
    <t>Semana 6-2020</t>
  </si>
  <si>
    <t>Semana 7-2020</t>
  </si>
  <si>
    <t>Semana 8-2020</t>
  </si>
  <si>
    <t>Semana 9-2020</t>
  </si>
  <si>
    <t>Semana 10-2020</t>
  </si>
  <si>
    <t>Semana 11-2020</t>
  </si>
  <si>
    <t>Semana 12-2020</t>
  </si>
  <si>
    <t>Semana 13-2020</t>
  </si>
  <si>
    <t>Semana 14-2020</t>
  </si>
  <si>
    <t>Semana 15-2020</t>
  </si>
  <si>
    <t>Semana 16-2020</t>
  </si>
  <si>
    <t>Semana 17-2020</t>
  </si>
  <si>
    <t>Semana 18-2020</t>
  </si>
  <si>
    <t>Semana 19-2020</t>
  </si>
  <si>
    <t>Semana 20-2020</t>
  </si>
  <si>
    <t>Semana 21-2020</t>
  </si>
  <si>
    <t>Semana 22-2020</t>
  </si>
  <si>
    <t>Semana 23-2020</t>
  </si>
  <si>
    <t>Semana 24-2020</t>
  </si>
  <si>
    <t>Semana 25-2020</t>
  </si>
  <si>
    <t>Semana 26-2020</t>
  </si>
  <si>
    <t>Semana 27-2020</t>
  </si>
  <si>
    <t>Semana 28-2020</t>
  </si>
  <si>
    <t>Semana 29-2020</t>
  </si>
  <si>
    <t>Semana 30-2020</t>
  </si>
  <si>
    <t>Semana 31-2020</t>
  </si>
  <si>
    <t>Semana 32-2020</t>
  </si>
  <si>
    <t>Semana 33-2020</t>
  </si>
  <si>
    <t>Semana 34-2020</t>
  </si>
  <si>
    <t>Semana 35-2020</t>
  </si>
  <si>
    <t>Semana 36-2020</t>
  </si>
  <si>
    <t>Semana 37-2020</t>
  </si>
  <si>
    <t>Semana 38-2020</t>
  </si>
  <si>
    <t>Semana 39-2020</t>
  </si>
  <si>
    <t>Semana 40-2020</t>
  </si>
  <si>
    <t>Semana 41-2020</t>
  </si>
  <si>
    <t>Semana 42-2020</t>
  </si>
  <si>
    <t>Semana 43-2020</t>
  </si>
  <si>
    <t>Semana 44-2020</t>
  </si>
  <si>
    <t>Semana 45-2020</t>
  </si>
  <si>
    <t>Semana 46-2020</t>
  </si>
  <si>
    <t>Semana 47-2020</t>
  </si>
  <si>
    <t>Semana 48-2020</t>
  </si>
  <si>
    <t>Semana 49-2020</t>
  </si>
  <si>
    <t>Semana 50-2020</t>
  </si>
  <si>
    <t>Semana 51-2020</t>
  </si>
  <si>
    <t>Semana 52-2020</t>
  </si>
  <si>
    <t>Semana 53-2020</t>
  </si>
  <si>
    <t>2022-H</t>
  </si>
  <si>
    <t>2022-M</t>
  </si>
  <si>
    <t>INDICE 2022</t>
  </si>
  <si>
    <t>2023-H</t>
  </si>
  <si>
    <t>2023-M</t>
  </si>
  <si>
    <t>INDICE 2023</t>
  </si>
  <si>
    <t>No natural</t>
  </si>
  <si>
    <t>Fuente: DANE - Estadísticas Vitales</t>
  </si>
  <si>
    <t>pr: Cifras preliminares</t>
  </si>
  <si>
    <t>Semana 1-2022</t>
  </si>
  <si>
    <t>Semana 2-2022</t>
  </si>
  <si>
    <t>Semana 3-2022</t>
  </si>
  <si>
    <t>Semana 4-2022</t>
  </si>
  <si>
    <t>Semana 5-2022</t>
  </si>
  <si>
    <t>Semana 6-2022</t>
  </si>
  <si>
    <t>Semana 7-2022</t>
  </si>
  <si>
    <t>Semana 8-2022</t>
  </si>
  <si>
    <t>Semana 9-2022</t>
  </si>
  <si>
    <t>Semana 10-2022</t>
  </si>
  <si>
    <t>Semana 11-2022</t>
  </si>
  <si>
    <t>Semana 12-2022</t>
  </si>
  <si>
    <t>Semana 13-2022</t>
  </si>
  <si>
    <t>Semana 14-2022</t>
  </si>
  <si>
    <t>Semana 15-2022</t>
  </si>
  <si>
    <t>Semana 16-2022</t>
  </si>
  <si>
    <t>Semana 17-2022</t>
  </si>
  <si>
    <t>Semana 18-2022</t>
  </si>
  <si>
    <t>Semana 19-2022</t>
  </si>
  <si>
    <t>Semana 20-2022</t>
  </si>
  <si>
    <t>Semana 21-2022</t>
  </si>
  <si>
    <t>Semana 22-2022</t>
  </si>
  <si>
    <t>Semana 1-2021</t>
  </si>
  <si>
    <t>Semana 2-2021</t>
  </si>
  <si>
    <t>Semana 3-2021</t>
  </si>
  <si>
    <t>Semana 4-2021</t>
  </si>
  <si>
    <t>Semana 5-2021</t>
  </si>
  <si>
    <t>Semana 6-2021</t>
  </si>
  <si>
    <t>Semana 7-2021</t>
  </si>
  <si>
    <t>Semana 8-2021</t>
  </si>
  <si>
    <t>Semana 9-2021</t>
  </si>
  <si>
    <t>Semana 10-2021</t>
  </si>
  <si>
    <t>Semana 11-2021</t>
  </si>
  <si>
    <t>Semana 12-2021</t>
  </si>
  <si>
    <t>Semana 13-2021</t>
  </si>
  <si>
    <t>Semana 14-2021</t>
  </si>
  <si>
    <t>Semana 15-2021</t>
  </si>
  <si>
    <t>Semana 16-2021</t>
  </si>
  <si>
    <t>Semana 17-2021</t>
  </si>
  <si>
    <t>Semana 18-2021</t>
  </si>
  <si>
    <t>Semana 19-2021</t>
  </si>
  <si>
    <t>Semana 20-2021</t>
  </si>
  <si>
    <t>Semana 21-2021</t>
  </si>
  <si>
    <t>Semana 22-2021</t>
  </si>
  <si>
    <t>Semana 23-2021</t>
  </si>
  <si>
    <t>Semana 24-2021</t>
  </si>
  <si>
    <t>Semana 25-2021</t>
  </si>
  <si>
    <t>Semana 26-2021</t>
  </si>
  <si>
    <t>Semana 27-2021</t>
  </si>
  <si>
    <t>Semana 28-2021</t>
  </si>
  <si>
    <t>Semana 29-2021</t>
  </si>
  <si>
    <t>Semana 30-2021</t>
  </si>
  <si>
    <t>Semana 31-2021</t>
  </si>
  <si>
    <t>Semana 32-2021</t>
  </si>
  <si>
    <t>Semana 33-2021</t>
  </si>
  <si>
    <t>Semana 34-2021</t>
  </si>
  <si>
    <t>Semana 35-2021</t>
  </si>
  <si>
    <t>Semana 36-2021</t>
  </si>
  <si>
    <t>Semana 37-2021</t>
  </si>
  <si>
    <t>Semana 38-2021</t>
  </si>
  <si>
    <t>Semana 39-2021</t>
  </si>
  <si>
    <t>Semana 40-2021</t>
  </si>
  <si>
    <t>Semana 41-2021</t>
  </si>
  <si>
    <t>Semana 42-2021</t>
  </si>
  <si>
    <t>Semana 43-2021</t>
  </si>
  <si>
    <t>Semana 44-2021</t>
  </si>
  <si>
    <t>Semana 45-2021</t>
  </si>
  <si>
    <t>Semana 46-2021</t>
  </si>
  <si>
    <t>Semana 47-2021</t>
  </si>
  <si>
    <t>Semana 48-2021</t>
  </si>
  <si>
    <t>Semana 49-2021</t>
  </si>
  <si>
    <t>Semana 50-2021</t>
  </si>
  <si>
    <t>Semana 51-2021</t>
  </si>
  <si>
    <t>Semana 52-2021</t>
  </si>
  <si>
    <t>2024pr</t>
  </si>
  <si>
    <t>INDICE 2024</t>
  </si>
  <si>
    <t>2024-H</t>
  </si>
  <si>
    <t>2024-M</t>
  </si>
  <si>
    <t>Años 2015 - 2025</t>
  </si>
  <si>
    <t>https://espanol.epochconverter.com/semanas/2025</t>
  </si>
  <si>
    <t>2025pr</t>
  </si>
  <si>
    <t>Años 2015 - 2025pr (Sem 1 - 4)</t>
  </si>
  <si>
    <t>2025-H</t>
  </si>
  <si>
    <t>2025-M</t>
  </si>
  <si>
    <t>INDICE 2025</t>
  </si>
  <si>
    <t>Fecha de corte: 26 de enero de 2025</t>
  </si>
  <si>
    <r>
      <t>Nota técnica:</t>
    </r>
    <r>
      <rPr>
        <sz val="8"/>
        <color rgb="FF000000"/>
        <rFont val="Segoe UI"/>
        <family val="2"/>
      </rPr>
      <t> la información suministrada corresponde a las defunciones ingresadas al RUAF-ND independientemente de la fecha de ocurrencia. Debido a la dinámica del registro y el rezago en el ingreso de la información, se pueden presentar cambios en los volúmenes entre semanas y meses.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</si>
</sst>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</numFmts>
  <fonts count="16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0"/>
      <name val="Segoe U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name val="Segoe UI"/>
      <family val="2"/>
    </font>
    <font>
      <sz val="9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8"/>
      <name val="Segoe UI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Segoe UI"/>
      <family val="2"/>
    </font>
    <font>
      <b/>
      <sz val="8"/>
      <color rgb="FF000000"/>
      <name val="Segoe UI"/>
      <family val="2"/>
    </font>
    <font>
      <sz val="8"/>
      <color rgb="FF000000"/>
      <name val="Segoe U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D1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</borders>
  <cellStyleXfs count="7">
    <xf numFmtId="0" fontId="0" fillId="0" borderId="0"/>
    <xf numFmtId="0" fontId="3" fillId="0" borderId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right"/>
    </xf>
    <xf numFmtId="41" fontId="0" fillId="0" borderId="0" xfId="2" applyFont="1"/>
    <xf numFmtId="0" fontId="5" fillId="0" borderId="0" xfId="0" applyFont="1"/>
    <xf numFmtId="3" fontId="2" fillId="0" borderId="0" xfId="0" applyNumberFormat="1" applyFont="1"/>
    <xf numFmtId="41" fontId="0" fillId="0" borderId="0" xfId="0" applyNumberFormat="1"/>
    <xf numFmtId="43" fontId="0" fillId="0" borderId="0" xfId="5" applyFont="1"/>
    <xf numFmtId="164" fontId="0" fillId="5" borderId="0" xfId="0" applyNumberFormat="1" applyFill="1"/>
    <xf numFmtId="164" fontId="0" fillId="6" borderId="0" xfId="0" applyNumberFormat="1" applyFill="1"/>
    <xf numFmtId="3" fontId="0" fillId="0" borderId="0" xfId="0" applyNumberFormat="1"/>
    <xf numFmtId="41" fontId="0" fillId="0" borderId="0" xfId="2" applyFont="1" applyFill="1"/>
    <xf numFmtId="43" fontId="0" fillId="0" borderId="0" xfId="5" applyFont="1" applyFill="1"/>
    <xf numFmtId="43" fontId="0" fillId="7" borderId="0" xfId="0" applyNumberFormat="1" applyFill="1"/>
    <xf numFmtId="43" fontId="0" fillId="8" borderId="0" xfId="0" applyNumberFormat="1" applyFill="1"/>
    <xf numFmtId="43" fontId="0" fillId="9" borderId="0" xfId="0" applyNumberFormat="1" applyFill="1"/>
    <xf numFmtId="0" fontId="7" fillId="0" borderId="2" xfId="0" applyFont="1" applyBorder="1" applyAlignment="1">
      <alignment horizontal="center" vertical="center"/>
    </xf>
    <xf numFmtId="15" fontId="8" fillId="0" borderId="5" xfId="0" applyNumberFormat="1" applyFont="1" applyBorder="1" applyAlignment="1">
      <alignment vertical="top"/>
    </xf>
    <xf numFmtId="15" fontId="8" fillId="0" borderId="4" xfId="0" applyNumberFormat="1" applyFont="1" applyBorder="1" applyAlignment="1">
      <alignment vertical="top"/>
    </xf>
    <xf numFmtId="0" fontId="8" fillId="0" borderId="5" xfId="0" applyFont="1" applyBorder="1" applyAlignment="1">
      <alignment vertical="top"/>
    </xf>
    <xf numFmtId="0" fontId="8" fillId="0" borderId="4" xfId="0" applyFont="1" applyBorder="1" applyAlignment="1">
      <alignment vertical="top"/>
    </xf>
    <xf numFmtId="0" fontId="7" fillId="3" borderId="0" xfId="0" applyFont="1" applyFill="1" applyAlignment="1">
      <alignment horizontal="left" vertical="top"/>
    </xf>
    <xf numFmtId="0" fontId="7" fillId="3" borderId="0" xfId="0" applyFont="1" applyFill="1" applyAlignment="1">
      <alignment horizontal="left" vertical="top" wrapText="1"/>
    </xf>
    <xf numFmtId="3" fontId="8" fillId="3" borderId="0" xfId="0" applyNumberFormat="1" applyFont="1" applyFill="1" applyAlignment="1">
      <alignment horizontal="right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3" fontId="8" fillId="0" borderId="0" xfId="0" applyNumberFormat="1" applyFont="1" applyAlignment="1">
      <alignment horizontal="right"/>
    </xf>
    <xf numFmtId="0" fontId="7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 vertical="top" wrapText="1"/>
    </xf>
    <xf numFmtId="3" fontId="8" fillId="3" borderId="1" xfId="0" applyNumberFormat="1" applyFont="1" applyFill="1" applyBorder="1" applyAlignment="1">
      <alignment horizontal="right"/>
    </xf>
    <xf numFmtId="0" fontId="13" fillId="0" borderId="0" xfId="6" applyFont="1" applyAlignment="1">
      <alignment vertical="top"/>
    </xf>
    <xf numFmtId="0" fontId="11" fillId="0" borderId="0" xfId="0" applyFont="1" applyAlignment="1">
      <alignment horizontal="left"/>
    </xf>
    <xf numFmtId="0" fontId="11" fillId="0" borderId="0" xfId="0" applyFont="1"/>
    <xf numFmtId="43" fontId="0" fillId="10" borderId="0" xfId="0" applyNumberFormat="1" applyFill="1"/>
    <xf numFmtId="0" fontId="7" fillId="0" borderId="2" xfId="0" applyFont="1" applyBorder="1" applyAlignment="1">
      <alignment horizontal="center" vertical="center"/>
    </xf>
    <xf numFmtId="0" fontId="10" fillId="2" borderId="0" xfId="1" applyFont="1" applyFill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9" fillId="4" borderId="0" xfId="1" applyFont="1" applyFill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14" fillId="0" borderId="0" xfId="0" applyFont="1" applyAlignment="1">
      <alignment horizontal="left" vertical="center" wrapText="1"/>
    </xf>
  </cellXfs>
  <cellStyles count="7">
    <cellStyle name="Hipervínculo" xfId="6" builtinId="8"/>
    <cellStyle name="Millares" xfId="5" builtinId="3"/>
    <cellStyle name="Millares [0]" xfId="2" builtinId="6"/>
    <cellStyle name="Millares [0] 2" xfId="3" xr:uid="{00000000-0005-0000-0000-000002000000}"/>
    <cellStyle name="Millares [0] 3" xfId="4" xr:uid="{00000000-0005-0000-0000-000003000000}"/>
    <cellStyle name="Normal" xfId="0" builtinId="0"/>
    <cellStyle name="Normal 3" xfId="1" xr:uid="{00000000-0005-0000-0000-000005000000}"/>
  </cellStyles>
  <dxfs count="0"/>
  <tableStyles count="0" defaultTableStyle="TableStyleMedium2" defaultPivotStyle="PivotStyleLight16"/>
  <colors>
    <mruColors>
      <color rgb="FF660033"/>
      <color rgb="FFD60093"/>
      <color rgb="FFD1FFFF"/>
      <color rgb="FFCC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5" Type="http://schemas.openxmlformats.org/officeDocument/2006/relationships/chartsheet" Target="chartsheets/sheet2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100" b="0" i="0" baseline="0">
                <a:effectLst/>
              </a:rPr>
              <a:t>Crecimiento relativo de muertes naturales</a:t>
            </a:r>
            <a:endParaRPr lang="es-CO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CC0066"/>
              </a:solidFill>
              <a:round/>
            </a:ln>
            <a:effectLst/>
          </c:spPr>
          <c:marker>
            <c:symbol val="none"/>
          </c:marker>
          <c:cat>
            <c:strRef>
              <c:f>SEGUIM!$CB$3:$CB$267</c:f>
              <c:strCache>
                <c:ptCount val="265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  <c:pt idx="53">
                  <c:v>sem-1</c:v>
                </c:pt>
                <c:pt idx="54">
                  <c:v>sem-2</c:v>
                </c:pt>
                <c:pt idx="55">
                  <c:v>sem-3</c:v>
                </c:pt>
                <c:pt idx="56">
                  <c:v>sem-4</c:v>
                </c:pt>
                <c:pt idx="57">
                  <c:v>sem-5</c:v>
                </c:pt>
                <c:pt idx="58">
                  <c:v>sem-6</c:v>
                </c:pt>
                <c:pt idx="59">
                  <c:v>sem-7</c:v>
                </c:pt>
                <c:pt idx="60">
                  <c:v>sem-8</c:v>
                </c:pt>
                <c:pt idx="61">
                  <c:v>sem-9</c:v>
                </c:pt>
                <c:pt idx="62">
                  <c:v>sem-10</c:v>
                </c:pt>
                <c:pt idx="63">
                  <c:v>sem-11</c:v>
                </c:pt>
                <c:pt idx="64">
                  <c:v>sem-12</c:v>
                </c:pt>
                <c:pt idx="65">
                  <c:v>sem-13</c:v>
                </c:pt>
                <c:pt idx="66">
                  <c:v>sem-14</c:v>
                </c:pt>
                <c:pt idx="67">
                  <c:v>sem-15</c:v>
                </c:pt>
                <c:pt idx="68">
                  <c:v>sem-16</c:v>
                </c:pt>
                <c:pt idx="69">
                  <c:v>sem-17</c:v>
                </c:pt>
                <c:pt idx="70">
                  <c:v>sem-18</c:v>
                </c:pt>
                <c:pt idx="71">
                  <c:v>sem-19</c:v>
                </c:pt>
                <c:pt idx="72">
                  <c:v>sem-20</c:v>
                </c:pt>
                <c:pt idx="73">
                  <c:v>sem-21</c:v>
                </c:pt>
                <c:pt idx="74">
                  <c:v>sem-22</c:v>
                </c:pt>
                <c:pt idx="75">
                  <c:v>sem-23</c:v>
                </c:pt>
                <c:pt idx="76">
                  <c:v>sem-24</c:v>
                </c:pt>
                <c:pt idx="77">
                  <c:v>sem-25</c:v>
                </c:pt>
                <c:pt idx="78">
                  <c:v>sem-26</c:v>
                </c:pt>
                <c:pt idx="79">
                  <c:v>sem-27</c:v>
                </c:pt>
                <c:pt idx="80">
                  <c:v>sem-28</c:v>
                </c:pt>
                <c:pt idx="81">
                  <c:v>sem-29</c:v>
                </c:pt>
                <c:pt idx="82">
                  <c:v>sem-30</c:v>
                </c:pt>
                <c:pt idx="83">
                  <c:v>sem-31</c:v>
                </c:pt>
                <c:pt idx="84">
                  <c:v>sem-32</c:v>
                </c:pt>
                <c:pt idx="85">
                  <c:v>sem-33</c:v>
                </c:pt>
                <c:pt idx="86">
                  <c:v>sem-34</c:v>
                </c:pt>
                <c:pt idx="87">
                  <c:v>sem-35</c:v>
                </c:pt>
                <c:pt idx="88">
                  <c:v>sem-36</c:v>
                </c:pt>
                <c:pt idx="89">
                  <c:v>sem-37</c:v>
                </c:pt>
                <c:pt idx="90">
                  <c:v>sem-38</c:v>
                </c:pt>
                <c:pt idx="91">
                  <c:v>sem-39</c:v>
                </c:pt>
                <c:pt idx="92">
                  <c:v>sem-40</c:v>
                </c:pt>
                <c:pt idx="93">
                  <c:v>sem-41</c:v>
                </c:pt>
                <c:pt idx="94">
                  <c:v>sem-42</c:v>
                </c:pt>
                <c:pt idx="95">
                  <c:v>sem-43</c:v>
                </c:pt>
                <c:pt idx="96">
                  <c:v>sem-44</c:v>
                </c:pt>
                <c:pt idx="97">
                  <c:v>sem-45</c:v>
                </c:pt>
                <c:pt idx="98">
                  <c:v>sem-46</c:v>
                </c:pt>
                <c:pt idx="99">
                  <c:v>sem-47</c:v>
                </c:pt>
                <c:pt idx="100">
                  <c:v>sem-48</c:v>
                </c:pt>
                <c:pt idx="101">
                  <c:v>sem-49</c:v>
                </c:pt>
                <c:pt idx="102">
                  <c:v>sem-50</c:v>
                </c:pt>
                <c:pt idx="103">
                  <c:v>sem-51</c:v>
                </c:pt>
                <c:pt idx="104">
                  <c:v>sem-52</c:v>
                </c:pt>
                <c:pt idx="105">
                  <c:v>sem-1</c:v>
                </c:pt>
                <c:pt idx="106">
                  <c:v>sem-2</c:v>
                </c:pt>
                <c:pt idx="107">
                  <c:v>sem-3</c:v>
                </c:pt>
                <c:pt idx="108">
                  <c:v>sem-4</c:v>
                </c:pt>
                <c:pt idx="109">
                  <c:v>sem-5</c:v>
                </c:pt>
                <c:pt idx="110">
                  <c:v>sem-6</c:v>
                </c:pt>
                <c:pt idx="111">
                  <c:v>sem-7</c:v>
                </c:pt>
                <c:pt idx="112">
                  <c:v>sem-8</c:v>
                </c:pt>
                <c:pt idx="113">
                  <c:v>sem-9</c:v>
                </c:pt>
                <c:pt idx="114">
                  <c:v>sem-10</c:v>
                </c:pt>
                <c:pt idx="115">
                  <c:v>sem-11</c:v>
                </c:pt>
                <c:pt idx="116">
                  <c:v>sem-12</c:v>
                </c:pt>
                <c:pt idx="117">
                  <c:v>sem-13</c:v>
                </c:pt>
                <c:pt idx="118">
                  <c:v>sem-14</c:v>
                </c:pt>
                <c:pt idx="119">
                  <c:v>sem-15</c:v>
                </c:pt>
                <c:pt idx="120">
                  <c:v>sem-16</c:v>
                </c:pt>
                <c:pt idx="121">
                  <c:v>sem-17</c:v>
                </c:pt>
                <c:pt idx="122">
                  <c:v>sem-18</c:v>
                </c:pt>
                <c:pt idx="123">
                  <c:v>sem-19</c:v>
                </c:pt>
                <c:pt idx="124">
                  <c:v>sem-20</c:v>
                </c:pt>
                <c:pt idx="125">
                  <c:v>sem-21</c:v>
                </c:pt>
                <c:pt idx="126">
                  <c:v>sem-22</c:v>
                </c:pt>
                <c:pt idx="127">
                  <c:v>sem-23</c:v>
                </c:pt>
                <c:pt idx="128">
                  <c:v>sem-24</c:v>
                </c:pt>
                <c:pt idx="129">
                  <c:v>sem-25</c:v>
                </c:pt>
                <c:pt idx="130">
                  <c:v>sem-26</c:v>
                </c:pt>
                <c:pt idx="131">
                  <c:v>sem-27</c:v>
                </c:pt>
                <c:pt idx="132">
                  <c:v>sem-28</c:v>
                </c:pt>
                <c:pt idx="133">
                  <c:v>sem-29</c:v>
                </c:pt>
                <c:pt idx="134">
                  <c:v>sem-30</c:v>
                </c:pt>
                <c:pt idx="135">
                  <c:v>sem-31</c:v>
                </c:pt>
                <c:pt idx="136">
                  <c:v>sem-32</c:v>
                </c:pt>
                <c:pt idx="137">
                  <c:v>sem-33</c:v>
                </c:pt>
                <c:pt idx="138">
                  <c:v>sem-34</c:v>
                </c:pt>
                <c:pt idx="139">
                  <c:v>sem-35</c:v>
                </c:pt>
                <c:pt idx="140">
                  <c:v>sem-36</c:v>
                </c:pt>
                <c:pt idx="141">
                  <c:v>sem-37</c:v>
                </c:pt>
                <c:pt idx="142">
                  <c:v>sem-38</c:v>
                </c:pt>
                <c:pt idx="143">
                  <c:v>sem-39</c:v>
                </c:pt>
                <c:pt idx="144">
                  <c:v>sem-40</c:v>
                </c:pt>
                <c:pt idx="145">
                  <c:v>sem-41</c:v>
                </c:pt>
                <c:pt idx="146">
                  <c:v>sem-42</c:v>
                </c:pt>
                <c:pt idx="147">
                  <c:v>sem-43</c:v>
                </c:pt>
                <c:pt idx="148">
                  <c:v>sem-44</c:v>
                </c:pt>
                <c:pt idx="149">
                  <c:v>sem-45</c:v>
                </c:pt>
                <c:pt idx="150">
                  <c:v>sem-46</c:v>
                </c:pt>
                <c:pt idx="151">
                  <c:v>sem-47</c:v>
                </c:pt>
                <c:pt idx="152">
                  <c:v>sem-48</c:v>
                </c:pt>
                <c:pt idx="153">
                  <c:v>sem-49</c:v>
                </c:pt>
                <c:pt idx="154">
                  <c:v>sem-50</c:v>
                </c:pt>
                <c:pt idx="155">
                  <c:v>sem-51</c:v>
                </c:pt>
                <c:pt idx="156">
                  <c:v>sem-52</c:v>
                </c:pt>
                <c:pt idx="157">
                  <c:v>sem-1</c:v>
                </c:pt>
                <c:pt idx="158">
                  <c:v>sem-2</c:v>
                </c:pt>
                <c:pt idx="159">
                  <c:v>sem-3</c:v>
                </c:pt>
                <c:pt idx="160">
                  <c:v>sem-4</c:v>
                </c:pt>
                <c:pt idx="161">
                  <c:v>sem-5</c:v>
                </c:pt>
                <c:pt idx="162">
                  <c:v>sem-6</c:v>
                </c:pt>
                <c:pt idx="163">
                  <c:v>sem-7</c:v>
                </c:pt>
                <c:pt idx="164">
                  <c:v>sem-8</c:v>
                </c:pt>
                <c:pt idx="165">
                  <c:v>sem-9</c:v>
                </c:pt>
                <c:pt idx="166">
                  <c:v>sem-10</c:v>
                </c:pt>
                <c:pt idx="167">
                  <c:v>sem-11</c:v>
                </c:pt>
                <c:pt idx="168">
                  <c:v>sem-12</c:v>
                </c:pt>
                <c:pt idx="169">
                  <c:v>sem-13</c:v>
                </c:pt>
                <c:pt idx="170">
                  <c:v>sem-14</c:v>
                </c:pt>
                <c:pt idx="171">
                  <c:v>sem-15</c:v>
                </c:pt>
                <c:pt idx="172">
                  <c:v>sem-16</c:v>
                </c:pt>
                <c:pt idx="173">
                  <c:v>sem-17</c:v>
                </c:pt>
                <c:pt idx="174">
                  <c:v>sem-18</c:v>
                </c:pt>
                <c:pt idx="175">
                  <c:v>sem-19</c:v>
                </c:pt>
                <c:pt idx="176">
                  <c:v>sem-20</c:v>
                </c:pt>
                <c:pt idx="177">
                  <c:v>sem-21</c:v>
                </c:pt>
                <c:pt idx="178">
                  <c:v>sem-22</c:v>
                </c:pt>
                <c:pt idx="179">
                  <c:v>sem-23</c:v>
                </c:pt>
                <c:pt idx="180">
                  <c:v>sem-24</c:v>
                </c:pt>
                <c:pt idx="181">
                  <c:v>sem-25</c:v>
                </c:pt>
                <c:pt idx="182">
                  <c:v>sem-26</c:v>
                </c:pt>
                <c:pt idx="183">
                  <c:v>sem-27</c:v>
                </c:pt>
                <c:pt idx="184">
                  <c:v>sem-28</c:v>
                </c:pt>
                <c:pt idx="185">
                  <c:v>sem-29</c:v>
                </c:pt>
                <c:pt idx="186">
                  <c:v>sem-30</c:v>
                </c:pt>
                <c:pt idx="187">
                  <c:v>sem-31</c:v>
                </c:pt>
                <c:pt idx="188">
                  <c:v>sem-32</c:v>
                </c:pt>
                <c:pt idx="189">
                  <c:v>sem-33</c:v>
                </c:pt>
                <c:pt idx="190">
                  <c:v>sem-34</c:v>
                </c:pt>
                <c:pt idx="191">
                  <c:v>sem-35</c:v>
                </c:pt>
                <c:pt idx="192">
                  <c:v>sem-36</c:v>
                </c:pt>
                <c:pt idx="193">
                  <c:v>sem-37</c:v>
                </c:pt>
                <c:pt idx="194">
                  <c:v>sem-38</c:v>
                </c:pt>
                <c:pt idx="195">
                  <c:v>sem-39</c:v>
                </c:pt>
                <c:pt idx="196">
                  <c:v>sem-40</c:v>
                </c:pt>
                <c:pt idx="197">
                  <c:v>sem-41</c:v>
                </c:pt>
                <c:pt idx="198">
                  <c:v>sem-42</c:v>
                </c:pt>
                <c:pt idx="199">
                  <c:v>sem-43</c:v>
                </c:pt>
                <c:pt idx="200">
                  <c:v>sem-44</c:v>
                </c:pt>
                <c:pt idx="201">
                  <c:v>sem-45</c:v>
                </c:pt>
                <c:pt idx="202">
                  <c:v>sem-46</c:v>
                </c:pt>
                <c:pt idx="203">
                  <c:v>sem-47</c:v>
                </c:pt>
                <c:pt idx="204">
                  <c:v>sem-48</c:v>
                </c:pt>
                <c:pt idx="205">
                  <c:v>sem-49</c:v>
                </c:pt>
                <c:pt idx="206">
                  <c:v>sem-50</c:v>
                </c:pt>
                <c:pt idx="207">
                  <c:v>sem-51</c:v>
                </c:pt>
                <c:pt idx="208">
                  <c:v>sem-52</c:v>
                </c:pt>
                <c:pt idx="209">
                  <c:v>sem-1</c:v>
                </c:pt>
                <c:pt idx="210">
                  <c:v>sem-2</c:v>
                </c:pt>
                <c:pt idx="211">
                  <c:v>sem-3</c:v>
                </c:pt>
                <c:pt idx="212">
                  <c:v>sem-4</c:v>
                </c:pt>
                <c:pt idx="213">
                  <c:v>sem-5</c:v>
                </c:pt>
                <c:pt idx="214">
                  <c:v>sem-6</c:v>
                </c:pt>
                <c:pt idx="215">
                  <c:v>sem-7</c:v>
                </c:pt>
                <c:pt idx="216">
                  <c:v>sem-8</c:v>
                </c:pt>
                <c:pt idx="217">
                  <c:v>sem-9</c:v>
                </c:pt>
                <c:pt idx="218">
                  <c:v>sem-10</c:v>
                </c:pt>
                <c:pt idx="219">
                  <c:v>sem-11</c:v>
                </c:pt>
                <c:pt idx="220">
                  <c:v>sem-12</c:v>
                </c:pt>
                <c:pt idx="221">
                  <c:v>sem-13</c:v>
                </c:pt>
                <c:pt idx="222">
                  <c:v>sem-14</c:v>
                </c:pt>
                <c:pt idx="223">
                  <c:v>sem-15</c:v>
                </c:pt>
                <c:pt idx="224">
                  <c:v>sem-16</c:v>
                </c:pt>
                <c:pt idx="225">
                  <c:v>sem-17</c:v>
                </c:pt>
                <c:pt idx="226">
                  <c:v>sem-18</c:v>
                </c:pt>
                <c:pt idx="227">
                  <c:v>sem-19</c:v>
                </c:pt>
                <c:pt idx="228">
                  <c:v>sem-20</c:v>
                </c:pt>
                <c:pt idx="229">
                  <c:v>sem-21</c:v>
                </c:pt>
                <c:pt idx="230">
                  <c:v>sem-22</c:v>
                </c:pt>
                <c:pt idx="231">
                  <c:v>sem-23</c:v>
                </c:pt>
                <c:pt idx="232">
                  <c:v>sem-24</c:v>
                </c:pt>
                <c:pt idx="233">
                  <c:v>sem-25</c:v>
                </c:pt>
                <c:pt idx="234">
                  <c:v>sem-26</c:v>
                </c:pt>
                <c:pt idx="235">
                  <c:v>sem-27</c:v>
                </c:pt>
                <c:pt idx="236">
                  <c:v>sem-28</c:v>
                </c:pt>
                <c:pt idx="237">
                  <c:v>sem-29</c:v>
                </c:pt>
                <c:pt idx="238">
                  <c:v>sem-30</c:v>
                </c:pt>
                <c:pt idx="239">
                  <c:v>sem-31</c:v>
                </c:pt>
                <c:pt idx="240">
                  <c:v>sem-32</c:v>
                </c:pt>
                <c:pt idx="241">
                  <c:v>sem-33</c:v>
                </c:pt>
                <c:pt idx="242">
                  <c:v>sem-34</c:v>
                </c:pt>
                <c:pt idx="243">
                  <c:v>sem-35</c:v>
                </c:pt>
                <c:pt idx="244">
                  <c:v>sem-36</c:v>
                </c:pt>
                <c:pt idx="245">
                  <c:v>sem-37</c:v>
                </c:pt>
                <c:pt idx="246">
                  <c:v>sem-38</c:v>
                </c:pt>
                <c:pt idx="247">
                  <c:v>sem-39</c:v>
                </c:pt>
                <c:pt idx="248">
                  <c:v>sem-40</c:v>
                </c:pt>
                <c:pt idx="249">
                  <c:v>sem-41</c:v>
                </c:pt>
                <c:pt idx="250">
                  <c:v>sem-42</c:v>
                </c:pt>
                <c:pt idx="251">
                  <c:v>sem-43</c:v>
                </c:pt>
                <c:pt idx="252">
                  <c:v>sem-44</c:v>
                </c:pt>
                <c:pt idx="253">
                  <c:v>sem-45</c:v>
                </c:pt>
                <c:pt idx="254">
                  <c:v>sem-46</c:v>
                </c:pt>
                <c:pt idx="255">
                  <c:v>sem-47</c:v>
                </c:pt>
                <c:pt idx="256">
                  <c:v>sem-48</c:v>
                </c:pt>
                <c:pt idx="257">
                  <c:v>sem-49</c:v>
                </c:pt>
                <c:pt idx="258">
                  <c:v>sem-50</c:v>
                </c:pt>
                <c:pt idx="259">
                  <c:v>sem-51</c:v>
                </c:pt>
                <c:pt idx="260">
                  <c:v>sem-52</c:v>
                </c:pt>
                <c:pt idx="261">
                  <c:v>sem-1</c:v>
                </c:pt>
                <c:pt idx="262">
                  <c:v>sem-2</c:v>
                </c:pt>
                <c:pt idx="263">
                  <c:v>sem-3</c:v>
                </c:pt>
                <c:pt idx="264">
                  <c:v>sem-4</c:v>
                </c:pt>
              </c:strCache>
            </c:strRef>
          </c:cat>
          <c:val>
            <c:numRef>
              <c:f>SEGUIM!$CC$3:$CC$267</c:f>
              <c:numCache>
                <c:formatCode>_-* #,##0.00_-;\-* #,##0.00_-;_-* "-"_-;_-@_-</c:formatCode>
                <c:ptCount val="265"/>
                <c:pt idx="0">
                  <c:v>1.0524271844660193</c:v>
                </c:pt>
                <c:pt idx="1">
                  <c:v>1.1018804099094617</c:v>
                </c:pt>
                <c:pt idx="2">
                  <c:v>1.0698884758364313</c:v>
                </c:pt>
                <c:pt idx="3">
                  <c:v>1.0728195141949368</c:v>
                </c:pt>
                <c:pt idx="4">
                  <c:v>1.0774677658000422</c:v>
                </c:pt>
                <c:pt idx="5">
                  <c:v>1.1000000000000001</c:v>
                </c:pt>
                <c:pt idx="6">
                  <c:v>1.1251822649457255</c:v>
                </c:pt>
                <c:pt idx="7">
                  <c:v>1.1119281045751634</c:v>
                </c:pt>
                <c:pt idx="8">
                  <c:v>1.0751818916734035</c:v>
                </c:pt>
                <c:pt idx="9">
                  <c:v>1.0577077640250763</c:v>
                </c:pt>
                <c:pt idx="10">
                  <c:v>1.029965526385574</c:v>
                </c:pt>
                <c:pt idx="11">
                  <c:v>1.0874710850502984</c:v>
                </c:pt>
                <c:pt idx="12">
                  <c:v>1.0883783783783785</c:v>
                </c:pt>
                <c:pt idx="13">
                  <c:v>1.0332292115467472</c:v>
                </c:pt>
                <c:pt idx="14">
                  <c:v>1.0636285003784194</c:v>
                </c:pt>
                <c:pt idx="15">
                  <c:v>1.0751239491269671</c:v>
                </c:pt>
                <c:pt idx="16">
                  <c:v>1.0627459436148996</c:v>
                </c:pt>
                <c:pt idx="17">
                  <c:v>1.0251817792985458</c:v>
                </c:pt>
                <c:pt idx="18">
                  <c:v>1.0513908533710514</c:v>
                </c:pt>
                <c:pt idx="19">
                  <c:v>1.0547213031305676</c:v>
                </c:pt>
                <c:pt idx="20">
                  <c:v>1.0821258512108956</c:v>
                </c:pt>
                <c:pt idx="21">
                  <c:v>1.1055173122367206</c:v>
                </c:pt>
                <c:pt idx="22">
                  <c:v>1.1877782274382842</c:v>
                </c:pt>
                <c:pt idx="23">
                  <c:v>1.2227737817850268</c:v>
                </c:pt>
                <c:pt idx="24">
                  <c:v>1.3406565656565657</c:v>
                </c:pt>
                <c:pt idx="25">
                  <c:v>1.4081163476435603</c:v>
                </c:pt>
                <c:pt idx="26">
                  <c:v>1.4494178133978526</c:v>
                </c:pt>
                <c:pt idx="27">
                  <c:v>1.5698962634706415</c:v>
                </c:pt>
                <c:pt idx="28">
                  <c:v>1.7503085150143973</c:v>
                </c:pt>
                <c:pt idx="29">
                  <c:v>1.919197281800807</c:v>
                </c:pt>
                <c:pt idx="30">
                  <c:v>1.9695137976346913</c:v>
                </c:pt>
                <c:pt idx="31">
                  <c:v>1.9121776206322796</c:v>
                </c:pt>
                <c:pt idx="32">
                  <c:v>1.8615938625332709</c:v>
                </c:pt>
                <c:pt idx="33">
                  <c:v>1.7526972709964037</c:v>
                </c:pt>
                <c:pt idx="34">
                  <c:v>1.6563606574705354</c:v>
                </c:pt>
                <c:pt idx="35">
                  <c:v>1.5922524804728733</c:v>
                </c:pt>
                <c:pt idx="36">
                  <c:v>1.5339640693100882</c:v>
                </c:pt>
                <c:pt idx="37">
                  <c:v>1.4893560965328274</c:v>
                </c:pt>
                <c:pt idx="38">
                  <c:v>1.499196572040707</c:v>
                </c:pt>
                <c:pt idx="39">
                  <c:v>1.4510554580741213</c:v>
                </c:pt>
                <c:pt idx="40">
                  <c:v>1.4877202349172451</c:v>
                </c:pt>
                <c:pt idx="41">
                  <c:v>1.4950653507602027</c:v>
                </c:pt>
                <c:pt idx="42">
                  <c:v>1.538046992886398</c:v>
                </c:pt>
                <c:pt idx="43">
                  <c:v>1.4836274718264937</c:v>
                </c:pt>
                <c:pt idx="44">
                  <c:v>1.5031662269129287</c:v>
                </c:pt>
                <c:pt idx="45">
                  <c:v>1.445795709588183</c:v>
                </c:pt>
                <c:pt idx="46">
                  <c:v>1.4715814630091439</c:v>
                </c:pt>
                <c:pt idx="47">
                  <c:v>1.4493426140757928</c:v>
                </c:pt>
                <c:pt idx="48">
                  <c:v>1.4257891541885876</c:v>
                </c:pt>
                <c:pt idx="49">
                  <c:v>1.5017854448523864</c:v>
                </c:pt>
                <c:pt idx="50">
                  <c:v>1.5252535395119993</c:v>
                </c:pt>
                <c:pt idx="51">
                  <c:v>1.5835045494570004</c:v>
                </c:pt>
                <c:pt idx="52">
                  <c:v>1.8086246491451901</c:v>
                </c:pt>
                <c:pt idx="53">
                  <c:v>1.8133495145631069</c:v>
                </c:pt>
                <c:pt idx="54">
                  <c:v>1.9836334693065367</c:v>
                </c:pt>
                <c:pt idx="55">
                  <c:v>1.9618339529120199</c:v>
                </c:pt>
                <c:pt idx="56">
                  <c:v>1.8222814389668955</c:v>
                </c:pt>
                <c:pt idx="57">
                  <c:v>1.7012787994081588</c:v>
                </c:pt>
                <c:pt idx="58">
                  <c:v>1.5313829787234043</c:v>
                </c:pt>
                <c:pt idx="59">
                  <c:v>1.4462385915645082</c:v>
                </c:pt>
                <c:pt idx="60">
                  <c:v>1.3624727668845316</c:v>
                </c:pt>
                <c:pt idx="61">
                  <c:v>1.3368364322285098</c:v>
                </c:pt>
                <c:pt idx="62">
                  <c:v>1.2886459840325779</c:v>
                </c:pt>
                <c:pt idx="63">
                  <c:v>1.3333333333333333</c:v>
                </c:pt>
                <c:pt idx="64">
                  <c:v>1.454085749636882</c:v>
                </c:pt>
                <c:pt idx="65">
                  <c:v>1.6232432432432433</c:v>
                </c:pt>
                <c:pt idx="66">
                  <c:v>1.8033713916415339</c:v>
                </c:pt>
                <c:pt idx="67">
                  <c:v>2.1283381987241863</c:v>
                </c:pt>
                <c:pt idx="68">
                  <c:v>2.2087195516275062</c:v>
                </c:pt>
                <c:pt idx="69">
                  <c:v>2.2384238046466498</c:v>
                </c:pt>
                <c:pt idx="70">
                  <c:v>2.2238558597091531</c:v>
                </c:pt>
                <c:pt idx="71">
                  <c:v>2.1931478862171931</c:v>
                </c:pt>
                <c:pt idx="72">
                  <c:v>2.1565283787223213</c:v>
                </c:pt>
                <c:pt idx="73">
                  <c:v>2.2187804003891252</c:v>
                </c:pt>
                <c:pt idx="74">
                  <c:v>2.3541045926230351</c:v>
                </c:pt>
                <c:pt idx="75">
                  <c:v>2.3988263860785106</c:v>
                </c:pt>
                <c:pt idx="76">
                  <c:v>2.4931617870529834</c:v>
                </c:pt>
                <c:pt idx="77">
                  <c:v>2.4936868686868685</c:v>
                </c:pt>
                <c:pt idx="78">
                  <c:v>2.4284072167524613</c:v>
                </c:pt>
                <c:pt idx="79">
                  <c:v>2.2659912293966427</c:v>
                </c:pt>
                <c:pt idx="80">
                  <c:v>2.0573572363782859</c:v>
                </c:pt>
                <c:pt idx="81">
                  <c:v>1.8364356232003292</c:v>
                </c:pt>
                <c:pt idx="82">
                  <c:v>1.7193140794223827</c:v>
                </c:pt>
                <c:pt idx="83">
                  <c:v>1.4843626806833115</c:v>
                </c:pt>
                <c:pt idx="84">
                  <c:v>1.3615328618968385</c:v>
                </c:pt>
                <c:pt idx="85">
                  <c:v>1.3143886018475028</c:v>
                </c:pt>
                <c:pt idx="86">
                  <c:v>1.2537021366617305</c:v>
                </c:pt>
                <c:pt idx="87">
                  <c:v>1.1875693673695895</c:v>
                </c:pt>
                <c:pt idx="88">
                  <c:v>1.1782246147350643</c:v>
                </c:pt>
                <c:pt idx="89">
                  <c:v>1.1573828000425215</c:v>
                </c:pt>
                <c:pt idx="90">
                  <c:v>1.1897987143007693</c:v>
                </c:pt>
                <c:pt idx="91">
                  <c:v>1.1767541510444564</c:v>
                </c:pt>
                <c:pt idx="92">
                  <c:v>1.2032753761897166</c:v>
                </c:pt>
                <c:pt idx="93">
                  <c:v>1.182594767752269</c:v>
                </c:pt>
                <c:pt idx="94">
                  <c:v>1.151240330754868</c:v>
                </c:pt>
                <c:pt idx="95">
                  <c:v>1.1928756197456349</c:v>
                </c:pt>
                <c:pt idx="96">
                  <c:v>1.1816925366787157</c:v>
                </c:pt>
                <c:pt idx="97">
                  <c:v>1.2234828496042216</c:v>
                </c:pt>
                <c:pt idx="98">
                  <c:v>1.2210971345059762</c:v>
                </c:pt>
                <c:pt idx="99">
                  <c:v>1.2224646716541978</c:v>
                </c:pt>
                <c:pt idx="100">
                  <c:v>1.2683681361175561</c:v>
                </c:pt>
                <c:pt idx="101">
                  <c:v>1.2421590449210846</c:v>
                </c:pt>
                <c:pt idx="102">
                  <c:v>1.2317054770406881</c:v>
                </c:pt>
                <c:pt idx="103">
                  <c:v>1.2827593131840547</c:v>
                </c:pt>
                <c:pt idx="104">
                  <c:v>1.2711574209959886</c:v>
                </c:pt>
                <c:pt idx="105" formatCode="_(* #,##0.00_);_(* \(#,##0.00\);_(* &quot;-&quot;??_);_(@_)">
                  <c:v>1.4038834951456312</c:v>
                </c:pt>
                <c:pt idx="106" formatCode="_(* #,##0.00_);_(* \(#,##0.00\);_(* &quot;-&quot;??_);_(@_)">
                  <c:v>1.6152621629688588</c:v>
                </c:pt>
                <c:pt idx="107" formatCode="_(* #,##0.00_);_(* \(#,##0.00\);_(* &quot;-&quot;??_);_(@_)">
                  <c:v>1.8089219330855018</c:v>
                </c:pt>
                <c:pt idx="108" formatCode="_(* #,##0.00_);_(* \(#,##0.00\);_(* &quot;-&quot;??_);_(@_)">
                  <c:v>1.9660243927436711</c:v>
                </c:pt>
                <c:pt idx="109" formatCode="_(* #,##0.00_);_(* \(#,##0.00\);_(* &quot;-&quot;??_);_(@_)">
                  <c:v>1.8677340942718241</c:v>
                </c:pt>
                <c:pt idx="110" formatCode="_(* #,##0.00_);_(* \(#,##0.00\);_(* &quot;-&quot;??_);_(@_)">
                  <c:v>1.6643617021276595</c:v>
                </c:pt>
                <c:pt idx="111" formatCode="_(* #,##0.00_);_(* \(#,##0.00\);_(* &quot;-&quot;??_);_(@_)">
                  <c:v>1.4845817357023277</c:v>
                </c:pt>
                <c:pt idx="112" formatCode="_(* #,##0.00_);_(* \(#,##0.00\);_(* &quot;-&quot;??_);_(@_)">
                  <c:v>1.3197167755991286</c:v>
                </c:pt>
                <c:pt idx="113" formatCode="_(* #,##0.00_);_(* \(#,##0.00\);_(* &quot;-&quot;??_);_(@_)">
                  <c:v>1.2314739962274319</c:v>
                </c:pt>
                <c:pt idx="114" formatCode="_(* #,##0.00_);_(* \(#,##0.00\);_(* &quot;-&quot;??_);_(@_)">
                  <c:v>1.2088088731715159</c:v>
                </c:pt>
                <c:pt idx="115" formatCode="_(* #,##0.00_);_(* \(#,##0.00\);_(* &quot;-&quot;??_);_(@_)">
                  <c:v>1.1445239989392735</c:v>
                </c:pt>
                <c:pt idx="116" formatCode="_(* #,##0.00_);_(* \(#,##0.00\);_(* &quot;-&quot;??_);_(@_)">
                  <c:v>1.1525633439130669</c:v>
                </c:pt>
                <c:pt idx="117" formatCode="_(* #,##0.00_);_(* \(#,##0.00\);_(* &quot;-&quot;??_);_(@_)">
                  <c:v>1.1405405405405404</c:v>
                </c:pt>
                <c:pt idx="118" formatCode="_(* #,##0.00_);_(* \(#,##0.00\);_(* &quot;-&quot;??_);_(@_)">
                  <c:v>1.1503662214562689</c:v>
                </c:pt>
                <c:pt idx="119" formatCode="_(* #,##0.00_);_(* \(#,##0.00\);_(* &quot;-&quot;??_);_(@_)">
                  <c:v>1.138501459617256</c:v>
                </c:pt>
                <c:pt idx="120" formatCode="_(* #,##0.00_);_(* \(#,##0.00\);_(* &quot;-&quot;??_);_(@_)">
                  <c:v>1.1621577926277216</c:v>
                </c:pt>
                <c:pt idx="121" formatCode="_(* #,##0.00_);_(* \(#,##0.00\);_(* &quot;-&quot;??_);_(@_)">
                  <c:v>1.1524985176001294</c:v>
                </c:pt>
                <c:pt idx="122" formatCode="_(* #,##0.00_);_(* \(#,##0.00\);_(* &quot;-&quot;??_);_(@_)">
                  <c:v>1.1989414029084686</c:v>
                </c:pt>
                <c:pt idx="123" formatCode="_(* #,##0.00_);_(* \(#,##0.00\);_(* &quot;-&quot;??_);_(@_)">
                  <c:v>1.1655927497511656</c:v>
                </c:pt>
                <c:pt idx="124" formatCode="_(* #,##0.00_);_(* \(#,##0.00\);_(* &quot;-&quot;??_);_(@_)">
                  <c:v>1.1407482820055994</c:v>
                </c:pt>
                <c:pt idx="125" formatCode="_(* #,##0.00_);_(* \(#,##0.00\);_(* &quot;-&quot;??_);_(@_)">
                  <c:v>1.1835031488403052</c:v>
                </c:pt>
                <c:pt idx="126" formatCode="_(* #,##0.00_);_(* \(#,##0.00\);_(* &quot;-&quot;??_);_(@_)">
                  <c:v>1.198756806739957</c:v>
                </c:pt>
                <c:pt idx="127" formatCode="_(* #,##0.00_);_(* \(#,##0.00\);_(* &quot;-&quot;??_);_(@_)">
                  <c:v>1.1976426547956294</c:v>
                </c:pt>
                <c:pt idx="128" formatCode="_(* #,##0.00_);_(* \(#,##0.00\);_(* &quot;-&quot;??_);_(@_)">
                  <c:v>1.2265727889778137</c:v>
                </c:pt>
                <c:pt idx="129" formatCode="_(* #,##0.00_);_(* \(#,##0.00\);_(* &quot;-&quot;??_);_(@_)">
                  <c:v>1.2277777777777779</c:v>
                </c:pt>
                <c:pt idx="130" formatCode="_(* #,##0.00_);_(* \(#,##0.00\);_(* &quot;-&quot;??_);_(@_)">
                  <c:v>1.2829226847918436</c:v>
                </c:pt>
                <c:pt idx="131" formatCode="_(* #,##0.00_);_(* \(#,##0.00\);_(* &quot;-&quot;??_);_(@_)">
                  <c:v>1.3191189072029839</c:v>
                </c:pt>
                <c:pt idx="132" formatCode="_(* #,##0.00_);_(* \(#,##0.00\);_(* &quot;-&quot;??_);_(@_)">
                  <c:v>1.3327122570248766</c:v>
                </c:pt>
                <c:pt idx="133" formatCode="_(* #,##0.00_);_(* \(#,##0.00\);_(* &quot;-&quot;??_);_(@_)">
                  <c:v>1.2553990127519539</c:v>
                </c:pt>
                <c:pt idx="134" formatCode="_(* #,##0.00_);_(* \(#,##0.00\);_(* &quot;-&quot;??_);_(@_)">
                  <c:v>1.2784030579740921</c:v>
                </c:pt>
                <c:pt idx="135" formatCode="_(* #,##0.00_);_(* \(#,##0.00\);_(* &quot;-&quot;??_);_(@_)">
                  <c:v>1.2425755584756899</c:v>
                </c:pt>
                <c:pt idx="136" formatCode="_(* #,##0.00_);_(* \(#,##0.00\);_(* &quot;-&quot;??_);_(@_)">
                  <c:v>1.2029430116472546</c:v>
                </c:pt>
                <c:pt idx="137" formatCode="_(* #,##0.00_);_(* \(#,##0.00\);_(* &quot;-&quot;??_);_(@_)">
                  <c:v>1.1619957204738793</c:v>
                </c:pt>
                <c:pt idx="138" formatCode="_(* #,##0.00_);_(* \(#,##0.00\);_(* &quot;-&quot;??_);_(@_)">
                  <c:v>1.1926168817431775</c:v>
                </c:pt>
                <c:pt idx="139" formatCode="_(* #,##0.00_);_(* \(#,##0.00\);_(* &quot;-&quot;??_);_(@_)">
                  <c:v>1.202896252840759</c:v>
                </c:pt>
                <c:pt idx="140" formatCode="_(* #,##0.00_);_(* \(#,##0.00\);_(* &quot;-&quot;??_);_(@_)">
                  <c:v>1.1795440151994934</c:v>
                </c:pt>
                <c:pt idx="141" formatCode="_(* #,##0.00_);_(* \(#,##0.00\);_(* &quot;-&quot;??_);_(@_)">
                  <c:v>1.1262889337727224</c:v>
                </c:pt>
                <c:pt idx="142" formatCode="_(* #,##0.00_);_(* \(#,##0.00\);_(* &quot;-&quot;??_);_(@_)">
                  <c:v>1.1120771419538413</c:v>
                </c:pt>
                <c:pt idx="143" formatCode="_(* #,##0.00_);_(* \(#,##0.00\);_(* &quot;-&quot;??_);_(@_)">
                  <c:v>1.1111408677021961</c:v>
                </c:pt>
                <c:pt idx="144" formatCode="_(* #,##0.00_);_(* \(#,##0.00\);_(* &quot;-&quot;??_);_(@_)">
                  <c:v>1.132822885095975</c:v>
                </c:pt>
                <c:pt idx="145" formatCode="_(* #,##0.00_);_(* \(#,##0.00\);_(* &quot;-&quot;??_);_(@_)">
                  <c:v>1.1615056059797118</c:v>
                </c:pt>
                <c:pt idx="146" formatCode="_(* #,##0.00_);_(* \(#,##0.00\);_(* &quot;-&quot;??_);_(@_)">
                  <c:v>1.1837823419578555</c:v>
                </c:pt>
                <c:pt idx="147" formatCode="_(* #,##0.00_);_(* \(#,##0.00\);_(* &quot;-&quot;??_);_(@_)">
                  <c:v>1.1661996119853417</c:v>
                </c:pt>
                <c:pt idx="148" formatCode="_(* #,##0.00_);_(* \(#,##0.00\);_(* &quot;-&quot;??_);_(@_)">
                  <c:v>1.1378375504996809</c:v>
                </c:pt>
                <c:pt idx="149" formatCode="_(* #,##0.00_);_(* \(#,##0.00\);_(* &quot;-&quot;??_);_(@_)">
                  <c:v>1.129551451187335</c:v>
                </c:pt>
                <c:pt idx="150" formatCode="_(* #,##0.00_);_(* \(#,##0.00\);_(* &quot;-&quot;??_);_(@_)">
                  <c:v>1.1229709275014352</c:v>
                </c:pt>
                <c:pt idx="151" formatCode="_(* #,##0.00_);_(* \(#,##0.00\);_(* &quot;-&quot;??_);_(@_)">
                  <c:v>1.2009039900249376</c:v>
                </c:pt>
                <c:pt idx="152" formatCode="_(* #,##0.00_);_(* \(#,##0.00\);_(* &quot;-&quot;??_);_(@_)">
                  <c:v>1.1482340809486982</c:v>
                </c:pt>
                <c:pt idx="153" formatCode="_(* #,##0.00_);_(* \(#,##0.00\);_(* &quot;-&quot;??_);_(@_)">
                  <c:v>1.161473087818697</c:v>
                </c:pt>
                <c:pt idx="154" formatCode="_(* #,##0.00_);_(* \(#,##0.00\);_(* &quot;-&quot;??_);_(@_)">
                  <c:v>1.1688377005482071</c:v>
                </c:pt>
                <c:pt idx="155" formatCode="_(* #,##0.00_);_(* \(#,##0.00\);_(* &quot;-&quot;??_);_(@_)">
                  <c:v>1.1878702680992068</c:v>
                </c:pt>
                <c:pt idx="156" formatCode="_(* #,##0.00_);_(* \(#,##0.00\);_(* &quot;-&quot;??_);_(@_)">
                  <c:v>1.186527737012034</c:v>
                </c:pt>
                <c:pt idx="157" formatCode="_(* #,##0.00_);_(* \(#,##0.00\);_(* &quot;-&quot;??_);_(@_)">
                  <c:v>1.1216019417475729</c:v>
                </c:pt>
                <c:pt idx="158" formatCode="_(* #,##0.00_);_(* \(#,##0.00\);_(* &quot;-&quot;??_);_(@_)">
                  <c:v>1.1548602129141379</c:v>
                </c:pt>
                <c:pt idx="159" formatCode="_(* #,##0.00_);_(* \(#,##0.00\);_(* &quot;-&quot;??_);_(@_)">
                  <c:v>1.1459727385377942</c:v>
                </c:pt>
                <c:pt idx="160" formatCode="_(* #,##0.00_);_(* \(#,##0.00\);_(* &quot;-&quot;??_);_(@_)">
                  <c:v>1.1763349390181408</c:v>
                </c:pt>
                <c:pt idx="161" formatCode="_(* #,##0.00_);_(* \(#,##0.00\);_(* &quot;-&quot;??_);_(@_)">
                  <c:v>1.149862608328049</c:v>
                </c:pt>
                <c:pt idx="162" formatCode="_(* #,##0.00_);_(* \(#,##0.00\);_(* &quot;-&quot;??_);_(@_)">
                  <c:v>1.1542553191489362</c:v>
                </c:pt>
                <c:pt idx="163" formatCode="_(* #,##0.00_);_(* \(#,##0.00\);_(* &quot;-&quot;??_);_(@_)">
                  <c:v>1.171356051196198</c:v>
                </c:pt>
                <c:pt idx="164" formatCode="_(* #,##0.00_);_(* \(#,##0.00\);_(* &quot;-&quot;??_);_(@_)">
                  <c:v>1.2026143790849673</c:v>
                </c:pt>
                <c:pt idx="165" formatCode="_(* #,##0.00_);_(* \(#,##0.00\);_(* &quot;-&quot;??_);_(@_)">
                  <c:v>1.1996766370250607</c:v>
                </c:pt>
                <c:pt idx="166" formatCode="_(* #,##0.00_);_(* \(#,##0.00\);_(* &quot;-&quot;??_);_(@_)">
                  <c:v>1.1822858061404919</c:v>
                </c:pt>
                <c:pt idx="167" formatCode="_(* #,##0.00_);_(* \(#,##0.00\);_(* &quot;-&quot;??_);_(@_)">
                  <c:v>1.162291169451074</c:v>
                </c:pt>
                <c:pt idx="168" formatCode="_(* #,##0.00_);_(* \(#,##0.00\);_(* &quot;-&quot;??_);_(@_)">
                  <c:v>1.2033998601323364</c:v>
                </c:pt>
                <c:pt idx="169" formatCode="_(* #,##0.00_);_(* \(#,##0.00\);_(* &quot;-&quot;??_);_(@_)">
                  <c:v>1.2008108108108109</c:v>
                </c:pt>
                <c:pt idx="170" formatCode="_(* #,##0.00_);_(* \(#,##0.00\);_(* &quot;-&quot;??_);_(@_)">
                  <c:v>1.1842955622576476</c:v>
                </c:pt>
                <c:pt idx="171" formatCode="_(* #,##0.00_);_(* \(#,##0.00\);_(* &quot;-&quot;??_);_(@_)">
                  <c:v>1.1809384798356579</c:v>
                </c:pt>
                <c:pt idx="172" formatCode="_(* #,##0.00_);_(* \(#,##0.00\);_(* &quot;-&quot;??_);_(@_)">
                  <c:v>1.1702414313429619</c:v>
                </c:pt>
                <c:pt idx="173" formatCode="_(* #,##0.00_);_(* \(#,##0.00\);_(* &quot;-&quot;??_);_(@_)">
                  <c:v>1.1988572044633714</c:v>
                </c:pt>
                <c:pt idx="174" formatCode="_(* #,##0.00_);_(* \(#,##0.00\);_(* &quot;-&quot;??_);_(@_)">
                  <c:v>1.2318220701454234</c:v>
                </c:pt>
                <c:pt idx="175" formatCode="_(* #,##0.00_);_(* \(#,##0.00\);_(* &quot;-&quot;??_);_(@_)">
                  <c:v>1.2281942479962282</c:v>
                </c:pt>
                <c:pt idx="176" formatCode="_(* #,##0.00_);_(* \(#,##0.00\);_(* &quot;-&quot;??_);_(@_)">
                  <c:v>1.1705268516161873</c:v>
                </c:pt>
                <c:pt idx="177" formatCode="_(* #,##0.00_);_(* \(#,##0.00\);_(* &quot;-&quot;??_);_(@_)">
                  <c:v>1.1666069325687369</c:v>
                </c:pt>
                <c:pt idx="178" formatCode="_(* #,##0.00_);_(* \(#,##0.00\);_(* &quot;-&quot;??_);_(@_)">
                  <c:v>1.2026096784136444</c:v>
                </c:pt>
                <c:pt idx="179" formatCode="_(* #,##0.00_);_(* \(#,##0.00\);_(* &quot;-&quot;??_);_(@_)">
                  <c:v>1.1700728450020235</c:v>
                </c:pt>
                <c:pt idx="180" formatCode="_(* #,##0.00_);_(* \(#,##0.00\);_(* &quot;-&quot;??_);_(@_)">
                  <c:v>1.1809847026643703</c:v>
                </c:pt>
                <c:pt idx="181" formatCode="_(* #,##0.00_);_(* \(#,##0.00\);_(* &quot;-&quot;??_);_(@_)">
                  <c:v>1.2166666666666666</c:v>
                </c:pt>
                <c:pt idx="182" formatCode="_(* #,##0.00_);_(* \(#,##0.00\);_(* &quot;-&quot;??_);_(@_)">
                  <c:v>1.1784696886401118</c:v>
                </c:pt>
                <c:pt idx="183" formatCode="_(* #,##0.00_);_(* \(#,##0.00\);_(* &quot;-&quot;??_);_(@_)">
                  <c:v>1.1936085488179846</c:v>
                </c:pt>
                <c:pt idx="184" formatCode="_(* #,##0.00_);_(* \(#,##0.00\);_(* &quot;-&quot;??_);_(@_)">
                  <c:v>1.1549501460368616</c:v>
                </c:pt>
                <c:pt idx="185" formatCode="_(* #,##0.00_);_(* \(#,##0.00\);_(* &quot;-&quot;??_);_(@_)">
                  <c:v>1.1949814890991362</c:v>
                </c:pt>
                <c:pt idx="186" formatCode="_(* #,##0.00_);_(* \(#,##0.00\);_(* &quot;-&quot;??_);_(@_)">
                  <c:v>1.2529199405393927</c:v>
                </c:pt>
                <c:pt idx="187" formatCode="_(* #,##0.00_);_(* \(#,##0.00\);_(* &quot;-&quot;??_);_(@_)">
                  <c:v>1.1492772667542708</c:v>
                </c:pt>
                <c:pt idx="188" formatCode="_(* #,##0.00_);_(* \(#,##0.00\);_(* &quot;-&quot;??_);_(@_)">
                  <c:v>1.1863040765391015</c:v>
                </c:pt>
                <c:pt idx="189" formatCode="_(* #,##0.00_);_(* \(#,##0.00\);_(* &quot;-&quot;??_);_(@_)">
                  <c:v>1.1674756014821774</c:v>
                </c:pt>
                <c:pt idx="190" formatCode="_(* #,##0.00_);_(* \(#,##0.00\);_(* &quot;-&quot;??_);_(@_)">
                  <c:v>1.1598265284535647</c:v>
                </c:pt>
                <c:pt idx="191" formatCode="_(* #,##0.00_);_(* \(#,##0.00\);_(* &quot;-&quot;??_);_(@_)">
                  <c:v>1.2211299614185298</c:v>
                </c:pt>
                <c:pt idx="192" formatCode="_(* #,##0.00_);_(* \(#,##0.00\);_(* &quot;-&quot;??_);_(@_)">
                  <c:v>1.1758496938990923</c:v>
                </c:pt>
                <c:pt idx="193" formatCode="_(* #,##0.00_);_(* \(#,##0.00\);_(* &quot;-&quot;??_);_(@_)">
                  <c:v>1.1225683002019773</c:v>
                </c:pt>
                <c:pt idx="194" formatCode="_(* #,##0.00_);_(* \(#,##0.00\);_(* &quot;-&quot;??_);_(@_)">
                  <c:v>1.1107598271683001</c:v>
                </c:pt>
                <c:pt idx="195" formatCode="_(* #,##0.00_);_(* \(#,##0.00\);_(* &quot;-&quot;??_);_(@_)">
                  <c:v>1.1379217996786288</c:v>
                </c:pt>
                <c:pt idx="196" formatCode="_(* #,##0.00_);_(* \(#,##0.00\);_(* &quot;-&quot;??_);_(@_)">
                  <c:v>1.1567501462221512</c:v>
                </c:pt>
                <c:pt idx="197" formatCode="_(* #,##0.00_);_(* \(#,##0.00\);_(* &quot;-&quot;??_);_(@_)">
                  <c:v>1.1569674319273893</c:v>
                </c:pt>
                <c:pt idx="198" formatCode="_(* #,##0.00_);_(* \(#,##0.00\);_(* &quot;-&quot;??_);_(@_)">
                  <c:v>1.0933582288610295</c:v>
                </c:pt>
                <c:pt idx="199" formatCode="_(* #,##0.00_);_(* \(#,##0.00\);_(* &quot;-&quot;??_);_(@_)">
                  <c:v>1.0956025005389094</c:v>
                </c:pt>
                <c:pt idx="200" formatCode="_(* #,##0.00_);_(* \(#,##0.00\);_(* &quot;-&quot;??_);_(@_)">
                  <c:v>1.0966404422708909</c:v>
                </c:pt>
                <c:pt idx="201" formatCode="_(* #,##0.00_);_(* \(#,##0.00\);_(* &quot;-&quot;??_);_(@_)">
                  <c:v>1.1424802110817942</c:v>
                </c:pt>
                <c:pt idx="202" formatCode="_(* #,##0.00_);_(* \(#,##0.00\);_(* &quot;-&quot;??_);_(@_)">
                  <c:v>1.1172295004958506</c:v>
                </c:pt>
                <c:pt idx="203" formatCode="_(* #,##0.00_);_(* \(#,##0.00\);_(* &quot;-&quot;??_);_(@_)">
                  <c:v>1.1092061512884457</c:v>
                </c:pt>
                <c:pt idx="204" formatCode="_(* #,##0.00_);_(* \(#,##0.00\);_(* &quot;-&quot;??_);_(@_)">
                  <c:v>1.1441093065222996</c:v>
                </c:pt>
                <c:pt idx="205" formatCode="_(* #,##0.00_);_(* \(#,##0.00\);_(* &quot;-&quot;??_);_(@_)">
                  <c:v>1.1318798057466612</c:v>
                </c:pt>
                <c:pt idx="206" formatCode="_(* #,##0.00_);_(* \(#,##0.00\);_(* &quot;-&quot;??_);_(@_)">
                  <c:v>1.112256701704974</c:v>
                </c:pt>
                <c:pt idx="207" formatCode="_(* #,##0.00_);_(* \(#,##0.00\);_(* &quot;-&quot;??_);_(@_)">
                  <c:v>1.1198413495330857</c:v>
                </c:pt>
                <c:pt idx="208" formatCode="_(* #,##0.00_);_(* \(#,##0.00\);_(* &quot;-&quot;??_);_(@_)">
                  <c:v>1.0847764406613833</c:v>
                </c:pt>
                <c:pt idx="209" formatCode="_(* #,##0.00_);_(* \(#,##0.00\);_(* &quot;-&quot;??_);_(@_)">
                  <c:v>1.095873786407767</c:v>
                </c:pt>
                <c:pt idx="210" formatCode="_(* #,##0.00_);_(* \(#,##0.00\);_(* &quot;-&quot;??_);_(@_)">
                  <c:v>1.1518754352800715</c:v>
                </c:pt>
                <c:pt idx="211" formatCode="_(* #,##0.00_);_(* \(#,##0.00\);_(* &quot;-&quot;??_);_(@_)">
                  <c:v>1.198265179677819</c:v>
                </c:pt>
                <c:pt idx="212" formatCode="_(* #,##0.00_);_(* \(#,##0.00\);_(* &quot;-&quot;??_);_(@_)">
                  <c:v>1.1947832325509891</c:v>
                </c:pt>
                <c:pt idx="213" formatCode="_(* #,##0.00_);_(* \(#,##0.00\);_(* &quot;-&quot;??_);_(@_)">
                  <c:v>1.2304481082223631</c:v>
                </c:pt>
                <c:pt idx="214" formatCode="_(* #,##0.00_);_(* \(#,##0.00\);_(* &quot;-&quot;??_);_(@_)">
                  <c:v>1.1728723404255319</c:v>
                </c:pt>
                <c:pt idx="215" formatCode="_(* #,##0.00_);_(* \(#,##0.00\);_(* &quot;-&quot;??_);_(@_)">
                  <c:v>1.1964681103850516</c:v>
                </c:pt>
                <c:pt idx="216" formatCode="_(* #,##0.00_);_(* \(#,##0.00\);_(* &quot;-&quot;??_);_(@_)">
                  <c:v>1.1985294117647058</c:v>
                </c:pt>
                <c:pt idx="217" formatCode="_(* #,##0.00_);_(* \(#,##0.00\);_(* &quot;-&quot;??_);_(@_)">
                  <c:v>1.1829695499865265</c:v>
                </c:pt>
                <c:pt idx="218" formatCode="_(* #,##0.00_);_(* \(#,##0.00\);_(* &quot;-&quot;??_);_(@_)">
                  <c:v>1.1895193698762256</c:v>
                </c:pt>
                <c:pt idx="219" formatCode="_(* #,##0.00_);_(* \(#,##0.00\);_(* &quot;-&quot;??_);_(@_)">
                  <c:v>1.2044550517104216</c:v>
                </c:pt>
                <c:pt idx="220" formatCode="_(* #,##0.00_);_(* \(#,##0.00\);_(* &quot;-&quot;??_);_(@_)">
                  <c:v>1.2569261391145301</c:v>
                </c:pt>
                <c:pt idx="221" formatCode="_(* #,##0.00_);_(* \(#,##0.00\);_(* &quot;-&quot;??_);_(@_)">
                  <c:v>1.1408108108108108</c:v>
                </c:pt>
                <c:pt idx="222" formatCode="_(* #,##0.00_);_(* \(#,##0.00\);_(* &quot;-&quot;??_);_(@_)">
                  <c:v>1.1579060749676864</c:v>
                </c:pt>
                <c:pt idx="223" formatCode="_(* #,##0.00_);_(* \(#,##0.00\);_(* &quot;-&quot;??_);_(@_)">
                  <c:v>1.2422964644826469</c:v>
                </c:pt>
                <c:pt idx="224" formatCode="_(* #,##0.00_);_(* \(#,##0.00\);_(* &quot;-&quot;??_);_(@_)">
                  <c:v>1.18991161888338</c:v>
                </c:pt>
                <c:pt idx="225" formatCode="_(* #,##0.00_);_(* \(#,##0.00\);_(* &quot;-&quot;??_);_(@_)">
                  <c:v>1.1551937900921785</c:v>
                </c:pt>
                <c:pt idx="226" formatCode="_(* #,##0.00_);_(* \(#,##0.00\);_(* &quot;-&quot;??_);_(@_)">
                  <c:v>1.1585757057313943</c:v>
                </c:pt>
                <c:pt idx="227" formatCode="_(* #,##0.00_);_(* \(#,##0.00\);_(* &quot;-&quot;??_);_(@_)">
                  <c:v>1.1564251663261564</c:v>
                </c:pt>
                <c:pt idx="228" formatCode="_(* #,##0.00_);_(* \(#,##0.00\);_(* &quot;-&quot;??_);_(@_)">
                  <c:v>1.183507253754136</c:v>
                </c:pt>
                <c:pt idx="229" formatCode="_(* #,##0.00_);_(* \(#,##0.00\);_(* &quot;-&quot;??_);_(@_)">
                  <c:v>1.1883672111003021</c:v>
                </c:pt>
                <c:pt idx="230" formatCode="_(* #,##0.00_);_(* \(#,##0.00\);_(* &quot;-&quot;??_);_(@_)">
                  <c:v>1.2275249152368233</c:v>
                </c:pt>
                <c:pt idx="231" formatCode="_(* #,##0.00_);_(* \(#,##0.00\);_(* &quot;-&quot;??_);_(@_)">
                  <c:v>1.2353298259813841</c:v>
                </c:pt>
                <c:pt idx="232" formatCode="_(* #,##0.00_);_(* \(#,##0.00\);_(* &quot;-&quot;??_);_(@_)">
                  <c:v>1.2217607132002837</c:v>
                </c:pt>
                <c:pt idx="233" formatCode="_(* #,##0.00_);_(* \(#,##0.00\);_(* &quot;-&quot;??_);_(@_)">
                  <c:v>1.2345959595959597</c:v>
                </c:pt>
                <c:pt idx="234" formatCode="_(* #,##0.00_);_(* \(#,##0.00\);_(* &quot;-&quot;??_);_(@_)">
                  <c:v>1.2829226847918436</c:v>
                </c:pt>
                <c:pt idx="235" formatCode="_(* #,##0.00_);_(* \(#,##0.00\);_(* &quot;-&quot;??_);_(@_)">
                  <c:v>1.2672009677907152</c:v>
                </c:pt>
                <c:pt idx="236" formatCode="_(* #,##0.00_);_(* \(#,##0.00\);_(* &quot;-&quot;??_);_(@_)">
                  <c:v>1.2488669553832208</c:v>
                </c:pt>
                <c:pt idx="237" formatCode="_(* #,##0.00_);_(* \(#,##0.00\);_(* &quot;-&quot;??_);_(@_)">
                  <c:v>1.2245475113122173</c:v>
                </c:pt>
                <c:pt idx="238" formatCode="_(* #,##0.00_);_(* \(#,##0.00\);_(* &quot;-&quot;??_);_(@_)">
                  <c:v>1.2969844977702274</c:v>
                </c:pt>
                <c:pt idx="239" formatCode="_(* #,##0.00_);_(* \(#,##0.00\);_(* &quot;-&quot;??_);_(@_)">
                  <c:v>1.2349540078843626</c:v>
                </c:pt>
                <c:pt idx="240" formatCode="_(* #,##0.00_);_(* \(#,##0.00\);_(* &quot;-&quot;??_);_(@_)">
                  <c:v>1.1642054908485857</c:v>
                </c:pt>
                <c:pt idx="241" formatCode="_(* #,##0.00_);_(* \(#,##0.00\);_(* &quot;-&quot;??_);_(@_)">
                  <c:v>1.1906998590887741</c:v>
                </c:pt>
                <c:pt idx="242" formatCode="_(* #,##0.00_);_(* \(#,##0.00\);_(* &quot;-&quot;??_);_(@_)">
                  <c:v>1.165644171779141</c:v>
                </c:pt>
                <c:pt idx="243" formatCode="_(* #,##0.00_);_(* \(#,##0.00\);_(* &quot;-&quot;??_);_(@_)">
                  <c:v>1.1727709951905292</c:v>
                </c:pt>
                <c:pt idx="244" formatCode="_(* #,##0.00_);_(* \(#,##0.00\);_(* &quot;-&quot;??_);_(@_)">
                  <c:v>1.1898353388220393</c:v>
                </c:pt>
                <c:pt idx="245" formatCode="_(* #,##0.00_);_(* \(#,##0.00\);_(* &quot;-&quot;??_);_(@_)">
                  <c:v>1.1781120442223876</c:v>
                </c:pt>
                <c:pt idx="246" formatCode="_(* #,##0.00_);_(* \(#,##0.00\);_(* &quot;-&quot;??_);_(@_)">
                  <c:v>1.1763621034882497</c:v>
                </c:pt>
                <c:pt idx="247" formatCode="_(* #,##0.00_);_(* \(#,##0.00\);_(* &quot;-&quot;??_);_(@_)">
                  <c:v>1.1427423674343866</c:v>
                </c:pt>
                <c:pt idx="248" formatCode="_(* #,##0.00_);_(* \(#,##0.00\);_(* &quot;-&quot;??_);_(@_)">
                  <c:v>1.1474451002286383</c:v>
                </c:pt>
                <c:pt idx="249" formatCode="_(* #,##0.00_);_(* \(#,##0.00\);_(* &quot;-&quot;??_);_(@_)">
                  <c:v>1.1671115856914043</c:v>
                </c:pt>
                <c:pt idx="250" formatCode="_(* #,##0.00_);_(* \(#,##0.00\);_(* &quot;-&quot;??_);_(@_)">
                  <c:v>1.1715124033075486</c:v>
                </c:pt>
                <c:pt idx="251" formatCode="_(* #,##0.00_);_(* \(#,##0.00\);_(* &quot;-&quot;??_);_(@_)">
                  <c:v>1.1635050657469284</c:v>
                </c:pt>
                <c:pt idx="252" formatCode="_(* #,##0.00_);_(* \(#,##0.00\);_(* &quot;-&quot;??_);_(@_)">
                  <c:v>1.1322560068041676</c:v>
                </c:pt>
                <c:pt idx="253" formatCode="_(* #,##0.00_);_(* \(#,##0.00\);_(* &quot;-&quot;??_);_(@_)">
                  <c:v>1.1353562005277045</c:v>
                </c:pt>
                <c:pt idx="254" formatCode="_(* #,##0.00_);_(* \(#,##0.00\);_(* &quot;-&quot;??_);_(@_)">
                  <c:v>1.1592463072185395</c:v>
                </c:pt>
                <c:pt idx="255" formatCode="_(* #,##0.00_);_(* \(#,##0.00\);_(* &quot;-&quot;??_);_(@_)">
                  <c:v>1.1712905236907731</c:v>
                </c:pt>
                <c:pt idx="256" formatCode="_(* #,##0.00_);_(* \(#,##0.00\);_(* &quot;-&quot;??_);_(@_)">
                  <c:v>1.159577210621294</c:v>
                </c:pt>
                <c:pt idx="257" formatCode="_(* #,##0.00_);_(* \(#,##0.00\);_(* &quot;-&quot;??_);_(@_)">
                  <c:v>1.1746256576284906</c:v>
                </c:pt>
                <c:pt idx="258" formatCode="_(* #,##0.00_);_(* \(#,##0.00\);_(* &quot;-&quot;??_);_(@_)">
                  <c:v>1.1756274204093951</c:v>
                </c:pt>
                <c:pt idx="259" formatCode="_(* #,##0.00_);_(* \(#,##0.00\);_(* &quot;-&quot;??_);_(@_)">
                  <c:v>1.1507179435686314</c:v>
                </c:pt>
                <c:pt idx="260" formatCode="_(* #,##0.00_);_(* \(#,##0.00\);_(* &quot;-&quot;??_);_(@_)">
                  <c:v>1.1380980334605224</c:v>
                </c:pt>
                <c:pt idx="261" formatCode="_(* #,##0.00_);_(* \(#,##0.00\);_(* &quot;-&quot;??_);_(@_)">
                  <c:v>1.1490291262135923</c:v>
                </c:pt>
                <c:pt idx="262" formatCode="_(* #,##0.00_);_(* \(#,##0.00\);_(* &quot;-&quot;??_);_(@_)">
                  <c:v>1.1725201472490299</c:v>
                </c:pt>
                <c:pt idx="263" formatCode="_(* #,##0.00_);_(* \(#,##0.00\);_(* &quot;-&quot;??_);_(@_)">
                  <c:v>1.2123915737298636</c:v>
                </c:pt>
                <c:pt idx="264" formatCode="_(* #,##0.00_);_(* \(#,##0.00\);_(* &quot;-&quot;??_);_(@_)">
                  <c:v>1.2286051040278774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00-44C4-B9E7-D0B0C0953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125504"/>
        <c:axId val="458132160"/>
      </c:lineChart>
      <c:catAx>
        <c:axId val="45812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8132160"/>
        <c:crosses val="autoZero"/>
        <c:auto val="1"/>
        <c:lblAlgn val="ctr"/>
        <c:lblOffset val="100"/>
        <c:noMultiLvlLbl val="0"/>
      </c:catAx>
      <c:valAx>
        <c:axId val="4581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_-;\-* #,##0.0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8125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Defunciones por</a:t>
            </a:r>
            <a:r>
              <a:rPr lang="en-US" baseline="0"/>
              <a:t> todas las causas según semana de ocurrencia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SEGUIM!$J$2</c:f>
              <c:strCache>
                <c:ptCount val="1"/>
                <c:pt idx="0">
                  <c:v>2015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SEGUIM!$I$3:$I$55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SEGUIM!$J$3:$J$55</c:f>
              <c:numCache>
                <c:formatCode>_(* #,##0_);_(* \(#,##0\);_(* "-"_);_(@_)</c:formatCode>
                <c:ptCount val="53"/>
                <c:pt idx="0">
                  <c:v>4746</c:v>
                </c:pt>
                <c:pt idx="1">
                  <c:v>4588</c:v>
                </c:pt>
                <c:pt idx="2">
                  <c:v>4525</c:v>
                </c:pt>
                <c:pt idx="3">
                  <c:v>4280</c:v>
                </c:pt>
                <c:pt idx="4">
                  <c:v>4185</c:v>
                </c:pt>
                <c:pt idx="5">
                  <c:v>4090</c:v>
                </c:pt>
                <c:pt idx="6">
                  <c:v>4070</c:v>
                </c:pt>
                <c:pt idx="7">
                  <c:v>4104</c:v>
                </c:pt>
                <c:pt idx="8">
                  <c:v>4137</c:v>
                </c:pt>
                <c:pt idx="9">
                  <c:v>4109</c:v>
                </c:pt>
                <c:pt idx="10">
                  <c:v>4265</c:v>
                </c:pt>
                <c:pt idx="11">
                  <c:v>4071</c:v>
                </c:pt>
                <c:pt idx="12">
                  <c:v>4192</c:v>
                </c:pt>
                <c:pt idx="13">
                  <c:v>4067</c:v>
                </c:pt>
                <c:pt idx="14">
                  <c:v>4059</c:v>
                </c:pt>
                <c:pt idx="15">
                  <c:v>4063</c:v>
                </c:pt>
                <c:pt idx="16">
                  <c:v>4042</c:v>
                </c:pt>
                <c:pt idx="17">
                  <c:v>4186</c:v>
                </c:pt>
                <c:pt idx="18">
                  <c:v>4241</c:v>
                </c:pt>
                <c:pt idx="19">
                  <c:v>4277</c:v>
                </c:pt>
                <c:pt idx="20">
                  <c:v>4165</c:v>
                </c:pt>
                <c:pt idx="21">
                  <c:v>4024</c:v>
                </c:pt>
                <c:pt idx="22">
                  <c:v>4102</c:v>
                </c:pt>
                <c:pt idx="23">
                  <c:v>4142</c:v>
                </c:pt>
                <c:pt idx="24">
                  <c:v>4284</c:v>
                </c:pt>
                <c:pt idx="25">
                  <c:v>4343</c:v>
                </c:pt>
                <c:pt idx="26">
                  <c:v>4369</c:v>
                </c:pt>
                <c:pt idx="27">
                  <c:v>4334</c:v>
                </c:pt>
                <c:pt idx="28">
                  <c:v>4139</c:v>
                </c:pt>
                <c:pt idx="29">
                  <c:v>3970</c:v>
                </c:pt>
                <c:pt idx="30">
                  <c:v>4069</c:v>
                </c:pt>
                <c:pt idx="31">
                  <c:v>4296</c:v>
                </c:pt>
                <c:pt idx="32">
                  <c:v>4101</c:v>
                </c:pt>
                <c:pt idx="33">
                  <c:v>4000</c:v>
                </c:pt>
                <c:pt idx="34">
                  <c:v>4083</c:v>
                </c:pt>
                <c:pt idx="35">
                  <c:v>4233</c:v>
                </c:pt>
                <c:pt idx="36">
                  <c:v>4135</c:v>
                </c:pt>
                <c:pt idx="37">
                  <c:v>4203</c:v>
                </c:pt>
                <c:pt idx="38">
                  <c:v>4217</c:v>
                </c:pt>
                <c:pt idx="39">
                  <c:v>4232</c:v>
                </c:pt>
                <c:pt idx="40">
                  <c:v>4162</c:v>
                </c:pt>
                <c:pt idx="41">
                  <c:v>4045</c:v>
                </c:pt>
                <c:pt idx="42">
                  <c:v>4027</c:v>
                </c:pt>
                <c:pt idx="43">
                  <c:v>4238</c:v>
                </c:pt>
                <c:pt idx="44">
                  <c:v>4174</c:v>
                </c:pt>
                <c:pt idx="45">
                  <c:v>4363</c:v>
                </c:pt>
                <c:pt idx="46">
                  <c:v>4303</c:v>
                </c:pt>
                <c:pt idx="47">
                  <c:v>4289</c:v>
                </c:pt>
                <c:pt idx="48">
                  <c:v>4368</c:v>
                </c:pt>
                <c:pt idx="49">
                  <c:v>4324</c:v>
                </c:pt>
                <c:pt idx="50">
                  <c:v>4301</c:v>
                </c:pt>
                <c:pt idx="51">
                  <c:v>4553</c:v>
                </c:pt>
                <c:pt idx="52">
                  <c:v>4609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527-474B-BD09-8BC4B78BB5A5}"/>
            </c:ext>
          </c:extLst>
        </c:ser>
        <c:ser>
          <c:idx val="1"/>
          <c:order val="1"/>
          <c:tx>
            <c:strRef>
              <c:f>SEGUIM!$K$2</c:f>
              <c:strCache>
                <c:ptCount val="1"/>
                <c:pt idx="0">
                  <c:v>2016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SEGUIM!$I$3:$I$55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SEGUIM!$K$3:$K$55</c:f>
              <c:numCache>
                <c:formatCode>_(* #,##0_);_(* \(#,##0\);_(* "-"_);_(@_)</c:formatCode>
                <c:ptCount val="53"/>
                <c:pt idx="0">
                  <c:v>4474</c:v>
                </c:pt>
                <c:pt idx="1">
                  <c:v>4435</c:v>
                </c:pt>
                <c:pt idx="2">
                  <c:v>4389</c:v>
                </c:pt>
                <c:pt idx="3">
                  <c:v>4253</c:v>
                </c:pt>
                <c:pt idx="4">
                  <c:v>4183</c:v>
                </c:pt>
                <c:pt idx="5">
                  <c:v>4113</c:v>
                </c:pt>
                <c:pt idx="6">
                  <c:v>4131</c:v>
                </c:pt>
                <c:pt idx="7">
                  <c:v>4100</c:v>
                </c:pt>
                <c:pt idx="8">
                  <c:v>4190</c:v>
                </c:pt>
                <c:pt idx="9">
                  <c:v>4218</c:v>
                </c:pt>
                <c:pt idx="10">
                  <c:v>4228</c:v>
                </c:pt>
                <c:pt idx="11">
                  <c:v>4275</c:v>
                </c:pt>
                <c:pt idx="12">
                  <c:v>4092</c:v>
                </c:pt>
                <c:pt idx="13">
                  <c:v>4112</c:v>
                </c:pt>
                <c:pt idx="14">
                  <c:v>4153</c:v>
                </c:pt>
                <c:pt idx="15">
                  <c:v>4211</c:v>
                </c:pt>
                <c:pt idx="16">
                  <c:v>4110</c:v>
                </c:pt>
                <c:pt idx="17">
                  <c:v>4175</c:v>
                </c:pt>
                <c:pt idx="18">
                  <c:v>4320</c:v>
                </c:pt>
                <c:pt idx="19">
                  <c:v>4632</c:v>
                </c:pt>
                <c:pt idx="20">
                  <c:v>4532</c:v>
                </c:pt>
                <c:pt idx="21">
                  <c:v>4582</c:v>
                </c:pt>
                <c:pt idx="22">
                  <c:v>4561</c:v>
                </c:pt>
                <c:pt idx="23">
                  <c:v>4537</c:v>
                </c:pt>
                <c:pt idx="24">
                  <c:v>4503</c:v>
                </c:pt>
                <c:pt idx="25">
                  <c:v>4530</c:v>
                </c:pt>
                <c:pt idx="26">
                  <c:v>4349</c:v>
                </c:pt>
                <c:pt idx="27">
                  <c:v>4315</c:v>
                </c:pt>
                <c:pt idx="28">
                  <c:v>4088</c:v>
                </c:pt>
                <c:pt idx="29">
                  <c:v>4188</c:v>
                </c:pt>
                <c:pt idx="30">
                  <c:v>4175</c:v>
                </c:pt>
                <c:pt idx="31">
                  <c:v>4291</c:v>
                </c:pt>
                <c:pt idx="32">
                  <c:v>4176</c:v>
                </c:pt>
                <c:pt idx="33">
                  <c:v>4036</c:v>
                </c:pt>
                <c:pt idx="34">
                  <c:v>4123</c:v>
                </c:pt>
                <c:pt idx="35">
                  <c:v>4084</c:v>
                </c:pt>
                <c:pt idx="36">
                  <c:v>4021</c:v>
                </c:pt>
                <c:pt idx="37">
                  <c:v>4186</c:v>
                </c:pt>
                <c:pt idx="38">
                  <c:v>4025</c:v>
                </c:pt>
                <c:pt idx="39">
                  <c:v>4066</c:v>
                </c:pt>
                <c:pt idx="40">
                  <c:v>4171</c:v>
                </c:pt>
                <c:pt idx="41">
                  <c:v>4146</c:v>
                </c:pt>
                <c:pt idx="42">
                  <c:v>4073</c:v>
                </c:pt>
                <c:pt idx="43">
                  <c:v>4039</c:v>
                </c:pt>
                <c:pt idx="44">
                  <c:v>4173</c:v>
                </c:pt>
                <c:pt idx="45">
                  <c:v>4139</c:v>
                </c:pt>
                <c:pt idx="46">
                  <c:v>4263</c:v>
                </c:pt>
                <c:pt idx="47">
                  <c:v>4269</c:v>
                </c:pt>
                <c:pt idx="48">
                  <c:v>4455</c:v>
                </c:pt>
                <c:pt idx="49">
                  <c:v>4590</c:v>
                </c:pt>
                <c:pt idx="50">
                  <c:v>4586</c:v>
                </c:pt>
                <c:pt idx="51">
                  <c:v>4804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527-474B-BD09-8BC4B78BB5A5}"/>
            </c:ext>
          </c:extLst>
        </c:ser>
        <c:ser>
          <c:idx val="2"/>
          <c:order val="2"/>
          <c:tx>
            <c:strRef>
              <c:f>SEGUIM!$L$2</c:f>
              <c:strCache>
                <c:ptCount val="1"/>
                <c:pt idx="0">
                  <c:v>2017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SEGUIM!$I$3:$I$55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SEGUIM!$L$3:$L$55</c:f>
              <c:numCache>
                <c:formatCode>_(* #,##0_);_(* \(#,##0\);_(* "-"_);_(@_)</c:formatCode>
                <c:ptCount val="53"/>
                <c:pt idx="0">
                  <c:v>4755</c:v>
                </c:pt>
                <c:pt idx="1">
                  <c:v>4756</c:v>
                </c:pt>
                <c:pt idx="2">
                  <c:v>4635</c:v>
                </c:pt>
                <c:pt idx="3">
                  <c:v>4574</c:v>
                </c:pt>
                <c:pt idx="4">
                  <c:v>4392</c:v>
                </c:pt>
                <c:pt idx="5">
                  <c:v>4402</c:v>
                </c:pt>
                <c:pt idx="6">
                  <c:v>4231</c:v>
                </c:pt>
                <c:pt idx="7">
                  <c:v>4199</c:v>
                </c:pt>
                <c:pt idx="8">
                  <c:v>4173</c:v>
                </c:pt>
                <c:pt idx="9">
                  <c:v>4244</c:v>
                </c:pt>
                <c:pt idx="10">
                  <c:v>4156</c:v>
                </c:pt>
                <c:pt idx="11">
                  <c:v>4165</c:v>
                </c:pt>
                <c:pt idx="12">
                  <c:v>4539</c:v>
                </c:pt>
                <c:pt idx="13">
                  <c:v>4355</c:v>
                </c:pt>
                <c:pt idx="14">
                  <c:v>4183</c:v>
                </c:pt>
                <c:pt idx="15">
                  <c:v>4271</c:v>
                </c:pt>
                <c:pt idx="16">
                  <c:v>4302</c:v>
                </c:pt>
                <c:pt idx="17">
                  <c:v>4080</c:v>
                </c:pt>
                <c:pt idx="18">
                  <c:v>4196</c:v>
                </c:pt>
                <c:pt idx="19">
                  <c:v>4516</c:v>
                </c:pt>
                <c:pt idx="20">
                  <c:v>4370</c:v>
                </c:pt>
                <c:pt idx="21">
                  <c:v>4500</c:v>
                </c:pt>
                <c:pt idx="22">
                  <c:v>4342</c:v>
                </c:pt>
                <c:pt idx="23">
                  <c:v>4339</c:v>
                </c:pt>
                <c:pt idx="24">
                  <c:v>4171</c:v>
                </c:pt>
                <c:pt idx="25">
                  <c:v>4412</c:v>
                </c:pt>
                <c:pt idx="26">
                  <c:v>4418</c:v>
                </c:pt>
                <c:pt idx="27">
                  <c:v>4400</c:v>
                </c:pt>
                <c:pt idx="28">
                  <c:v>4339</c:v>
                </c:pt>
                <c:pt idx="29">
                  <c:v>4263</c:v>
                </c:pt>
                <c:pt idx="30">
                  <c:v>4390</c:v>
                </c:pt>
                <c:pt idx="31">
                  <c:v>4278</c:v>
                </c:pt>
                <c:pt idx="32">
                  <c:v>4389</c:v>
                </c:pt>
                <c:pt idx="33">
                  <c:v>4234</c:v>
                </c:pt>
                <c:pt idx="34">
                  <c:v>4253</c:v>
                </c:pt>
                <c:pt idx="35">
                  <c:v>4256</c:v>
                </c:pt>
                <c:pt idx="36">
                  <c:v>4373</c:v>
                </c:pt>
                <c:pt idx="37">
                  <c:v>4387</c:v>
                </c:pt>
                <c:pt idx="38">
                  <c:v>4290</c:v>
                </c:pt>
                <c:pt idx="39">
                  <c:v>4317</c:v>
                </c:pt>
                <c:pt idx="40">
                  <c:v>4402</c:v>
                </c:pt>
                <c:pt idx="41">
                  <c:v>4454</c:v>
                </c:pt>
                <c:pt idx="42">
                  <c:v>4177</c:v>
                </c:pt>
                <c:pt idx="43">
                  <c:v>4310</c:v>
                </c:pt>
                <c:pt idx="44">
                  <c:v>4440</c:v>
                </c:pt>
                <c:pt idx="45">
                  <c:v>4239</c:v>
                </c:pt>
                <c:pt idx="46">
                  <c:v>4306</c:v>
                </c:pt>
                <c:pt idx="47">
                  <c:v>4409</c:v>
                </c:pt>
                <c:pt idx="48">
                  <c:v>4575</c:v>
                </c:pt>
                <c:pt idx="49">
                  <c:v>4491</c:v>
                </c:pt>
                <c:pt idx="50">
                  <c:v>4562</c:v>
                </c:pt>
                <c:pt idx="51">
                  <c:v>4589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527-474B-BD09-8BC4B78BB5A5}"/>
            </c:ext>
          </c:extLst>
        </c:ser>
        <c:ser>
          <c:idx val="3"/>
          <c:order val="3"/>
          <c:tx>
            <c:strRef>
              <c:f>SEGUIM!$M$2</c:f>
              <c:strCache>
                <c:ptCount val="1"/>
                <c:pt idx="0">
                  <c:v>2018</c:v>
                </c:pt>
              </c:strCache>
            </c:strRef>
          </c:tx>
          <c:spPr>
            <a:ln w="158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SEGUIM!$I$3:$I$55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SEGUIM!$M$3:$M$55</c:f>
              <c:numCache>
                <c:formatCode>_(* #,##0_);_(* \(#,##0\);_(* "-"_);_(@_)</c:formatCode>
                <c:ptCount val="53"/>
                <c:pt idx="0">
                  <c:v>4721</c:v>
                </c:pt>
                <c:pt idx="1">
                  <c:v>4465</c:v>
                </c:pt>
                <c:pt idx="2">
                  <c:v>4631</c:v>
                </c:pt>
                <c:pt idx="3">
                  <c:v>4644</c:v>
                </c:pt>
                <c:pt idx="4">
                  <c:v>4485</c:v>
                </c:pt>
                <c:pt idx="5">
                  <c:v>4407</c:v>
                </c:pt>
                <c:pt idx="6">
                  <c:v>4332</c:v>
                </c:pt>
                <c:pt idx="7">
                  <c:v>4254</c:v>
                </c:pt>
                <c:pt idx="8">
                  <c:v>4378</c:v>
                </c:pt>
                <c:pt idx="9">
                  <c:v>4505</c:v>
                </c:pt>
                <c:pt idx="10">
                  <c:v>4597</c:v>
                </c:pt>
                <c:pt idx="11">
                  <c:v>4453</c:v>
                </c:pt>
                <c:pt idx="12">
                  <c:v>4248</c:v>
                </c:pt>
                <c:pt idx="13">
                  <c:v>4382</c:v>
                </c:pt>
                <c:pt idx="14">
                  <c:v>4332</c:v>
                </c:pt>
                <c:pt idx="15">
                  <c:v>4349</c:v>
                </c:pt>
                <c:pt idx="16">
                  <c:v>4409</c:v>
                </c:pt>
                <c:pt idx="17">
                  <c:v>4538</c:v>
                </c:pt>
                <c:pt idx="18">
                  <c:v>4460</c:v>
                </c:pt>
                <c:pt idx="19">
                  <c:v>4721</c:v>
                </c:pt>
                <c:pt idx="20">
                  <c:v>4654</c:v>
                </c:pt>
                <c:pt idx="21">
                  <c:v>4749</c:v>
                </c:pt>
                <c:pt idx="22">
                  <c:v>4848</c:v>
                </c:pt>
                <c:pt idx="23">
                  <c:v>4803</c:v>
                </c:pt>
                <c:pt idx="24">
                  <c:v>4851</c:v>
                </c:pt>
                <c:pt idx="25">
                  <c:v>4868</c:v>
                </c:pt>
                <c:pt idx="26">
                  <c:v>4845</c:v>
                </c:pt>
                <c:pt idx="27">
                  <c:v>4782</c:v>
                </c:pt>
                <c:pt idx="28">
                  <c:v>4740</c:v>
                </c:pt>
                <c:pt idx="29">
                  <c:v>4518</c:v>
                </c:pt>
                <c:pt idx="30">
                  <c:v>4459</c:v>
                </c:pt>
                <c:pt idx="31">
                  <c:v>4607</c:v>
                </c:pt>
                <c:pt idx="32">
                  <c:v>4637</c:v>
                </c:pt>
                <c:pt idx="33">
                  <c:v>4498</c:v>
                </c:pt>
                <c:pt idx="34">
                  <c:v>4462</c:v>
                </c:pt>
                <c:pt idx="35">
                  <c:v>4452</c:v>
                </c:pt>
                <c:pt idx="36">
                  <c:v>4415</c:v>
                </c:pt>
                <c:pt idx="37">
                  <c:v>4437</c:v>
                </c:pt>
                <c:pt idx="38">
                  <c:v>4324</c:v>
                </c:pt>
                <c:pt idx="39">
                  <c:v>4293</c:v>
                </c:pt>
                <c:pt idx="40">
                  <c:v>4363</c:v>
                </c:pt>
                <c:pt idx="41">
                  <c:v>4345</c:v>
                </c:pt>
                <c:pt idx="42">
                  <c:v>4287</c:v>
                </c:pt>
                <c:pt idx="43">
                  <c:v>4421</c:v>
                </c:pt>
                <c:pt idx="44">
                  <c:v>4366</c:v>
                </c:pt>
                <c:pt idx="45">
                  <c:v>4519</c:v>
                </c:pt>
                <c:pt idx="46">
                  <c:v>4448</c:v>
                </c:pt>
                <c:pt idx="47">
                  <c:v>4636</c:v>
                </c:pt>
                <c:pt idx="48">
                  <c:v>4756</c:v>
                </c:pt>
                <c:pt idx="49">
                  <c:v>4763</c:v>
                </c:pt>
                <c:pt idx="50">
                  <c:v>4787</c:v>
                </c:pt>
                <c:pt idx="51">
                  <c:v>4984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3527-474B-BD09-8BC4B78BB5A5}"/>
            </c:ext>
          </c:extLst>
        </c:ser>
        <c:ser>
          <c:idx val="4"/>
          <c:order val="4"/>
          <c:tx>
            <c:strRef>
              <c:f>SEGUIM!$N$2</c:f>
              <c:strCache>
                <c:ptCount val="1"/>
                <c:pt idx="0">
                  <c:v>2019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SEGUIM!$I$3:$I$55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SEGUIM!$N$3:$N$55</c:f>
              <c:numCache>
                <c:formatCode>_(* #,##0_);_(* \(#,##0\);_(* "-"_);_(@_)</c:formatCode>
                <c:ptCount val="53"/>
                <c:pt idx="0">
                  <c:v>5348</c:v>
                </c:pt>
                <c:pt idx="1">
                  <c:v>4713</c:v>
                </c:pt>
                <c:pt idx="2">
                  <c:v>4842</c:v>
                </c:pt>
                <c:pt idx="3">
                  <c:v>4606</c:v>
                </c:pt>
                <c:pt idx="4">
                  <c:v>4562</c:v>
                </c:pt>
                <c:pt idx="5">
                  <c:v>4497</c:v>
                </c:pt>
                <c:pt idx="6">
                  <c:v>4484</c:v>
                </c:pt>
                <c:pt idx="7">
                  <c:v>4494</c:v>
                </c:pt>
                <c:pt idx="8">
                  <c:v>4474</c:v>
                </c:pt>
                <c:pt idx="9">
                  <c:v>4440</c:v>
                </c:pt>
                <c:pt idx="10">
                  <c:v>4493</c:v>
                </c:pt>
                <c:pt idx="11">
                  <c:v>4520</c:v>
                </c:pt>
                <c:pt idx="12">
                  <c:v>4511</c:v>
                </c:pt>
                <c:pt idx="13">
                  <c:v>4474</c:v>
                </c:pt>
                <c:pt idx="14">
                  <c:v>4548</c:v>
                </c:pt>
                <c:pt idx="15">
                  <c:v>4420</c:v>
                </c:pt>
                <c:pt idx="16">
                  <c:v>4452</c:v>
                </c:pt>
                <c:pt idx="17">
                  <c:v>4677</c:v>
                </c:pt>
                <c:pt idx="18">
                  <c:v>4624</c:v>
                </c:pt>
                <c:pt idx="19">
                  <c:v>4448</c:v>
                </c:pt>
                <c:pt idx="20">
                  <c:v>4670</c:v>
                </c:pt>
                <c:pt idx="21">
                  <c:v>4570</c:v>
                </c:pt>
                <c:pt idx="22">
                  <c:v>4860</c:v>
                </c:pt>
                <c:pt idx="23">
                  <c:v>4753</c:v>
                </c:pt>
                <c:pt idx="24">
                  <c:v>4964</c:v>
                </c:pt>
                <c:pt idx="25">
                  <c:v>4807</c:v>
                </c:pt>
                <c:pt idx="26">
                  <c:v>4854</c:v>
                </c:pt>
                <c:pt idx="27">
                  <c:v>4887</c:v>
                </c:pt>
                <c:pt idx="28">
                  <c:v>4918</c:v>
                </c:pt>
                <c:pt idx="29">
                  <c:v>4672</c:v>
                </c:pt>
                <c:pt idx="30">
                  <c:v>4726</c:v>
                </c:pt>
                <c:pt idx="31">
                  <c:v>4742</c:v>
                </c:pt>
                <c:pt idx="32">
                  <c:v>4693</c:v>
                </c:pt>
                <c:pt idx="33">
                  <c:v>4912</c:v>
                </c:pt>
                <c:pt idx="34">
                  <c:v>4842</c:v>
                </c:pt>
                <c:pt idx="35">
                  <c:v>4717</c:v>
                </c:pt>
                <c:pt idx="36">
                  <c:v>4609</c:v>
                </c:pt>
                <c:pt idx="37">
                  <c:v>4648</c:v>
                </c:pt>
                <c:pt idx="38">
                  <c:v>4432</c:v>
                </c:pt>
                <c:pt idx="39">
                  <c:v>4628</c:v>
                </c:pt>
                <c:pt idx="40">
                  <c:v>4577</c:v>
                </c:pt>
                <c:pt idx="41">
                  <c:v>4617</c:v>
                </c:pt>
                <c:pt idx="42">
                  <c:v>4633</c:v>
                </c:pt>
                <c:pt idx="43">
                  <c:v>4778</c:v>
                </c:pt>
                <c:pt idx="44">
                  <c:v>4746</c:v>
                </c:pt>
                <c:pt idx="45">
                  <c:v>4697</c:v>
                </c:pt>
                <c:pt idx="46">
                  <c:v>4790</c:v>
                </c:pt>
                <c:pt idx="47">
                  <c:v>4755</c:v>
                </c:pt>
                <c:pt idx="48">
                  <c:v>4803</c:v>
                </c:pt>
                <c:pt idx="49">
                  <c:v>4818</c:v>
                </c:pt>
                <c:pt idx="50">
                  <c:v>4862</c:v>
                </c:pt>
                <c:pt idx="51">
                  <c:v>5041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3527-474B-BD09-8BC4B78BB5A5}"/>
            </c:ext>
          </c:extLst>
        </c:ser>
        <c:ser>
          <c:idx val="5"/>
          <c:order val="5"/>
          <c:tx>
            <c:strRef>
              <c:f>SEGUIM!$O$2</c:f>
              <c:strCache>
                <c:ptCount val="1"/>
                <c:pt idx="0">
                  <c:v>2020</c:v>
                </c:pt>
              </c:strCache>
            </c:strRef>
          </c:tx>
          <c:spPr>
            <a:ln w="31750" cap="rnd">
              <a:solidFill>
                <a:srgbClr val="FF0066"/>
              </a:solidFill>
              <a:round/>
            </a:ln>
            <a:effectLst/>
          </c:spPr>
          <c:marker>
            <c:symbol val="none"/>
          </c:marker>
          <c:cat>
            <c:strRef>
              <c:f>SEGUIM!$I$3:$I$55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SEGUIM!$O$3:$O$55</c:f>
              <c:numCache>
                <c:formatCode>_(* #,##0_);_(* \(#,##0\);_(* "-"_);_(@_)</c:formatCode>
                <c:ptCount val="53"/>
                <c:pt idx="0">
                  <c:v>5089</c:v>
                </c:pt>
                <c:pt idx="1">
                  <c:v>5048</c:v>
                </c:pt>
                <c:pt idx="2">
                  <c:v>4932</c:v>
                </c:pt>
                <c:pt idx="3">
                  <c:v>4788</c:v>
                </c:pt>
                <c:pt idx="4">
                  <c:v>4649</c:v>
                </c:pt>
                <c:pt idx="5">
                  <c:v>4753</c:v>
                </c:pt>
                <c:pt idx="6">
                  <c:v>4724</c:v>
                </c:pt>
                <c:pt idx="7">
                  <c:v>4718</c:v>
                </c:pt>
                <c:pt idx="8">
                  <c:v>4556</c:v>
                </c:pt>
                <c:pt idx="9">
                  <c:v>4558</c:v>
                </c:pt>
                <c:pt idx="10">
                  <c:v>4476</c:v>
                </c:pt>
                <c:pt idx="11">
                  <c:v>4517</c:v>
                </c:pt>
                <c:pt idx="12">
                  <c:v>4353</c:v>
                </c:pt>
                <c:pt idx="13">
                  <c:v>4203</c:v>
                </c:pt>
                <c:pt idx="14">
                  <c:v>4271</c:v>
                </c:pt>
                <c:pt idx="15">
                  <c:v>4366</c:v>
                </c:pt>
                <c:pt idx="16">
                  <c:v>4343</c:v>
                </c:pt>
                <c:pt idx="17">
                  <c:v>4283</c:v>
                </c:pt>
                <c:pt idx="18">
                  <c:v>4479</c:v>
                </c:pt>
                <c:pt idx="19">
                  <c:v>4603</c:v>
                </c:pt>
                <c:pt idx="20">
                  <c:v>4720</c:v>
                </c:pt>
                <c:pt idx="21">
                  <c:v>4764</c:v>
                </c:pt>
                <c:pt idx="22">
                  <c:v>5174</c:v>
                </c:pt>
                <c:pt idx="23">
                  <c:v>5370</c:v>
                </c:pt>
                <c:pt idx="24">
                  <c:v>5805</c:v>
                </c:pt>
                <c:pt idx="25">
                  <c:v>6152</c:v>
                </c:pt>
                <c:pt idx="26">
                  <c:v>6265</c:v>
                </c:pt>
                <c:pt idx="27">
                  <c:v>6776</c:v>
                </c:pt>
                <c:pt idx="28">
                  <c:v>7358</c:v>
                </c:pt>
                <c:pt idx="29">
                  <c:v>7754</c:v>
                </c:pt>
                <c:pt idx="30">
                  <c:v>8116</c:v>
                </c:pt>
                <c:pt idx="31">
                  <c:v>7915</c:v>
                </c:pt>
                <c:pt idx="32">
                  <c:v>7683</c:v>
                </c:pt>
                <c:pt idx="33">
                  <c:v>7189</c:v>
                </c:pt>
                <c:pt idx="34">
                  <c:v>6833</c:v>
                </c:pt>
                <c:pt idx="35">
                  <c:v>6601</c:v>
                </c:pt>
                <c:pt idx="36">
                  <c:v>6412</c:v>
                </c:pt>
                <c:pt idx="37">
                  <c:v>6278</c:v>
                </c:pt>
                <c:pt idx="38">
                  <c:v>6193</c:v>
                </c:pt>
                <c:pt idx="39">
                  <c:v>6049</c:v>
                </c:pt>
                <c:pt idx="40">
                  <c:v>6215</c:v>
                </c:pt>
                <c:pt idx="41">
                  <c:v>6224</c:v>
                </c:pt>
                <c:pt idx="42">
                  <c:v>6339</c:v>
                </c:pt>
                <c:pt idx="43">
                  <c:v>6117</c:v>
                </c:pt>
                <c:pt idx="44">
                  <c:v>6293</c:v>
                </c:pt>
                <c:pt idx="45">
                  <c:v>6160</c:v>
                </c:pt>
                <c:pt idx="46">
                  <c:v>6270</c:v>
                </c:pt>
                <c:pt idx="47">
                  <c:v>6300</c:v>
                </c:pt>
                <c:pt idx="48">
                  <c:v>6240</c:v>
                </c:pt>
                <c:pt idx="49">
                  <c:v>6672</c:v>
                </c:pt>
                <c:pt idx="50">
                  <c:v>6717</c:v>
                </c:pt>
                <c:pt idx="51">
                  <c:v>7225</c:v>
                </c:pt>
                <c:pt idx="52">
                  <c:v>7882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3527-474B-BD09-8BC4B78BB5A5}"/>
            </c:ext>
          </c:extLst>
        </c:ser>
        <c:ser>
          <c:idx val="6"/>
          <c:order val="6"/>
          <c:tx>
            <c:strRef>
              <c:f>SEGUIM!$P$2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SEGUIM!$I$3:$I$55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SEGUIM!$P$3:$P$55</c:f>
              <c:numCache>
                <c:formatCode>_(* #,##0_);_(* \(#,##0\);_(* "-"_);_(@_)</c:formatCode>
                <c:ptCount val="53"/>
                <c:pt idx="0">
                  <c:v>8069</c:v>
                </c:pt>
                <c:pt idx="1">
                  <c:v>8548</c:v>
                </c:pt>
                <c:pt idx="2">
                  <c:v>8575</c:v>
                </c:pt>
                <c:pt idx="3">
                  <c:v>7754</c:v>
                </c:pt>
                <c:pt idx="4">
                  <c:v>7105</c:v>
                </c:pt>
                <c:pt idx="5">
                  <c:v>6403</c:v>
                </c:pt>
                <c:pt idx="6">
                  <c:v>5966</c:v>
                </c:pt>
                <c:pt idx="7">
                  <c:v>5618</c:v>
                </c:pt>
                <c:pt idx="8">
                  <c:v>5626</c:v>
                </c:pt>
                <c:pt idx="9">
                  <c:v>5368</c:v>
                </c:pt>
                <c:pt idx="10">
                  <c:v>5648</c:v>
                </c:pt>
                <c:pt idx="11">
                  <c:v>6012</c:v>
                </c:pt>
                <c:pt idx="12">
                  <c:v>6553</c:v>
                </c:pt>
                <c:pt idx="13">
                  <c:v>7280</c:v>
                </c:pt>
                <c:pt idx="14">
                  <c:v>8519</c:v>
                </c:pt>
                <c:pt idx="15">
                  <c:v>8872</c:v>
                </c:pt>
                <c:pt idx="16">
                  <c:v>8849</c:v>
                </c:pt>
                <c:pt idx="17">
                  <c:v>8967</c:v>
                </c:pt>
                <c:pt idx="18">
                  <c:v>9060</c:v>
                </c:pt>
                <c:pt idx="19">
                  <c:v>9135</c:v>
                </c:pt>
                <c:pt idx="20">
                  <c:v>9391</c:v>
                </c:pt>
                <c:pt idx="21">
                  <c:v>9870</c:v>
                </c:pt>
                <c:pt idx="22">
                  <c:v>10194</c:v>
                </c:pt>
                <c:pt idx="23">
                  <c:v>10552</c:v>
                </c:pt>
                <c:pt idx="24">
                  <c:v>10605</c:v>
                </c:pt>
                <c:pt idx="25">
                  <c:v>10410</c:v>
                </c:pt>
                <c:pt idx="26">
                  <c:v>9703</c:v>
                </c:pt>
                <c:pt idx="27">
                  <c:v>8893</c:v>
                </c:pt>
                <c:pt idx="28">
                  <c:v>7764</c:v>
                </c:pt>
                <c:pt idx="29">
                  <c:v>7155</c:v>
                </c:pt>
                <c:pt idx="30">
                  <c:v>6384</c:v>
                </c:pt>
                <c:pt idx="31">
                  <c:v>5895</c:v>
                </c:pt>
                <c:pt idx="32">
                  <c:v>5671</c:v>
                </c:pt>
                <c:pt idx="33">
                  <c:v>5386</c:v>
                </c:pt>
                <c:pt idx="34">
                  <c:v>5137</c:v>
                </c:pt>
                <c:pt idx="35">
                  <c:v>5101</c:v>
                </c:pt>
                <c:pt idx="36">
                  <c:v>5027</c:v>
                </c:pt>
                <c:pt idx="37">
                  <c:v>5259</c:v>
                </c:pt>
                <c:pt idx="38">
                  <c:v>5052</c:v>
                </c:pt>
                <c:pt idx="39">
                  <c:v>5183</c:v>
                </c:pt>
                <c:pt idx="40">
                  <c:v>5108</c:v>
                </c:pt>
                <c:pt idx="41">
                  <c:v>5043</c:v>
                </c:pt>
                <c:pt idx="42">
                  <c:v>5082</c:v>
                </c:pt>
                <c:pt idx="43">
                  <c:v>5155</c:v>
                </c:pt>
                <c:pt idx="44">
                  <c:v>5318</c:v>
                </c:pt>
                <c:pt idx="45">
                  <c:v>5321</c:v>
                </c:pt>
                <c:pt idx="46">
                  <c:v>5314</c:v>
                </c:pt>
                <c:pt idx="47">
                  <c:v>5536</c:v>
                </c:pt>
                <c:pt idx="48">
                  <c:v>5648</c:v>
                </c:pt>
                <c:pt idx="49">
                  <c:v>5509</c:v>
                </c:pt>
                <c:pt idx="50">
                  <c:v>5905</c:v>
                </c:pt>
                <c:pt idx="51">
                  <c:v>5983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F2B-41AF-BDA6-CE4AC88DD2F2}"/>
            </c:ext>
          </c:extLst>
        </c:ser>
        <c:ser>
          <c:idx val="7"/>
          <c:order val="7"/>
          <c:tx>
            <c:strRef>
              <c:f>SEGUIM!$Q$2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cat>
            <c:strRef>
              <c:f>SEGUIM!$I$3:$I$55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SEGUIM!$Q$3:$Q$55</c:f>
              <c:numCache>
                <c:formatCode>_(* #,##0_);_(* \(#,##0\);_(* "-"_);_(@_)</c:formatCode>
                <c:ptCount val="53"/>
                <c:pt idx="0">
                  <c:v>6432</c:v>
                </c:pt>
                <c:pt idx="1">
                  <c:v>7123</c:v>
                </c:pt>
                <c:pt idx="2">
                  <c:v>7932</c:v>
                </c:pt>
                <c:pt idx="3">
                  <c:v>8324</c:v>
                </c:pt>
                <c:pt idx="4">
                  <c:v>7788</c:v>
                </c:pt>
                <c:pt idx="5">
                  <c:v>6932</c:v>
                </c:pt>
                <c:pt idx="6">
                  <c:v>6137</c:v>
                </c:pt>
                <c:pt idx="7">
                  <c:v>5478</c:v>
                </c:pt>
                <c:pt idx="8">
                  <c:v>5219</c:v>
                </c:pt>
                <c:pt idx="9">
                  <c:v>5096</c:v>
                </c:pt>
                <c:pt idx="10">
                  <c:v>4992</c:v>
                </c:pt>
                <c:pt idx="11">
                  <c:v>4993</c:v>
                </c:pt>
                <c:pt idx="12">
                  <c:v>4917</c:v>
                </c:pt>
                <c:pt idx="13">
                  <c:v>4944</c:v>
                </c:pt>
                <c:pt idx="14">
                  <c:v>4822</c:v>
                </c:pt>
                <c:pt idx="15">
                  <c:v>5029</c:v>
                </c:pt>
                <c:pt idx="16">
                  <c:v>4967</c:v>
                </c:pt>
                <c:pt idx="17">
                  <c:v>5213</c:v>
                </c:pt>
                <c:pt idx="18">
                  <c:v>5171</c:v>
                </c:pt>
                <c:pt idx="19">
                  <c:v>5146</c:v>
                </c:pt>
                <c:pt idx="20">
                  <c:v>5197</c:v>
                </c:pt>
                <c:pt idx="21">
                  <c:v>5330</c:v>
                </c:pt>
                <c:pt idx="22">
                  <c:v>5390</c:v>
                </c:pt>
                <c:pt idx="23">
                  <c:v>5464</c:v>
                </c:pt>
                <c:pt idx="24">
                  <c:v>5483</c:v>
                </c:pt>
                <c:pt idx="25">
                  <c:v>5945</c:v>
                </c:pt>
                <c:pt idx="26">
                  <c:v>5990</c:v>
                </c:pt>
                <c:pt idx="27">
                  <c:v>6009</c:v>
                </c:pt>
                <c:pt idx="28">
                  <c:v>5539</c:v>
                </c:pt>
                <c:pt idx="29">
                  <c:v>5531</c:v>
                </c:pt>
                <c:pt idx="30">
                  <c:v>5356</c:v>
                </c:pt>
                <c:pt idx="31">
                  <c:v>5322</c:v>
                </c:pt>
                <c:pt idx="32">
                  <c:v>5109</c:v>
                </c:pt>
                <c:pt idx="33">
                  <c:v>5198</c:v>
                </c:pt>
                <c:pt idx="34">
                  <c:v>5250</c:v>
                </c:pt>
                <c:pt idx="35">
                  <c:v>5166</c:v>
                </c:pt>
                <c:pt idx="36">
                  <c:v>4920</c:v>
                </c:pt>
                <c:pt idx="37">
                  <c:v>4905</c:v>
                </c:pt>
                <c:pt idx="38">
                  <c:v>4882</c:v>
                </c:pt>
                <c:pt idx="39">
                  <c:v>4991</c:v>
                </c:pt>
                <c:pt idx="40">
                  <c:v>5035</c:v>
                </c:pt>
                <c:pt idx="41">
                  <c:v>5096</c:v>
                </c:pt>
                <c:pt idx="42">
                  <c:v>4973</c:v>
                </c:pt>
                <c:pt idx="43">
                  <c:v>4985</c:v>
                </c:pt>
                <c:pt idx="44">
                  <c:v>4937</c:v>
                </c:pt>
                <c:pt idx="45">
                  <c:v>5022</c:v>
                </c:pt>
                <c:pt idx="46">
                  <c:v>5305</c:v>
                </c:pt>
                <c:pt idx="47">
                  <c:v>5228</c:v>
                </c:pt>
                <c:pt idx="48">
                  <c:v>5385</c:v>
                </c:pt>
                <c:pt idx="49">
                  <c:v>5385</c:v>
                </c:pt>
                <c:pt idx="50">
                  <c:v>5550</c:v>
                </c:pt>
                <c:pt idx="51">
                  <c:v>5722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EC-49C7-B04F-C084E9747AD6}"/>
            </c:ext>
          </c:extLst>
        </c:ser>
        <c:ser>
          <c:idx val="8"/>
          <c:order val="8"/>
          <c:tx>
            <c:strRef>
              <c:f>SEGUIM!$R$2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660033"/>
              </a:solidFill>
            </a:ln>
          </c:spPr>
          <c:marker>
            <c:symbol val="none"/>
          </c:marker>
          <c:cat>
            <c:strRef>
              <c:f>SEGUIM!$I$3:$I$55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SEGUIM!$R$3:$R$55</c:f>
              <c:numCache>
                <c:formatCode>_(* #,##0_);_(* \(#,##0\);_(* "-"_);_(@_)</c:formatCode>
                <c:ptCount val="53"/>
                <c:pt idx="0">
                  <c:v>5267</c:v>
                </c:pt>
                <c:pt idx="1">
                  <c:v>5291</c:v>
                </c:pt>
                <c:pt idx="2">
                  <c:v>5274</c:v>
                </c:pt>
                <c:pt idx="3">
                  <c:v>5255</c:v>
                </c:pt>
                <c:pt idx="4">
                  <c:v>4988</c:v>
                </c:pt>
                <c:pt idx="5">
                  <c:v>5030</c:v>
                </c:pt>
                <c:pt idx="6">
                  <c:v>4971</c:v>
                </c:pt>
                <c:pt idx="7">
                  <c:v>5060</c:v>
                </c:pt>
                <c:pt idx="8">
                  <c:v>5159</c:v>
                </c:pt>
                <c:pt idx="9">
                  <c:v>4962</c:v>
                </c:pt>
                <c:pt idx="10">
                  <c:v>5041</c:v>
                </c:pt>
                <c:pt idx="11">
                  <c:v>5163</c:v>
                </c:pt>
                <c:pt idx="12">
                  <c:v>5127</c:v>
                </c:pt>
                <c:pt idx="13">
                  <c:v>5060</c:v>
                </c:pt>
                <c:pt idx="14">
                  <c:v>5083</c:v>
                </c:pt>
                <c:pt idx="15">
                  <c:v>4958</c:v>
                </c:pt>
                <c:pt idx="16">
                  <c:v>5127</c:v>
                </c:pt>
                <c:pt idx="17">
                  <c:v>5385</c:v>
                </c:pt>
                <c:pt idx="18">
                  <c:v>5316</c:v>
                </c:pt>
                <c:pt idx="19">
                  <c:v>5333</c:v>
                </c:pt>
                <c:pt idx="20">
                  <c:v>5207</c:v>
                </c:pt>
                <c:pt idx="21">
                  <c:v>5367</c:v>
                </c:pt>
                <c:pt idx="22">
                  <c:v>5295</c:v>
                </c:pt>
                <c:pt idx="23">
                  <c:v>5381</c:v>
                </c:pt>
                <c:pt idx="24">
                  <c:v>5491</c:v>
                </c:pt>
                <c:pt idx="25">
                  <c:v>5445</c:v>
                </c:pt>
                <c:pt idx="26">
                  <c:v>5425</c:v>
                </c:pt>
                <c:pt idx="27">
                  <c:v>5286</c:v>
                </c:pt>
                <c:pt idx="28">
                  <c:v>5407</c:v>
                </c:pt>
                <c:pt idx="29">
                  <c:v>5405</c:v>
                </c:pt>
                <c:pt idx="30">
                  <c:v>5080</c:v>
                </c:pt>
                <c:pt idx="31">
                  <c:v>5234</c:v>
                </c:pt>
                <c:pt idx="32">
                  <c:v>5162</c:v>
                </c:pt>
                <c:pt idx="33">
                  <c:v>5044</c:v>
                </c:pt>
                <c:pt idx="34">
                  <c:v>5323</c:v>
                </c:pt>
                <c:pt idx="35">
                  <c:v>5149</c:v>
                </c:pt>
                <c:pt idx="36">
                  <c:v>4891</c:v>
                </c:pt>
                <c:pt idx="37">
                  <c:v>4902</c:v>
                </c:pt>
                <c:pt idx="38">
                  <c:v>4943</c:v>
                </c:pt>
                <c:pt idx="39">
                  <c:v>5048</c:v>
                </c:pt>
                <c:pt idx="40">
                  <c:v>5049</c:v>
                </c:pt>
                <c:pt idx="41">
                  <c:v>4780</c:v>
                </c:pt>
                <c:pt idx="42">
                  <c:v>4685</c:v>
                </c:pt>
                <c:pt idx="43">
                  <c:v>4811</c:v>
                </c:pt>
                <c:pt idx="44">
                  <c:v>5031</c:v>
                </c:pt>
                <c:pt idx="45">
                  <c:v>4966</c:v>
                </c:pt>
                <c:pt idx="46">
                  <c:v>4960</c:v>
                </c:pt>
                <c:pt idx="47">
                  <c:v>5173</c:v>
                </c:pt>
                <c:pt idx="48">
                  <c:v>5255</c:v>
                </c:pt>
                <c:pt idx="49">
                  <c:v>5052</c:v>
                </c:pt>
                <c:pt idx="50">
                  <c:v>5198</c:v>
                </c:pt>
                <c:pt idx="51">
                  <c:v>5203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3D4-4AC4-A4A7-72FA3229A132}"/>
            </c:ext>
          </c:extLst>
        </c:ser>
        <c:ser>
          <c:idx val="9"/>
          <c:order val="9"/>
          <c:tx>
            <c:strRef>
              <c:f>SEGUIM!$S$2</c:f>
              <c:strCache>
                <c:ptCount val="1"/>
                <c:pt idx="0">
                  <c:v>2024pr</c:v>
                </c:pt>
              </c:strCache>
            </c:strRef>
          </c:tx>
          <c:marker>
            <c:symbol val="none"/>
          </c:marker>
          <c:cat>
            <c:strRef>
              <c:f>SEGUIM!$I$3:$I$55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SEGUIM!$S$3:$S$55</c:f>
              <c:numCache>
                <c:formatCode>_(* #,##0_);_(* \(#,##0\);_(* "-"_);_(@_)</c:formatCode>
                <c:ptCount val="53"/>
                <c:pt idx="0">
                  <c:v>5354</c:v>
                </c:pt>
                <c:pt idx="1">
                  <c:v>5318</c:v>
                </c:pt>
                <c:pt idx="2">
                  <c:v>5535</c:v>
                </c:pt>
                <c:pt idx="3">
                  <c:v>5351</c:v>
                </c:pt>
                <c:pt idx="4">
                  <c:v>5321</c:v>
                </c:pt>
                <c:pt idx="5">
                  <c:v>5075</c:v>
                </c:pt>
                <c:pt idx="6">
                  <c:v>5081</c:v>
                </c:pt>
                <c:pt idx="7">
                  <c:v>5071</c:v>
                </c:pt>
                <c:pt idx="8">
                  <c:v>5048</c:v>
                </c:pt>
                <c:pt idx="9">
                  <c:v>5091</c:v>
                </c:pt>
                <c:pt idx="10">
                  <c:v>5216</c:v>
                </c:pt>
                <c:pt idx="11">
                  <c:v>5354</c:v>
                </c:pt>
                <c:pt idx="12">
                  <c:v>4831</c:v>
                </c:pt>
                <c:pt idx="13">
                  <c:v>4935</c:v>
                </c:pt>
                <c:pt idx="14">
                  <c:v>5274</c:v>
                </c:pt>
                <c:pt idx="15">
                  <c:v>5081</c:v>
                </c:pt>
                <c:pt idx="16">
                  <c:v>4948</c:v>
                </c:pt>
                <c:pt idx="17">
                  <c:v>4997</c:v>
                </c:pt>
                <c:pt idx="18">
                  <c:v>5047</c:v>
                </c:pt>
                <c:pt idx="19">
                  <c:v>5298</c:v>
                </c:pt>
                <c:pt idx="20">
                  <c:v>5326</c:v>
                </c:pt>
                <c:pt idx="21">
                  <c:v>5449</c:v>
                </c:pt>
                <c:pt idx="22">
                  <c:v>5543</c:v>
                </c:pt>
                <c:pt idx="23">
                  <c:v>5454</c:v>
                </c:pt>
                <c:pt idx="24">
                  <c:v>5502</c:v>
                </c:pt>
                <c:pt idx="25">
                  <c:v>5845</c:v>
                </c:pt>
                <c:pt idx="26">
                  <c:v>5663</c:v>
                </c:pt>
                <c:pt idx="27">
                  <c:v>5608</c:v>
                </c:pt>
                <c:pt idx="28">
                  <c:v>5447</c:v>
                </c:pt>
                <c:pt idx="29">
                  <c:v>5534</c:v>
                </c:pt>
                <c:pt idx="30">
                  <c:v>5364</c:v>
                </c:pt>
                <c:pt idx="31">
                  <c:v>5145</c:v>
                </c:pt>
                <c:pt idx="32">
                  <c:v>5247</c:v>
                </c:pt>
                <c:pt idx="33">
                  <c:v>5110</c:v>
                </c:pt>
                <c:pt idx="34">
                  <c:v>5079</c:v>
                </c:pt>
                <c:pt idx="35">
                  <c:v>5202</c:v>
                </c:pt>
                <c:pt idx="36">
                  <c:v>5189</c:v>
                </c:pt>
                <c:pt idx="37">
                  <c:v>5144</c:v>
                </c:pt>
                <c:pt idx="38">
                  <c:v>4939</c:v>
                </c:pt>
                <c:pt idx="39">
                  <c:v>5007</c:v>
                </c:pt>
                <c:pt idx="40">
                  <c:v>5048</c:v>
                </c:pt>
                <c:pt idx="41">
                  <c:v>5082</c:v>
                </c:pt>
                <c:pt idx="42">
                  <c:v>4997</c:v>
                </c:pt>
                <c:pt idx="43">
                  <c:v>4975</c:v>
                </c:pt>
                <c:pt idx="44">
                  <c:v>4988</c:v>
                </c:pt>
                <c:pt idx="45">
                  <c:v>5155</c:v>
                </c:pt>
                <c:pt idx="46">
                  <c:v>5201</c:v>
                </c:pt>
                <c:pt idx="47">
                  <c:v>5307</c:v>
                </c:pt>
                <c:pt idx="48">
                  <c:v>5374</c:v>
                </c:pt>
                <c:pt idx="49">
                  <c:v>5421</c:v>
                </c:pt>
                <c:pt idx="50">
                  <c:v>5327</c:v>
                </c:pt>
                <c:pt idx="51">
                  <c:v>5411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68-4713-B44E-943D13F301D4}"/>
            </c:ext>
          </c:extLst>
        </c:ser>
        <c:ser>
          <c:idx val="10"/>
          <c:order val="10"/>
          <c:tx>
            <c:strRef>
              <c:f>SEGUIM!$T$2</c:f>
              <c:strCache>
                <c:ptCount val="1"/>
                <c:pt idx="0">
                  <c:v>2025pr</c:v>
                </c:pt>
              </c:strCache>
            </c:strRef>
          </c:tx>
          <c:marker>
            <c:symbol val="none"/>
          </c:marker>
          <c:cat>
            <c:strRef>
              <c:f>SEGUIM!$I$3:$I$55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SEGUIM!$T$3:$T$55</c:f>
              <c:numCache>
                <c:formatCode>_(* #,##0_);_(* \(#,##0\);_(* "-"_);_(@_)</c:formatCode>
                <c:ptCount val="53"/>
                <c:pt idx="0">
                  <c:v>4653</c:v>
                </c:pt>
                <c:pt idx="1">
                  <c:v>4734</c:v>
                </c:pt>
                <c:pt idx="2">
                  <c:v>4714</c:v>
                </c:pt>
                <c:pt idx="3">
                  <c:v>4892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2-4139-BB7E-A74593DBD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878160"/>
        <c:axId val="454876984"/>
      </c:lineChart>
      <c:catAx>
        <c:axId val="454878160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Semana de ocurrencia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O"/>
          </a:p>
        </c:txPr>
        <c:crossAx val="454876984"/>
        <c:crosses val="autoZero"/>
        <c:auto val="1"/>
        <c:lblAlgn val="ctr"/>
        <c:lblOffset val="100"/>
        <c:noMultiLvlLbl val="0"/>
      </c:catAx>
      <c:valAx>
        <c:axId val="454876984"/>
        <c:scaling>
          <c:orientation val="minMax"/>
          <c:max val="10700"/>
          <c:min val="35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minorGridlines>
          <c:spPr>
            <a:ln w="3175">
              <a:solidFill>
                <a:schemeClr val="bg1">
                  <a:lumMod val="85000"/>
                </a:schemeClr>
              </a:solidFill>
              <a:prstDash val="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Número</a:t>
                </a:r>
                <a:r>
                  <a:rPr lang="es-CO" baseline="0"/>
                  <a:t> de defunciones</a:t>
                </a:r>
                <a:endParaRPr lang="es-CO"/>
              </a:p>
            </c:rich>
          </c:tx>
          <c:overlay val="0"/>
        </c:title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O"/>
          </a:p>
        </c:txPr>
        <c:crossAx val="454878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chemeClr val="tx1">
              <a:lumMod val="50000"/>
              <a:lumOff val="50000"/>
            </a:schemeClr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es-CO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O"/>
              <a:t>Defunciones NATURALES por semana 2015-2024pr</a:t>
            </a:r>
          </a:p>
          <a:p>
            <a:pPr>
              <a:defRPr/>
            </a:pPr>
            <a:endParaRPr lang="es-C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SEGUIM!$AJ$2</c:f>
              <c:strCache>
                <c:ptCount val="1"/>
                <c:pt idx="0">
                  <c:v>2015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SEGUIM!$AI$3:$AI$55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SEGUIM!$AJ$3:$AJ$55</c:f>
              <c:numCache>
                <c:formatCode>_(* #,##0_);_(* \(#,##0\);_(* "-"_);_(@_)</c:formatCode>
                <c:ptCount val="53"/>
                <c:pt idx="0">
                  <c:v>3973</c:v>
                </c:pt>
                <c:pt idx="1">
                  <c:v>4052</c:v>
                </c:pt>
                <c:pt idx="2">
                  <c:v>3930</c:v>
                </c:pt>
                <c:pt idx="3">
                  <c:v>3727</c:v>
                </c:pt>
                <c:pt idx="4">
                  <c:v>3637</c:v>
                </c:pt>
                <c:pt idx="5">
                  <c:v>3559</c:v>
                </c:pt>
                <c:pt idx="6">
                  <c:v>3555</c:v>
                </c:pt>
                <c:pt idx="7">
                  <c:v>3552</c:v>
                </c:pt>
                <c:pt idx="8">
                  <c:v>3573</c:v>
                </c:pt>
                <c:pt idx="9">
                  <c:v>3505</c:v>
                </c:pt>
                <c:pt idx="10">
                  <c:v>3700</c:v>
                </c:pt>
                <c:pt idx="11">
                  <c:v>3508</c:v>
                </c:pt>
                <c:pt idx="12">
                  <c:v>3611</c:v>
                </c:pt>
                <c:pt idx="13">
                  <c:v>3508</c:v>
                </c:pt>
                <c:pt idx="14">
                  <c:v>3511</c:v>
                </c:pt>
                <c:pt idx="15">
                  <c:v>3525</c:v>
                </c:pt>
                <c:pt idx="16">
                  <c:v>3485</c:v>
                </c:pt>
                <c:pt idx="17">
                  <c:v>3604</c:v>
                </c:pt>
                <c:pt idx="18">
                  <c:v>3685</c:v>
                </c:pt>
                <c:pt idx="19">
                  <c:v>3701</c:v>
                </c:pt>
                <c:pt idx="20">
                  <c:v>3499</c:v>
                </c:pt>
                <c:pt idx="21">
                  <c:v>3423</c:v>
                </c:pt>
                <c:pt idx="22">
                  <c:v>3551</c:v>
                </c:pt>
                <c:pt idx="23">
                  <c:v>3566</c:v>
                </c:pt>
                <c:pt idx="24">
                  <c:v>3679</c:v>
                </c:pt>
                <c:pt idx="25">
                  <c:v>3761</c:v>
                </c:pt>
                <c:pt idx="26">
                  <c:v>3767</c:v>
                </c:pt>
                <c:pt idx="27">
                  <c:v>3780</c:v>
                </c:pt>
                <c:pt idx="28">
                  <c:v>3605</c:v>
                </c:pt>
                <c:pt idx="29">
                  <c:v>3429</c:v>
                </c:pt>
                <c:pt idx="30">
                  <c:v>3516</c:v>
                </c:pt>
                <c:pt idx="31">
                  <c:v>3695</c:v>
                </c:pt>
                <c:pt idx="32">
                  <c:v>3596</c:v>
                </c:pt>
                <c:pt idx="33">
                  <c:v>3504</c:v>
                </c:pt>
                <c:pt idx="34">
                  <c:v>3523</c:v>
                </c:pt>
                <c:pt idx="35">
                  <c:v>3695</c:v>
                </c:pt>
                <c:pt idx="36">
                  <c:v>3613</c:v>
                </c:pt>
                <c:pt idx="37">
                  <c:v>3617</c:v>
                </c:pt>
                <c:pt idx="38">
                  <c:v>3684</c:v>
                </c:pt>
                <c:pt idx="39">
                  <c:v>3717</c:v>
                </c:pt>
                <c:pt idx="40">
                  <c:v>3601</c:v>
                </c:pt>
                <c:pt idx="41">
                  <c:v>3511</c:v>
                </c:pt>
                <c:pt idx="42">
                  <c:v>3533</c:v>
                </c:pt>
                <c:pt idx="43">
                  <c:v>3666</c:v>
                </c:pt>
                <c:pt idx="44">
                  <c:v>3597</c:v>
                </c:pt>
                <c:pt idx="45">
                  <c:v>3781</c:v>
                </c:pt>
                <c:pt idx="46">
                  <c:v>3750</c:v>
                </c:pt>
                <c:pt idx="47">
                  <c:v>3711</c:v>
                </c:pt>
                <c:pt idx="48">
                  <c:v>3757</c:v>
                </c:pt>
                <c:pt idx="49">
                  <c:v>3717</c:v>
                </c:pt>
                <c:pt idx="50">
                  <c:v>3742</c:v>
                </c:pt>
                <c:pt idx="51">
                  <c:v>3850</c:v>
                </c:pt>
                <c:pt idx="52" formatCode="General">
                  <c:v>3919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AFB-4F85-AC5D-F6C47BCE3B4D}"/>
            </c:ext>
          </c:extLst>
        </c:ser>
        <c:ser>
          <c:idx val="1"/>
          <c:order val="1"/>
          <c:tx>
            <c:strRef>
              <c:f>SEGUIM!$AK$2</c:f>
              <c:strCache>
                <c:ptCount val="1"/>
                <c:pt idx="0">
                  <c:v>2016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SEGUIM!$AI$3:$AI$55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SEGUIM!$AK$3:$AK$55</c:f>
              <c:numCache>
                <c:formatCode>_(* #,##0_);_(* \(#,##0\);_(* "-"_);_(@_)</c:formatCode>
                <c:ptCount val="53"/>
                <c:pt idx="0">
                  <c:v>3870</c:v>
                </c:pt>
                <c:pt idx="1">
                  <c:v>3851</c:v>
                </c:pt>
                <c:pt idx="2">
                  <c:v>3810</c:v>
                </c:pt>
                <c:pt idx="3">
                  <c:v>3673</c:v>
                </c:pt>
                <c:pt idx="4">
                  <c:v>3599</c:v>
                </c:pt>
                <c:pt idx="5">
                  <c:v>3613</c:v>
                </c:pt>
                <c:pt idx="6">
                  <c:v>3572</c:v>
                </c:pt>
                <c:pt idx="7">
                  <c:v>3517</c:v>
                </c:pt>
                <c:pt idx="8">
                  <c:v>3662</c:v>
                </c:pt>
                <c:pt idx="9">
                  <c:v>3643</c:v>
                </c:pt>
                <c:pt idx="10">
                  <c:v>3648</c:v>
                </c:pt>
                <c:pt idx="11">
                  <c:v>3721</c:v>
                </c:pt>
                <c:pt idx="12">
                  <c:v>3566</c:v>
                </c:pt>
                <c:pt idx="13">
                  <c:v>3584</c:v>
                </c:pt>
                <c:pt idx="14">
                  <c:v>3597</c:v>
                </c:pt>
                <c:pt idx="15">
                  <c:v>3675</c:v>
                </c:pt>
                <c:pt idx="16">
                  <c:v>3557</c:v>
                </c:pt>
                <c:pt idx="17">
                  <c:v>3636</c:v>
                </c:pt>
                <c:pt idx="18">
                  <c:v>3767</c:v>
                </c:pt>
                <c:pt idx="19">
                  <c:v>4043</c:v>
                </c:pt>
                <c:pt idx="20">
                  <c:v>4015</c:v>
                </c:pt>
                <c:pt idx="21">
                  <c:v>4015</c:v>
                </c:pt>
                <c:pt idx="22">
                  <c:v>3930</c:v>
                </c:pt>
                <c:pt idx="23">
                  <c:v>3961</c:v>
                </c:pt>
                <c:pt idx="24">
                  <c:v>3890</c:v>
                </c:pt>
                <c:pt idx="25">
                  <c:v>3947</c:v>
                </c:pt>
                <c:pt idx="26">
                  <c:v>3776</c:v>
                </c:pt>
                <c:pt idx="27">
                  <c:v>3785</c:v>
                </c:pt>
                <c:pt idx="28">
                  <c:v>3548</c:v>
                </c:pt>
                <c:pt idx="29">
                  <c:v>3667</c:v>
                </c:pt>
                <c:pt idx="30">
                  <c:v>3630</c:v>
                </c:pt>
                <c:pt idx="31">
                  <c:v>3701</c:v>
                </c:pt>
                <c:pt idx="32">
                  <c:v>3610</c:v>
                </c:pt>
                <c:pt idx="33">
                  <c:v>3497</c:v>
                </c:pt>
                <c:pt idx="34">
                  <c:v>3582</c:v>
                </c:pt>
                <c:pt idx="35">
                  <c:v>3558</c:v>
                </c:pt>
                <c:pt idx="36">
                  <c:v>3520</c:v>
                </c:pt>
                <c:pt idx="37">
                  <c:v>3626</c:v>
                </c:pt>
                <c:pt idx="38">
                  <c:v>3525</c:v>
                </c:pt>
                <c:pt idx="39">
                  <c:v>3546</c:v>
                </c:pt>
                <c:pt idx="40">
                  <c:v>3588</c:v>
                </c:pt>
                <c:pt idx="41">
                  <c:v>3595</c:v>
                </c:pt>
                <c:pt idx="42">
                  <c:v>3522</c:v>
                </c:pt>
                <c:pt idx="43">
                  <c:v>3492</c:v>
                </c:pt>
                <c:pt idx="44">
                  <c:v>3631</c:v>
                </c:pt>
                <c:pt idx="45">
                  <c:v>3582</c:v>
                </c:pt>
                <c:pt idx="46">
                  <c:v>3701</c:v>
                </c:pt>
                <c:pt idx="47">
                  <c:v>3664</c:v>
                </c:pt>
                <c:pt idx="48">
                  <c:v>3842</c:v>
                </c:pt>
                <c:pt idx="49">
                  <c:v>4019</c:v>
                </c:pt>
                <c:pt idx="50">
                  <c:v>3943</c:v>
                </c:pt>
                <c:pt idx="51">
                  <c:v>4109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AFB-4F85-AC5D-F6C47BCE3B4D}"/>
            </c:ext>
          </c:extLst>
        </c:ser>
        <c:ser>
          <c:idx val="2"/>
          <c:order val="2"/>
          <c:tx>
            <c:strRef>
              <c:f>SEGUIM!$AL$2</c:f>
              <c:strCache>
                <c:ptCount val="1"/>
                <c:pt idx="0">
                  <c:v>2017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SEGUIM!$AI$3:$AI$55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SEGUIM!$AL$3:$AL$55</c:f>
              <c:numCache>
                <c:formatCode>_(* #,##0_);_(* \(#,##0\);_(* "-"_);_(@_)</c:formatCode>
                <c:ptCount val="53"/>
                <c:pt idx="0">
                  <c:v>4143</c:v>
                </c:pt>
                <c:pt idx="1">
                  <c:v>4159</c:v>
                </c:pt>
                <c:pt idx="2">
                  <c:v>4158</c:v>
                </c:pt>
                <c:pt idx="3">
                  <c:v>3987</c:v>
                </c:pt>
                <c:pt idx="4">
                  <c:v>3850</c:v>
                </c:pt>
                <c:pt idx="5">
                  <c:v>3851</c:v>
                </c:pt>
                <c:pt idx="6">
                  <c:v>3665</c:v>
                </c:pt>
                <c:pt idx="7">
                  <c:v>3650</c:v>
                </c:pt>
                <c:pt idx="8">
                  <c:v>3663</c:v>
                </c:pt>
                <c:pt idx="9">
                  <c:v>3746</c:v>
                </c:pt>
                <c:pt idx="10">
                  <c:v>3637</c:v>
                </c:pt>
                <c:pt idx="11">
                  <c:v>3619</c:v>
                </c:pt>
                <c:pt idx="12">
                  <c:v>3699</c:v>
                </c:pt>
                <c:pt idx="13">
                  <c:v>3822</c:v>
                </c:pt>
                <c:pt idx="14">
                  <c:v>3679</c:v>
                </c:pt>
                <c:pt idx="15">
                  <c:v>3715</c:v>
                </c:pt>
                <c:pt idx="16">
                  <c:v>3743</c:v>
                </c:pt>
                <c:pt idx="17">
                  <c:v>3498</c:v>
                </c:pt>
                <c:pt idx="18">
                  <c:v>3682</c:v>
                </c:pt>
                <c:pt idx="19">
                  <c:v>3934</c:v>
                </c:pt>
                <c:pt idx="20">
                  <c:v>3804</c:v>
                </c:pt>
                <c:pt idx="21">
                  <c:v>3893</c:v>
                </c:pt>
                <c:pt idx="22">
                  <c:v>3799</c:v>
                </c:pt>
                <c:pt idx="23">
                  <c:v>3829</c:v>
                </c:pt>
                <c:pt idx="24">
                  <c:v>3623</c:v>
                </c:pt>
                <c:pt idx="25">
                  <c:v>3812</c:v>
                </c:pt>
                <c:pt idx="26">
                  <c:v>3809</c:v>
                </c:pt>
                <c:pt idx="27">
                  <c:v>3826</c:v>
                </c:pt>
                <c:pt idx="28">
                  <c:v>3815</c:v>
                </c:pt>
                <c:pt idx="29">
                  <c:v>3730</c:v>
                </c:pt>
                <c:pt idx="30">
                  <c:v>3792</c:v>
                </c:pt>
                <c:pt idx="31">
                  <c:v>3755</c:v>
                </c:pt>
                <c:pt idx="32">
                  <c:v>3853</c:v>
                </c:pt>
                <c:pt idx="33">
                  <c:v>3713</c:v>
                </c:pt>
                <c:pt idx="34">
                  <c:v>3726</c:v>
                </c:pt>
                <c:pt idx="35">
                  <c:v>3737</c:v>
                </c:pt>
                <c:pt idx="36">
                  <c:v>3820</c:v>
                </c:pt>
                <c:pt idx="37">
                  <c:v>3841</c:v>
                </c:pt>
                <c:pt idx="38">
                  <c:v>3783</c:v>
                </c:pt>
                <c:pt idx="39">
                  <c:v>3775</c:v>
                </c:pt>
                <c:pt idx="40">
                  <c:v>3805</c:v>
                </c:pt>
                <c:pt idx="41">
                  <c:v>3884</c:v>
                </c:pt>
                <c:pt idx="42">
                  <c:v>3697</c:v>
                </c:pt>
                <c:pt idx="43">
                  <c:v>3713</c:v>
                </c:pt>
                <c:pt idx="44">
                  <c:v>3813</c:v>
                </c:pt>
                <c:pt idx="45">
                  <c:v>3711</c:v>
                </c:pt>
                <c:pt idx="46">
                  <c:v>3732</c:v>
                </c:pt>
                <c:pt idx="47">
                  <c:v>3817</c:v>
                </c:pt>
                <c:pt idx="48">
                  <c:v>3904</c:v>
                </c:pt>
                <c:pt idx="49">
                  <c:v>3864</c:v>
                </c:pt>
                <c:pt idx="50">
                  <c:v>3904</c:v>
                </c:pt>
                <c:pt idx="51">
                  <c:v>3937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CAFB-4F85-AC5D-F6C47BCE3B4D}"/>
            </c:ext>
          </c:extLst>
        </c:ser>
        <c:ser>
          <c:idx val="3"/>
          <c:order val="3"/>
          <c:tx>
            <c:strRef>
              <c:f>SEGUIM!$AM$2</c:f>
              <c:strCache>
                <c:ptCount val="1"/>
                <c:pt idx="0">
                  <c:v>2018</c:v>
                </c:pt>
              </c:strCache>
            </c:strRef>
          </c:tx>
          <c:spPr>
            <a:ln w="158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SEGUIM!$AI$3:$AI$55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SEGUIM!$AM$3:$AM$55</c:f>
              <c:numCache>
                <c:formatCode>_(* #,##0_);_(* \(#,##0\);_(* "-"_);_(@_)</c:formatCode>
                <c:ptCount val="53"/>
                <c:pt idx="0">
                  <c:v>4010</c:v>
                </c:pt>
                <c:pt idx="1">
                  <c:v>3914</c:v>
                </c:pt>
                <c:pt idx="2">
                  <c:v>4000</c:v>
                </c:pt>
                <c:pt idx="3">
                  <c:v>4056</c:v>
                </c:pt>
                <c:pt idx="4">
                  <c:v>3886</c:v>
                </c:pt>
                <c:pt idx="5">
                  <c:v>3822</c:v>
                </c:pt>
                <c:pt idx="6">
                  <c:v>3807</c:v>
                </c:pt>
                <c:pt idx="7">
                  <c:v>3710</c:v>
                </c:pt>
                <c:pt idx="8">
                  <c:v>3807</c:v>
                </c:pt>
                <c:pt idx="9">
                  <c:v>3961</c:v>
                </c:pt>
                <c:pt idx="10">
                  <c:v>3981</c:v>
                </c:pt>
                <c:pt idx="11">
                  <c:v>3803</c:v>
                </c:pt>
                <c:pt idx="12">
                  <c:v>3698</c:v>
                </c:pt>
                <c:pt idx="13">
                  <c:v>3765</c:v>
                </c:pt>
                <c:pt idx="14">
                  <c:v>3763</c:v>
                </c:pt>
                <c:pt idx="15">
                  <c:v>3767</c:v>
                </c:pt>
                <c:pt idx="16">
                  <c:v>3877</c:v>
                </c:pt>
                <c:pt idx="17">
                  <c:v>3966</c:v>
                </c:pt>
                <c:pt idx="18">
                  <c:v>3910</c:v>
                </c:pt>
                <c:pt idx="19">
                  <c:v>4112</c:v>
                </c:pt>
                <c:pt idx="20">
                  <c:v>4130</c:v>
                </c:pt>
                <c:pt idx="21">
                  <c:v>4143</c:v>
                </c:pt>
                <c:pt idx="22">
                  <c:v>4257</c:v>
                </c:pt>
                <c:pt idx="23">
                  <c:v>4235</c:v>
                </c:pt>
                <c:pt idx="24">
                  <c:v>4251</c:v>
                </c:pt>
                <c:pt idx="25">
                  <c:v>4319</c:v>
                </c:pt>
                <c:pt idx="26">
                  <c:v>4243</c:v>
                </c:pt>
                <c:pt idx="27">
                  <c:v>4182</c:v>
                </c:pt>
                <c:pt idx="28">
                  <c:v>4122</c:v>
                </c:pt>
                <c:pt idx="29">
                  <c:v>3953</c:v>
                </c:pt>
                <c:pt idx="30">
                  <c:v>3944</c:v>
                </c:pt>
                <c:pt idx="31">
                  <c:v>3984</c:v>
                </c:pt>
                <c:pt idx="32">
                  <c:v>4024</c:v>
                </c:pt>
                <c:pt idx="33">
                  <c:v>3913</c:v>
                </c:pt>
                <c:pt idx="34">
                  <c:v>3890</c:v>
                </c:pt>
                <c:pt idx="35">
                  <c:v>3852</c:v>
                </c:pt>
                <c:pt idx="36">
                  <c:v>3871</c:v>
                </c:pt>
                <c:pt idx="37">
                  <c:v>3825</c:v>
                </c:pt>
                <c:pt idx="38">
                  <c:v>3785</c:v>
                </c:pt>
                <c:pt idx="39">
                  <c:v>3745</c:v>
                </c:pt>
                <c:pt idx="40">
                  <c:v>3754</c:v>
                </c:pt>
                <c:pt idx="41">
                  <c:v>3741</c:v>
                </c:pt>
                <c:pt idx="42">
                  <c:v>3690</c:v>
                </c:pt>
                <c:pt idx="43">
                  <c:v>3816</c:v>
                </c:pt>
                <c:pt idx="44">
                  <c:v>3801</c:v>
                </c:pt>
                <c:pt idx="45">
                  <c:v>3965</c:v>
                </c:pt>
                <c:pt idx="46">
                  <c:v>3874</c:v>
                </c:pt>
                <c:pt idx="47">
                  <c:v>4041</c:v>
                </c:pt>
                <c:pt idx="48">
                  <c:v>4079</c:v>
                </c:pt>
                <c:pt idx="49">
                  <c:v>4151</c:v>
                </c:pt>
                <c:pt idx="50">
                  <c:v>4176</c:v>
                </c:pt>
                <c:pt idx="51">
                  <c:v>4271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CAFB-4F85-AC5D-F6C47BCE3B4D}"/>
            </c:ext>
          </c:extLst>
        </c:ser>
        <c:ser>
          <c:idx val="4"/>
          <c:order val="4"/>
          <c:tx>
            <c:strRef>
              <c:f>SEGUIM!$AN$2</c:f>
              <c:strCache>
                <c:ptCount val="1"/>
                <c:pt idx="0">
                  <c:v>2019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SEGUIM!$AI$3:$AI$55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SEGUIM!$AN$3:$AN$55</c:f>
              <c:numCache>
                <c:formatCode>_(* #,##0_);_(* \(#,##0\);_(* "-"_);_(@_)</c:formatCode>
                <c:ptCount val="53"/>
                <c:pt idx="0">
                  <c:v>4604</c:v>
                </c:pt>
                <c:pt idx="1">
                  <c:v>4126</c:v>
                </c:pt>
                <c:pt idx="2">
                  <c:v>4277</c:v>
                </c:pt>
                <c:pt idx="3">
                  <c:v>4071</c:v>
                </c:pt>
                <c:pt idx="4">
                  <c:v>3952</c:v>
                </c:pt>
                <c:pt idx="5">
                  <c:v>3955</c:v>
                </c:pt>
                <c:pt idx="6">
                  <c:v>3918</c:v>
                </c:pt>
                <c:pt idx="7">
                  <c:v>3931</c:v>
                </c:pt>
                <c:pt idx="8">
                  <c:v>3850</c:v>
                </c:pt>
                <c:pt idx="9">
                  <c:v>3808</c:v>
                </c:pt>
                <c:pt idx="10">
                  <c:v>3889</c:v>
                </c:pt>
                <c:pt idx="11">
                  <c:v>3938</c:v>
                </c:pt>
                <c:pt idx="12">
                  <c:v>3926</c:v>
                </c:pt>
                <c:pt idx="13">
                  <c:v>3889</c:v>
                </c:pt>
                <c:pt idx="14">
                  <c:v>3948</c:v>
                </c:pt>
                <c:pt idx="15">
                  <c:v>3874</c:v>
                </c:pt>
                <c:pt idx="16">
                  <c:v>3889</c:v>
                </c:pt>
                <c:pt idx="17">
                  <c:v>4000</c:v>
                </c:pt>
                <c:pt idx="18">
                  <c:v>4045</c:v>
                </c:pt>
                <c:pt idx="19">
                  <c:v>3855</c:v>
                </c:pt>
                <c:pt idx="20">
                  <c:v>4083</c:v>
                </c:pt>
                <c:pt idx="21">
                  <c:v>3992</c:v>
                </c:pt>
                <c:pt idx="22">
                  <c:v>4231</c:v>
                </c:pt>
                <c:pt idx="23">
                  <c:v>4151</c:v>
                </c:pt>
                <c:pt idx="24">
                  <c:v>4357</c:v>
                </c:pt>
                <c:pt idx="25">
                  <c:v>4170</c:v>
                </c:pt>
                <c:pt idx="26">
                  <c:v>4244</c:v>
                </c:pt>
                <c:pt idx="27">
                  <c:v>4285</c:v>
                </c:pt>
                <c:pt idx="28">
                  <c:v>4358</c:v>
                </c:pt>
                <c:pt idx="29">
                  <c:v>4057</c:v>
                </c:pt>
                <c:pt idx="30">
                  <c:v>4143</c:v>
                </c:pt>
                <c:pt idx="31">
                  <c:v>4097</c:v>
                </c:pt>
                <c:pt idx="32">
                  <c:v>4078</c:v>
                </c:pt>
                <c:pt idx="33">
                  <c:v>4281</c:v>
                </c:pt>
                <c:pt idx="34">
                  <c:v>4200</c:v>
                </c:pt>
                <c:pt idx="35">
                  <c:v>4106</c:v>
                </c:pt>
                <c:pt idx="36">
                  <c:v>3990</c:v>
                </c:pt>
                <c:pt idx="37">
                  <c:v>4069</c:v>
                </c:pt>
                <c:pt idx="38">
                  <c:v>3893</c:v>
                </c:pt>
                <c:pt idx="39">
                  <c:v>4024</c:v>
                </c:pt>
                <c:pt idx="40">
                  <c:v>3982</c:v>
                </c:pt>
                <c:pt idx="41">
                  <c:v>4014</c:v>
                </c:pt>
                <c:pt idx="42">
                  <c:v>4114</c:v>
                </c:pt>
                <c:pt idx="43">
                  <c:v>4125</c:v>
                </c:pt>
                <c:pt idx="44">
                  <c:v>4108</c:v>
                </c:pt>
                <c:pt idx="45">
                  <c:v>4120</c:v>
                </c:pt>
                <c:pt idx="46">
                  <c:v>4191</c:v>
                </c:pt>
                <c:pt idx="47">
                  <c:v>4162</c:v>
                </c:pt>
                <c:pt idx="48">
                  <c:v>4186</c:v>
                </c:pt>
                <c:pt idx="49">
                  <c:v>4132</c:v>
                </c:pt>
                <c:pt idx="50">
                  <c:v>4153</c:v>
                </c:pt>
                <c:pt idx="51">
                  <c:v>4275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CAFB-4F85-AC5D-F6C47BCE3B4D}"/>
            </c:ext>
          </c:extLst>
        </c:ser>
        <c:ser>
          <c:idx val="5"/>
          <c:order val="5"/>
          <c:tx>
            <c:strRef>
              <c:f>SEGUIM!$AO$2</c:f>
              <c:strCache>
                <c:ptCount val="1"/>
                <c:pt idx="0">
                  <c:v>2020</c:v>
                </c:pt>
              </c:strCache>
            </c:strRef>
          </c:tx>
          <c:spPr>
            <a:ln w="25400" cap="rnd">
              <a:solidFill>
                <a:srgbClr val="FF0066"/>
              </a:solidFill>
              <a:round/>
            </a:ln>
            <a:effectLst/>
          </c:spPr>
          <c:marker>
            <c:symbol val="none"/>
          </c:marker>
          <c:cat>
            <c:strRef>
              <c:f>SEGUIM!$AI$3:$AI$55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SEGUIM!$AO$3:$AO$55</c:f>
              <c:numCache>
                <c:formatCode>#,##0</c:formatCode>
                <c:ptCount val="53"/>
                <c:pt idx="0">
                  <c:v>4336</c:v>
                </c:pt>
                <c:pt idx="1">
                  <c:v>4430</c:v>
                </c:pt>
                <c:pt idx="2">
                  <c:v>4317</c:v>
                </c:pt>
                <c:pt idx="3">
                  <c:v>4187</c:v>
                </c:pt>
                <c:pt idx="4">
                  <c:v>4078</c:v>
                </c:pt>
                <c:pt idx="5">
                  <c:v>4136</c:v>
                </c:pt>
                <c:pt idx="6">
                  <c:v>4167</c:v>
                </c:pt>
                <c:pt idx="7">
                  <c:v>4083</c:v>
                </c:pt>
                <c:pt idx="8">
                  <c:v>3990</c:v>
                </c:pt>
                <c:pt idx="9">
                  <c:v>3948</c:v>
                </c:pt>
                <c:pt idx="10">
                  <c:v>3884</c:v>
                </c:pt>
                <c:pt idx="11">
                  <c:v>4043</c:v>
                </c:pt>
                <c:pt idx="12">
                  <c:v>4027</c:v>
                </c:pt>
                <c:pt idx="13">
                  <c:v>3837</c:v>
                </c:pt>
                <c:pt idx="14">
                  <c:v>3935</c:v>
                </c:pt>
                <c:pt idx="15">
                  <c:v>3990</c:v>
                </c:pt>
                <c:pt idx="16">
                  <c:v>3943</c:v>
                </c:pt>
                <c:pt idx="17">
                  <c:v>3835</c:v>
                </c:pt>
                <c:pt idx="18">
                  <c:v>4014</c:v>
                </c:pt>
                <c:pt idx="19">
                  <c:v>4144</c:v>
                </c:pt>
                <c:pt idx="20">
                  <c:v>4227</c:v>
                </c:pt>
                <c:pt idx="21">
                  <c:v>4304</c:v>
                </c:pt>
                <c:pt idx="22">
                  <c:v>4696</c:v>
                </c:pt>
                <c:pt idx="23">
                  <c:v>4828</c:v>
                </c:pt>
                <c:pt idx="24">
                  <c:v>5309</c:v>
                </c:pt>
                <c:pt idx="25">
                  <c:v>5635</c:v>
                </c:pt>
                <c:pt idx="26">
                  <c:v>5751</c:v>
                </c:pt>
                <c:pt idx="27">
                  <c:v>6235</c:v>
                </c:pt>
                <c:pt idx="28">
                  <c:v>6808</c:v>
                </c:pt>
                <c:pt idx="29">
                  <c:v>7230</c:v>
                </c:pt>
                <c:pt idx="30">
                  <c:v>7494</c:v>
                </c:pt>
                <c:pt idx="31">
                  <c:v>7355</c:v>
                </c:pt>
                <c:pt idx="32">
                  <c:v>7134</c:v>
                </c:pt>
                <c:pt idx="33">
                  <c:v>6628</c:v>
                </c:pt>
                <c:pt idx="34">
                  <c:v>6268</c:v>
                </c:pt>
                <c:pt idx="35">
                  <c:v>6034</c:v>
                </c:pt>
                <c:pt idx="36">
                  <c:v>5772</c:v>
                </c:pt>
                <c:pt idx="37">
                  <c:v>5653</c:v>
                </c:pt>
                <c:pt idx="38">
                  <c:v>5598</c:v>
                </c:pt>
                <c:pt idx="39">
                  <c:v>5458</c:v>
                </c:pt>
                <c:pt idx="40">
                  <c:v>5573</c:v>
                </c:pt>
                <c:pt idx="41">
                  <c:v>5605</c:v>
                </c:pt>
                <c:pt idx="42">
                  <c:v>5708</c:v>
                </c:pt>
                <c:pt idx="43">
                  <c:v>5582</c:v>
                </c:pt>
                <c:pt idx="44">
                  <c:v>5697</c:v>
                </c:pt>
                <c:pt idx="45">
                  <c:v>5540</c:v>
                </c:pt>
                <c:pt idx="46">
                  <c:v>5665</c:v>
                </c:pt>
                <c:pt idx="47">
                  <c:v>5622</c:v>
                </c:pt>
                <c:pt idx="48">
                  <c:v>5637</c:v>
                </c:pt>
                <c:pt idx="49">
                  <c:v>5972</c:v>
                </c:pt>
                <c:pt idx="50">
                  <c:v>6076</c:v>
                </c:pt>
                <c:pt idx="51">
                  <c:v>6474</c:v>
                </c:pt>
                <c:pt idx="52">
                  <c:v>7088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CAFB-4F85-AC5D-F6C47BCE3B4D}"/>
            </c:ext>
          </c:extLst>
        </c:ser>
        <c:ser>
          <c:idx val="6"/>
          <c:order val="6"/>
          <c:tx>
            <c:strRef>
              <c:f>SEGUIM!$AP$2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SEGUIM!$AI$3:$AI$55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SEGUIM!$AP$3:$AP$55</c:f>
              <c:numCache>
                <c:formatCode>#,##0</c:formatCode>
                <c:ptCount val="53"/>
                <c:pt idx="0">
                  <c:v>7471</c:v>
                </c:pt>
                <c:pt idx="1">
                  <c:v>7975</c:v>
                </c:pt>
                <c:pt idx="2">
                  <c:v>7916</c:v>
                </c:pt>
                <c:pt idx="3">
                  <c:v>7112</c:v>
                </c:pt>
                <c:pt idx="4">
                  <c:v>6439</c:v>
                </c:pt>
                <c:pt idx="5">
                  <c:v>5758</c:v>
                </c:pt>
                <c:pt idx="6">
                  <c:v>5356</c:v>
                </c:pt>
                <c:pt idx="7">
                  <c:v>5003</c:v>
                </c:pt>
                <c:pt idx="8">
                  <c:v>4961</c:v>
                </c:pt>
                <c:pt idx="9">
                  <c:v>4810</c:v>
                </c:pt>
                <c:pt idx="10">
                  <c:v>5028</c:v>
                </c:pt>
                <c:pt idx="11">
                  <c:v>5406</c:v>
                </c:pt>
                <c:pt idx="12">
                  <c:v>6006</c:v>
                </c:pt>
                <c:pt idx="13">
                  <c:v>6697</c:v>
                </c:pt>
                <c:pt idx="14">
                  <c:v>7874</c:v>
                </c:pt>
                <c:pt idx="15">
                  <c:v>8197</c:v>
                </c:pt>
                <c:pt idx="16">
                  <c:v>8305</c:v>
                </c:pt>
                <c:pt idx="17">
                  <c:v>8319</c:v>
                </c:pt>
                <c:pt idx="18">
                  <c:v>8373</c:v>
                </c:pt>
                <c:pt idx="19">
                  <c:v>8473</c:v>
                </c:pt>
                <c:pt idx="20">
                  <c:v>8667</c:v>
                </c:pt>
                <c:pt idx="21">
                  <c:v>9165</c:v>
                </c:pt>
                <c:pt idx="22">
                  <c:v>9484</c:v>
                </c:pt>
                <c:pt idx="23">
                  <c:v>9844</c:v>
                </c:pt>
                <c:pt idx="24">
                  <c:v>9875</c:v>
                </c:pt>
                <c:pt idx="25">
                  <c:v>9718</c:v>
                </c:pt>
                <c:pt idx="26">
                  <c:v>8991</c:v>
                </c:pt>
                <c:pt idx="27">
                  <c:v>8171</c:v>
                </c:pt>
                <c:pt idx="28">
                  <c:v>7143</c:v>
                </c:pt>
                <c:pt idx="29">
                  <c:v>6477</c:v>
                </c:pt>
                <c:pt idx="30">
                  <c:v>5648</c:v>
                </c:pt>
                <c:pt idx="31">
                  <c:v>5237</c:v>
                </c:pt>
                <c:pt idx="32">
                  <c:v>5037</c:v>
                </c:pt>
                <c:pt idx="33">
                  <c:v>4741</c:v>
                </c:pt>
                <c:pt idx="34">
                  <c:v>4494</c:v>
                </c:pt>
                <c:pt idx="35">
                  <c:v>4465</c:v>
                </c:pt>
                <c:pt idx="36">
                  <c:v>4355</c:v>
                </c:pt>
                <c:pt idx="37">
                  <c:v>4516</c:v>
                </c:pt>
                <c:pt idx="38">
                  <c:v>4394</c:v>
                </c:pt>
                <c:pt idx="39">
                  <c:v>4526</c:v>
                </c:pt>
                <c:pt idx="40">
                  <c:v>4430</c:v>
                </c:pt>
                <c:pt idx="41">
                  <c:v>4316</c:v>
                </c:pt>
                <c:pt idx="42">
                  <c:v>4427</c:v>
                </c:pt>
                <c:pt idx="43">
                  <c:v>4446</c:v>
                </c:pt>
                <c:pt idx="44">
                  <c:v>4637</c:v>
                </c:pt>
                <c:pt idx="45">
                  <c:v>4679</c:v>
                </c:pt>
                <c:pt idx="46">
                  <c:v>4706</c:v>
                </c:pt>
                <c:pt idx="47">
                  <c:v>4920</c:v>
                </c:pt>
                <c:pt idx="48">
                  <c:v>4911</c:v>
                </c:pt>
                <c:pt idx="49">
                  <c:v>4898</c:v>
                </c:pt>
                <c:pt idx="50">
                  <c:v>5110</c:v>
                </c:pt>
                <c:pt idx="51">
                  <c:v>5197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E1-4F8E-A2F7-417AA1133AAF}"/>
            </c:ext>
          </c:extLst>
        </c:ser>
        <c:ser>
          <c:idx val="7"/>
          <c:order val="7"/>
          <c:tx>
            <c:strRef>
              <c:f>SEGUIM!$AQ$2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cat>
            <c:strRef>
              <c:f>SEGUIM!$AI$3:$AI$55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SEGUIM!$AQ$3:$AQ$55</c:f>
              <c:numCache>
                <c:formatCode>#,##0</c:formatCode>
                <c:ptCount val="53"/>
                <c:pt idx="0">
                  <c:v>5784</c:v>
                </c:pt>
                <c:pt idx="1">
                  <c:v>6494</c:v>
                </c:pt>
                <c:pt idx="2">
                  <c:v>7299</c:v>
                </c:pt>
                <c:pt idx="3">
                  <c:v>7673</c:v>
                </c:pt>
                <c:pt idx="4">
                  <c:v>7069</c:v>
                </c:pt>
                <c:pt idx="5">
                  <c:v>6258</c:v>
                </c:pt>
                <c:pt idx="6">
                  <c:v>5498</c:v>
                </c:pt>
                <c:pt idx="7">
                  <c:v>4846</c:v>
                </c:pt>
                <c:pt idx="8">
                  <c:v>4570</c:v>
                </c:pt>
                <c:pt idx="9">
                  <c:v>4512</c:v>
                </c:pt>
                <c:pt idx="10">
                  <c:v>4316</c:v>
                </c:pt>
                <c:pt idx="11">
                  <c:v>4285</c:v>
                </c:pt>
                <c:pt idx="12">
                  <c:v>4220</c:v>
                </c:pt>
                <c:pt idx="13">
                  <c:v>4272</c:v>
                </c:pt>
                <c:pt idx="14">
                  <c:v>4212</c:v>
                </c:pt>
                <c:pt idx="15">
                  <c:v>4313</c:v>
                </c:pt>
                <c:pt idx="16">
                  <c:v>4276</c:v>
                </c:pt>
                <c:pt idx="17">
                  <c:v>4485</c:v>
                </c:pt>
                <c:pt idx="18">
                  <c:v>4450</c:v>
                </c:pt>
                <c:pt idx="19">
                  <c:v>4482</c:v>
                </c:pt>
                <c:pt idx="20">
                  <c:v>4623</c:v>
                </c:pt>
                <c:pt idx="21">
                  <c:v>4667</c:v>
                </c:pt>
                <c:pt idx="22">
                  <c:v>4735</c:v>
                </c:pt>
                <c:pt idx="23">
                  <c:v>4843</c:v>
                </c:pt>
                <c:pt idx="24">
                  <c:v>4862</c:v>
                </c:pt>
                <c:pt idx="25">
                  <c:v>5134</c:v>
                </c:pt>
                <c:pt idx="26">
                  <c:v>5234</c:v>
                </c:pt>
                <c:pt idx="27">
                  <c:v>5293</c:v>
                </c:pt>
                <c:pt idx="28">
                  <c:v>4883</c:v>
                </c:pt>
                <c:pt idx="29">
                  <c:v>4816</c:v>
                </c:pt>
                <c:pt idx="30">
                  <c:v>4728</c:v>
                </c:pt>
                <c:pt idx="31">
                  <c:v>4627</c:v>
                </c:pt>
                <c:pt idx="32">
                  <c:v>4453</c:v>
                </c:pt>
                <c:pt idx="33">
                  <c:v>4510</c:v>
                </c:pt>
                <c:pt idx="34">
                  <c:v>4552</c:v>
                </c:pt>
                <c:pt idx="35">
                  <c:v>4470</c:v>
                </c:pt>
                <c:pt idx="36">
                  <c:v>4238</c:v>
                </c:pt>
                <c:pt idx="37">
                  <c:v>4221</c:v>
                </c:pt>
                <c:pt idx="38">
                  <c:v>4149</c:v>
                </c:pt>
                <c:pt idx="39">
                  <c:v>4261</c:v>
                </c:pt>
                <c:pt idx="40">
                  <c:v>4351</c:v>
                </c:pt>
                <c:pt idx="41">
                  <c:v>4438</c:v>
                </c:pt>
                <c:pt idx="42">
                  <c:v>4328</c:v>
                </c:pt>
                <c:pt idx="43">
                  <c:v>4281</c:v>
                </c:pt>
                <c:pt idx="44">
                  <c:v>4281</c:v>
                </c:pt>
                <c:pt idx="45">
                  <c:v>4303</c:v>
                </c:pt>
                <c:pt idx="46">
                  <c:v>4623</c:v>
                </c:pt>
                <c:pt idx="47">
                  <c:v>4454</c:v>
                </c:pt>
                <c:pt idx="48">
                  <c:v>4592</c:v>
                </c:pt>
                <c:pt idx="49">
                  <c:v>4648</c:v>
                </c:pt>
                <c:pt idx="50">
                  <c:v>4732</c:v>
                </c:pt>
                <c:pt idx="51">
                  <c:v>4851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CE-435B-9008-CD3FEAAD1AE1}"/>
            </c:ext>
          </c:extLst>
        </c:ser>
        <c:ser>
          <c:idx val="8"/>
          <c:order val="8"/>
          <c:tx>
            <c:strRef>
              <c:f>SEGUIM!$AR$2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660033"/>
              </a:solidFill>
            </a:ln>
          </c:spPr>
          <c:marker>
            <c:symbol val="none"/>
          </c:marker>
          <c:cat>
            <c:strRef>
              <c:f>SEGUIM!$AI$3:$AI$55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SEGUIM!$AR$3:$AR$55</c:f>
              <c:numCache>
                <c:formatCode>#,##0</c:formatCode>
                <c:ptCount val="53"/>
                <c:pt idx="0">
                  <c:v>4621</c:v>
                </c:pt>
                <c:pt idx="1">
                  <c:v>4643</c:v>
                </c:pt>
                <c:pt idx="2">
                  <c:v>4624</c:v>
                </c:pt>
                <c:pt idx="3">
                  <c:v>4591</c:v>
                </c:pt>
                <c:pt idx="4">
                  <c:v>4352</c:v>
                </c:pt>
                <c:pt idx="5">
                  <c:v>4340</c:v>
                </c:pt>
                <c:pt idx="6">
                  <c:v>4338</c:v>
                </c:pt>
                <c:pt idx="7">
                  <c:v>4416</c:v>
                </c:pt>
                <c:pt idx="8">
                  <c:v>4452</c:v>
                </c:pt>
                <c:pt idx="9">
                  <c:v>4413</c:v>
                </c:pt>
                <c:pt idx="10">
                  <c:v>4383</c:v>
                </c:pt>
                <c:pt idx="11">
                  <c:v>4474</c:v>
                </c:pt>
                <c:pt idx="12">
                  <c:v>4443</c:v>
                </c:pt>
                <c:pt idx="13">
                  <c:v>4398</c:v>
                </c:pt>
                <c:pt idx="14">
                  <c:v>4369</c:v>
                </c:pt>
                <c:pt idx="15">
                  <c:v>4343</c:v>
                </c:pt>
                <c:pt idx="16">
                  <c:v>4448</c:v>
                </c:pt>
                <c:pt idx="17">
                  <c:v>4608</c:v>
                </c:pt>
                <c:pt idx="18">
                  <c:v>4689</c:v>
                </c:pt>
                <c:pt idx="19">
                  <c:v>4599</c:v>
                </c:pt>
                <c:pt idx="20">
                  <c:v>4557</c:v>
                </c:pt>
                <c:pt idx="21">
                  <c:v>4682</c:v>
                </c:pt>
                <c:pt idx="22">
                  <c:v>4626</c:v>
                </c:pt>
                <c:pt idx="23">
                  <c:v>4663</c:v>
                </c:pt>
                <c:pt idx="24">
                  <c:v>4818</c:v>
                </c:pt>
                <c:pt idx="25">
                  <c:v>4716</c:v>
                </c:pt>
                <c:pt idx="26">
                  <c:v>4736</c:v>
                </c:pt>
                <c:pt idx="27">
                  <c:v>4587</c:v>
                </c:pt>
                <c:pt idx="28">
                  <c:v>4648</c:v>
                </c:pt>
                <c:pt idx="29">
                  <c:v>4720</c:v>
                </c:pt>
                <c:pt idx="30">
                  <c:v>4373</c:v>
                </c:pt>
                <c:pt idx="31">
                  <c:v>4563</c:v>
                </c:pt>
                <c:pt idx="32">
                  <c:v>4474</c:v>
                </c:pt>
                <c:pt idx="33">
                  <c:v>4386</c:v>
                </c:pt>
                <c:pt idx="34">
                  <c:v>4621</c:v>
                </c:pt>
                <c:pt idx="35">
                  <c:v>4456</c:v>
                </c:pt>
                <c:pt idx="36">
                  <c:v>4224</c:v>
                </c:pt>
                <c:pt idx="37">
                  <c:v>4216</c:v>
                </c:pt>
                <c:pt idx="38">
                  <c:v>4249</c:v>
                </c:pt>
                <c:pt idx="39">
                  <c:v>4351</c:v>
                </c:pt>
                <c:pt idx="40">
                  <c:v>4334</c:v>
                </c:pt>
                <c:pt idx="41">
                  <c:v>4099</c:v>
                </c:pt>
                <c:pt idx="42">
                  <c:v>4066</c:v>
                </c:pt>
                <c:pt idx="43">
                  <c:v>4126</c:v>
                </c:pt>
                <c:pt idx="44">
                  <c:v>4330</c:v>
                </c:pt>
                <c:pt idx="45">
                  <c:v>4281</c:v>
                </c:pt>
                <c:pt idx="46">
                  <c:v>4270</c:v>
                </c:pt>
                <c:pt idx="47">
                  <c:v>4438</c:v>
                </c:pt>
                <c:pt idx="48">
                  <c:v>4475</c:v>
                </c:pt>
                <c:pt idx="49">
                  <c:v>4423</c:v>
                </c:pt>
                <c:pt idx="50">
                  <c:v>4461</c:v>
                </c:pt>
                <c:pt idx="51">
                  <c:v>4435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D54-4BAC-A8A1-40808735277E}"/>
            </c:ext>
          </c:extLst>
        </c:ser>
        <c:ser>
          <c:idx val="9"/>
          <c:order val="9"/>
          <c:tx>
            <c:strRef>
              <c:f>SEGUIM!$AS$2</c:f>
              <c:strCache>
                <c:ptCount val="1"/>
                <c:pt idx="0">
                  <c:v>2024pr</c:v>
                </c:pt>
              </c:strCache>
            </c:strRef>
          </c:tx>
          <c:marker>
            <c:symbol val="none"/>
          </c:marker>
          <c:cat>
            <c:strRef>
              <c:f>SEGUIM!$AI$3:$AI$55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SEGUIM!$AS$3:$AS$55</c:f>
              <c:numCache>
                <c:formatCode>#,##0</c:formatCode>
                <c:ptCount val="53"/>
                <c:pt idx="0">
                  <c:v>4515</c:v>
                </c:pt>
                <c:pt idx="1">
                  <c:v>4631</c:v>
                </c:pt>
                <c:pt idx="2">
                  <c:v>4835</c:v>
                </c:pt>
                <c:pt idx="3">
                  <c:v>4663</c:v>
                </c:pt>
                <c:pt idx="4">
                  <c:v>4657</c:v>
                </c:pt>
                <c:pt idx="5">
                  <c:v>4410</c:v>
                </c:pt>
                <c:pt idx="6">
                  <c:v>4431</c:v>
                </c:pt>
                <c:pt idx="7">
                  <c:v>4401</c:v>
                </c:pt>
                <c:pt idx="8">
                  <c:v>4390</c:v>
                </c:pt>
                <c:pt idx="9">
                  <c:v>4440</c:v>
                </c:pt>
                <c:pt idx="10">
                  <c:v>4542</c:v>
                </c:pt>
                <c:pt idx="11">
                  <c:v>4673</c:v>
                </c:pt>
                <c:pt idx="12">
                  <c:v>4221</c:v>
                </c:pt>
                <c:pt idx="13">
                  <c:v>4300</c:v>
                </c:pt>
                <c:pt idx="14">
                  <c:v>4596</c:v>
                </c:pt>
                <c:pt idx="15">
                  <c:v>4416</c:v>
                </c:pt>
                <c:pt idx="16">
                  <c:v>4286</c:v>
                </c:pt>
                <c:pt idx="17">
                  <c:v>4334</c:v>
                </c:pt>
                <c:pt idx="18">
                  <c:v>4415</c:v>
                </c:pt>
                <c:pt idx="19">
                  <c:v>4650</c:v>
                </c:pt>
                <c:pt idx="20">
                  <c:v>4642</c:v>
                </c:pt>
                <c:pt idx="21">
                  <c:v>4779</c:v>
                </c:pt>
                <c:pt idx="22">
                  <c:v>4884</c:v>
                </c:pt>
                <c:pt idx="23">
                  <c:v>4824</c:v>
                </c:pt>
                <c:pt idx="24">
                  <c:v>4889</c:v>
                </c:pt>
                <c:pt idx="25">
                  <c:v>5134</c:v>
                </c:pt>
                <c:pt idx="26">
                  <c:v>5028</c:v>
                </c:pt>
                <c:pt idx="27">
                  <c:v>4960</c:v>
                </c:pt>
                <c:pt idx="28">
                  <c:v>4763</c:v>
                </c:pt>
                <c:pt idx="29">
                  <c:v>4886</c:v>
                </c:pt>
                <c:pt idx="30">
                  <c:v>4699</c:v>
                </c:pt>
                <c:pt idx="31">
                  <c:v>4478</c:v>
                </c:pt>
                <c:pt idx="32">
                  <c:v>4563</c:v>
                </c:pt>
                <c:pt idx="33">
                  <c:v>4408</c:v>
                </c:pt>
                <c:pt idx="34">
                  <c:v>4438</c:v>
                </c:pt>
                <c:pt idx="35">
                  <c:v>4509</c:v>
                </c:pt>
                <c:pt idx="36">
                  <c:v>4433</c:v>
                </c:pt>
                <c:pt idx="37">
                  <c:v>4465</c:v>
                </c:pt>
                <c:pt idx="38">
                  <c:v>4267</c:v>
                </c:pt>
                <c:pt idx="39">
                  <c:v>4316</c:v>
                </c:pt>
                <c:pt idx="40">
                  <c:v>4372</c:v>
                </c:pt>
                <c:pt idx="41">
                  <c:v>4392</c:v>
                </c:pt>
                <c:pt idx="42">
                  <c:v>4318</c:v>
                </c:pt>
                <c:pt idx="43">
                  <c:v>4260</c:v>
                </c:pt>
                <c:pt idx="44">
                  <c:v>4303</c:v>
                </c:pt>
                <c:pt idx="45">
                  <c:v>4442</c:v>
                </c:pt>
                <c:pt idx="46">
                  <c:v>4509</c:v>
                </c:pt>
                <c:pt idx="47">
                  <c:v>4498</c:v>
                </c:pt>
                <c:pt idx="48">
                  <c:v>4644</c:v>
                </c:pt>
                <c:pt idx="49">
                  <c:v>4675</c:v>
                </c:pt>
                <c:pt idx="50">
                  <c:v>4584</c:v>
                </c:pt>
                <c:pt idx="51">
                  <c:v>4653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44-401E-B6CE-84B5A81A088F}"/>
            </c:ext>
          </c:extLst>
        </c:ser>
        <c:ser>
          <c:idx val="10"/>
          <c:order val="10"/>
          <c:tx>
            <c:strRef>
              <c:f>SEGUIM!$AT$2</c:f>
              <c:strCache>
                <c:ptCount val="1"/>
                <c:pt idx="0">
                  <c:v>2025pr</c:v>
                </c:pt>
              </c:strCache>
            </c:strRef>
          </c:tx>
          <c:marker>
            <c:symbol val="none"/>
          </c:marker>
          <c:cat>
            <c:strRef>
              <c:f>SEGUIM!$AI$3:$AI$55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SEGUIM!$AT$3:$AT$55</c:f>
              <c:numCache>
                <c:formatCode>#,##0</c:formatCode>
                <c:ptCount val="53"/>
                <c:pt idx="0">
                  <c:v>4734</c:v>
                </c:pt>
                <c:pt idx="1">
                  <c:v>4714</c:v>
                </c:pt>
                <c:pt idx="2">
                  <c:v>4892</c:v>
                </c:pt>
                <c:pt idx="3">
                  <c:v>4795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CB-4367-9384-970EB7C6A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876200"/>
        <c:axId val="454880120"/>
      </c:lineChart>
      <c:catAx>
        <c:axId val="454876200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es-CO" b="1"/>
                  <a:t>Semana</a:t>
                </a:r>
                <a:r>
                  <a:rPr lang="es-CO" b="1" baseline="0"/>
                  <a:t> de ocurrencia</a:t>
                </a:r>
                <a:endParaRPr lang="es-CO" b="1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O"/>
          </a:p>
        </c:txPr>
        <c:crossAx val="454880120"/>
        <c:crosses val="autoZero"/>
        <c:auto val="1"/>
        <c:lblAlgn val="ctr"/>
        <c:lblOffset val="100"/>
        <c:noMultiLvlLbl val="0"/>
      </c:catAx>
      <c:valAx>
        <c:axId val="454880120"/>
        <c:scaling>
          <c:orientation val="minMax"/>
          <c:max val="10000"/>
          <c:min val="34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minorGridlines>
          <c:spPr>
            <a:ln w="3175">
              <a:solidFill>
                <a:schemeClr val="bg1">
                  <a:lumMod val="85000"/>
                </a:schemeClr>
              </a:solidFill>
              <a:prstDash val="dash"/>
            </a:ln>
          </c:spPr>
        </c:min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es-CO" b="1"/>
                  <a:t>Número</a:t>
                </a:r>
                <a:r>
                  <a:rPr lang="es-CO" b="1" baseline="0"/>
                  <a:t> de defunciones</a:t>
                </a:r>
                <a:endParaRPr lang="es-CO" b="1"/>
              </a:p>
            </c:rich>
          </c:tx>
          <c:overlay val="0"/>
        </c:title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O"/>
          </a:p>
        </c:txPr>
        <c:crossAx val="454876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700" b="0" i="0" u="none" strike="noStrike" kern="1200" baseline="0">
          <a:solidFill>
            <a:schemeClr val="tx1">
              <a:lumMod val="50000"/>
              <a:lumOff val="50000"/>
            </a:schemeClr>
          </a:solidFill>
          <a:latin typeface="Segoe UI" panose="020B0502040204020203" pitchFamily="34" charset="0"/>
          <a:ea typeface="+mn-ea"/>
          <a:cs typeface="Segoe UI" panose="020B0502040204020203" pitchFamily="34" charset="0"/>
        </a:defRPr>
      </a:pPr>
      <a:endParaRPr lang="es-CO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O"/>
              <a:t>Defunciones NO</a:t>
            </a:r>
            <a:r>
              <a:rPr lang="es-CO" baseline="0"/>
              <a:t> NATURALES</a:t>
            </a:r>
            <a:r>
              <a:rPr lang="es-CO"/>
              <a:t> por semana 2015-2024pr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SEGUIM!$W$2</c:f>
              <c:strCache>
                <c:ptCount val="1"/>
                <c:pt idx="0">
                  <c:v>2015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SEGUIM!$V$3:$V$55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SEGUIM!$W$3:$W$55</c:f>
              <c:numCache>
                <c:formatCode>_(* #,##0_);_(* \(#,##0\);_(* "-"_);_(@_)</c:formatCode>
                <c:ptCount val="53"/>
                <c:pt idx="0">
                  <c:v>736</c:v>
                </c:pt>
                <c:pt idx="1">
                  <c:v>511</c:v>
                </c:pt>
                <c:pt idx="2">
                  <c:v>568</c:v>
                </c:pt>
                <c:pt idx="3">
                  <c:v>514</c:v>
                </c:pt>
                <c:pt idx="4">
                  <c:v>520</c:v>
                </c:pt>
                <c:pt idx="5">
                  <c:v>510</c:v>
                </c:pt>
                <c:pt idx="6">
                  <c:v>488</c:v>
                </c:pt>
                <c:pt idx="7">
                  <c:v>524</c:v>
                </c:pt>
                <c:pt idx="8">
                  <c:v>538</c:v>
                </c:pt>
                <c:pt idx="9">
                  <c:v>579</c:v>
                </c:pt>
                <c:pt idx="10">
                  <c:v>530</c:v>
                </c:pt>
                <c:pt idx="11">
                  <c:v>535</c:v>
                </c:pt>
                <c:pt idx="12">
                  <c:v>558</c:v>
                </c:pt>
                <c:pt idx="13">
                  <c:v>533</c:v>
                </c:pt>
                <c:pt idx="14">
                  <c:v>524</c:v>
                </c:pt>
                <c:pt idx="15">
                  <c:v>517</c:v>
                </c:pt>
                <c:pt idx="16">
                  <c:v>522</c:v>
                </c:pt>
                <c:pt idx="17">
                  <c:v>558</c:v>
                </c:pt>
                <c:pt idx="18">
                  <c:v>530</c:v>
                </c:pt>
                <c:pt idx="19">
                  <c:v>558</c:v>
                </c:pt>
                <c:pt idx="20">
                  <c:v>642</c:v>
                </c:pt>
                <c:pt idx="21">
                  <c:v>577</c:v>
                </c:pt>
                <c:pt idx="22">
                  <c:v>530</c:v>
                </c:pt>
                <c:pt idx="23">
                  <c:v>556</c:v>
                </c:pt>
                <c:pt idx="24">
                  <c:v>577</c:v>
                </c:pt>
                <c:pt idx="25">
                  <c:v>555</c:v>
                </c:pt>
                <c:pt idx="26">
                  <c:v>579</c:v>
                </c:pt>
                <c:pt idx="27">
                  <c:v>526</c:v>
                </c:pt>
                <c:pt idx="28">
                  <c:v>512</c:v>
                </c:pt>
                <c:pt idx="29">
                  <c:v>508</c:v>
                </c:pt>
                <c:pt idx="30">
                  <c:v>525</c:v>
                </c:pt>
                <c:pt idx="31">
                  <c:v>574</c:v>
                </c:pt>
                <c:pt idx="32">
                  <c:v>473</c:v>
                </c:pt>
                <c:pt idx="33">
                  <c:v>478</c:v>
                </c:pt>
                <c:pt idx="34">
                  <c:v>532</c:v>
                </c:pt>
                <c:pt idx="35">
                  <c:v>512</c:v>
                </c:pt>
                <c:pt idx="36">
                  <c:v>494</c:v>
                </c:pt>
                <c:pt idx="37">
                  <c:v>554</c:v>
                </c:pt>
                <c:pt idx="38">
                  <c:v>506</c:v>
                </c:pt>
                <c:pt idx="39">
                  <c:v>488</c:v>
                </c:pt>
                <c:pt idx="40">
                  <c:v>537</c:v>
                </c:pt>
                <c:pt idx="41">
                  <c:v>496</c:v>
                </c:pt>
                <c:pt idx="42">
                  <c:v>470</c:v>
                </c:pt>
                <c:pt idx="43">
                  <c:v>553</c:v>
                </c:pt>
                <c:pt idx="44">
                  <c:v>554</c:v>
                </c:pt>
                <c:pt idx="45">
                  <c:v>558</c:v>
                </c:pt>
                <c:pt idx="46">
                  <c:v>527</c:v>
                </c:pt>
                <c:pt idx="47">
                  <c:v>553</c:v>
                </c:pt>
                <c:pt idx="48">
                  <c:v>576</c:v>
                </c:pt>
                <c:pt idx="49">
                  <c:v>568</c:v>
                </c:pt>
                <c:pt idx="50">
                  <c:v>530</c:v>
                </c:pt>
                <c:pt idx="51">
                  <c:v>680</c:v>
                </c:pt>
                <c:pt idx="52">
                  <c:v>650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14F-42DC-99E7-3557762ABDCB}"/>
            </c:ext>
          </c:extLst>
        </c:ser>
        <c:ser>
          <c:idx val="1"/>
          <c:order val="1"/>
          <c:tx>
            <c:strRef>
              <c:f>SEGUIM!$X$2</c:f>
              <c:strCache>
                <c:ptCount val="1"/>
                <c:pt idx="0">
                  <c:v>2016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SEGUIM!$V$3:$V$55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SEGUIM!$X$3:$X$55</c:f>
              <c:numCache>
                <c:formatCode>_(* #,##0_);_(* \(#,##0\);_(* "-"_);_(@_)</c:formatCode>
                <c:ptCount val="53"/>
                <c:pt idx="0">
                  <c:v>581</c:v>
                </c:pt>
                <c:pt idx="1">
                  <c:v>560</c:v>
                </c:pt>
                <c:pt idx="2">
                  <c:v>543</c:v>
                </c:pt>
                <c:pt idx="3">
                  <c:v>551</c:v>
                </c:pt>
                <c:pt idx="4">
                  <c:v>556</c:v>
                </c:pt>
                <c:pt idx="5">
                  <c:v>471</c:v>
                </c:pt>
                <c:pt idx="6">
                  <c:v>536</c:v>
                </c:pt>
                <c:pt idx="7">
                  <c:v>551</c:v>
                </c:pt>
                <c:pt idx="8">
                  <c:v>505</c:v>
                </c:pt>
                <c:pt idx="9">
                  <c:v>555</c:v>
                </c:pt>
                <c:pt idx="10">
                  <c:v>548</c:v>
                </c:pt>
                <c:pt idx="11">
                  <c:v>524</c:v>
                </c:pt>
                <c:pt idx="12">
                  <c:v>504</c:v>
                </c:pt>
                <c:pt idx="13">
                  <c:v>488</c:v>
                </c:pt>
                <c:pt idx="14">
                  <c:v>532</c:v>
                </c:pt>
                <c:pt idx="15">
                  <c:v>514</c:v>
                </c:pt>
                <c:pt idx="16">
                  <c:v>526</c:v>
                </c:pt>
                <c:pt idx="17">
                  <c:v>500</c:v>
                </c:pt>
                <c:pt idx="18">
                  <c:v>528</c:v>
                </c:pt>
                <c:pt idx="19">
                  <c:v>557</c:v>
                </c:pt>
                <c:pt idx="20">
                  <c:v>488</c:v>
                </c:pt>
                <c:pt idx="21">
                  <c:v>539</c:v>
                </c:pt>
                <c:pt idx="22">
                  <c:v>598</c:v>
                </c:pt>
                <c:pt idx="23">
                  <c:v>552</c:v>
                </c:pt>
                <c:pt idx="24">
                  <c:v>587</c:v>
                </c:pt>
                <c:pt idx="25">
                  <c:v>547</c:v>
                </c:pt>
                <c:pt idx="26">
                  <c:v>535</c:v>
                </c:pt>
                <c:pt idx="27">
                  <c:v>507</c:v>
                </c:pt>
                <c:pt idx="28">
                  <c:v>519</c:v>
                </c:pt>
                <c:pt idx="29">
                  <c:v>502</c:v>
                </c:pt>
                <c:pt idx="30">
                  <c:v>516</c:v>
                </c:pt>
                <c:pt idx="31">
                  <c:v>548</c:v>
                </c:pt>
                <c:pt idx="32">
                  <c:v>532</c:v>
                </c:pt>
                <c:pt idx="33">
                  <c:v>504</c:v>
                </c:pt>
                <c:pt idx="34">
                  <c:v>514</c:v>
                </c:pt>
                <c:pt idx="35">
                  <c:v>498</c:v>
                </c:pt>
                <c:pt idx="36">
                  <c:v>477</c:v>
                </c:pt>
                <c:pt idx="37">
                  <c:v>531</c:v>
                </c:pt>
                <c:pt idx="38">
                  <c:v>464</c:v>
                </c:pt>
                <c:pt idx="39">
                  <c:v>491</c:v>
                </c:pt>
                <c:pt idx="40">
                  <c:v>560</c:v>
                </c:pt>
                <c:pt idx="41">
                  <c:v>521</c:v>
                </c:pt>
                <c:pt idx="42">
                  <c:v>524</c:v>
                </c:pt>
                <c:pt idx="43">
                  <c:v>528</c:v>
                </c:pt>
                <c:pt idx="44">
                  <c:v>513</c:v>
                </c:pt>
                <c:pt idx="45">
                  <c:v>533</c:v>
                </c:pt>
                <c:pt idx="46">
                  <c:v>531</c:v>
                </c:pt>
                <c:pt idx="47">
                  <c:v>576</c:v>
                </c:pt>
                <c:pt idx="48">
                  <c:v>572</c:v>
                </c:pt>
                <c:pt idx="49">
                  <c:v>534</c:v>
                </c:pt>
                <c:pt idx="50">
                  <c:v>599</c:v>
                </c:pt>
                <c:pt idx="51">
                  <c:v>664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14F-42DC-99E7-3557762ABDCB}"/>
            </c:ext>
          </c:extLst>
        </c:ser>
        <c:ser>
          <c:idx val="2"/>
          <c:order val="2"/>
          <c:tx>
            <c:strRef>
              <c:f>SEGUIM!$Y$2</c:f>
              <c:strCache>
                <c:ptCount val="1"/>
                <c:pt idx="0">
                  <c:v>2017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SEGUIM!$V$3:$V$55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SEGUIM!$Y$3:$Y$55</c:f>
              <c:numCache>
                <c:formatCode>_(* #,##0_);_(* \(#,##0\);_(* "-"_);_(@_)</c:formatCode>
                <c:ptCount val="53"/>
                <c:pt idx="0">
                  <c:v>600</c:v>
                </c:pt>
                <c:pt idx="1">
                  <c:v>578</c:v>
                </c:pt>
                <c:pt idx="2">
                  <c:v>459</c:v>
                </c:pt>
                <c:pt idx="3">
                  <c:v>569</c:v>
                </c:pt>
                <c:pt idx="4">
                  <c:v>522</c:v>
                </c:pt>
                <c:pt idx="5">
                  <c:v>536</c:v>
                </c:pt>
                <c:pt idx="6">
                  <c:v>552</c:v>
                </c:pt>
                <c:pt idx="7">
                  <c:v>537</c:v>
                </c:pt>
                <c:pt idx="8">
                  <c:v>493</c:v>
                </c:pt>
                <c:pt idx="9">
                  <c:v>484</c:v>
                </c:pt>
                <c:pt idx="10">
                  <c:v>501</c:v>
                </c:pt>
                <c:pt idx="11">
                  <c:v>530</c:v>
                </c:pt>
                <c:pt idx="12">
                  <c:v>825</c:v>
                </c:pt>
                <c:pt idx="13">
                  <c:v>517</c:v>
                </c:pt>
                <c:pt idx="14">
                  <c:v>490</c:v>
                </c:pt>
                <c:pt idx="15">
                  <c:v>544</c:v>
                </c:pt>
                <c:pt idx="16">
                  <c:v>543</c:v>
                </c:pt>
                <c:pt idx="17">
                  <c:v>569</c:v>
                </c:pt>
                <c:pt idx="18">
                  <c:v>500</c:v>
                </c:pt>
                <c:pt idx="19">
                  <c:v>565</c:v>
                </c:pt>
                <c:pt idx="20">
                  <c:v>550</c:v>
                </c:pt>
                <c:pt idx="21">
                  <c:v>593</c:v>
                </c:pt>
                <c:pt idx="22">
                  <c:v>522</c:v>
                </c:pt>
                <c:pt idx="23">
                  <c:v>490</c:v>
                </c:pt>
                <c:pt idx="24">
                  <c:v>527</c:v>
                </c:pt>
                <c:pt idx="25">
                  <c:v>577</c:v>
                </c:pt>
                <c:pt idx="26">
                  <c:v>591</c:v>
                </c:pt>
                <c:pt idx="27">
                  <c:v>559</c:v>
                </c:pt>
                <c:pt idx="28">
                  <c:v>512</c:v>
                </c:pt>
                <c:pt idx="29">
                  <c:v>524</c:v>
                </c:pt>
                <c:pt idx="30">
                  <c:v>578</c:v>
                </c:pt>
                <c:pt idx="31">
                  <c:v>506</c:v>
                </c:pt>
                <c:pt idx="32">
                  <c:v>516</c:v>
                </c:pt>
                <c:pt idx="33">
                  <c:v>505</c:v>
                </c:pt>
                <c:pt idx="34">
                  <c:v>505</c:v>
                </c:pt>
                <c:pt idx="35">
                  <c:v>501</c:v>
                </c:pt>
                <c:pt idx="36">
                  <c:v>537</c:v>
                </c:pt>
                <c:pt idx="37">
                  <c:v>525</c:v>
                </c:pt>
                <c:pt idx="38">
                  <c:v>484</c:v>
                </c:pt>
                <c:pt idx="39">
                  <c:v>527</c:v>
                </c:pt>
                <c:pt idx="40">
                  <c:v>572</c:v>
                </c:pt>
                <c:pt idx="41">
                  <c:v>554</c:v>
                </c:pt>
                <c:pt idx="42">
                  <c:v>469</c:v>
                </c:pt>
                <c:pt idx="43">
                  <c:v>576</c:v>
                </c:pt>
                <c:pt idx="44">
                  <c:v>613</c:v>
                </c:pt>
                <c:pt idx="45">
                  <c:v>511</c:v>
                </c:pt>
                <c:pt idx="46">
                  <c:v>557</c:v>
                </c:pt>
                <c:pt idx="47">
                  <c:v>575</c:v>
                </c:pt>
                <c:pt idx="48">
                  <c:v>656</c:v>
                </c:pt>
                <c:pt idx="49">
                  <c:v>601</c:v>
                </c:pt>
                <c:pt idx="50">
                  <c:v>634</c:v>
                </c:pt>
                <c:pt idx="51">
                  <c:v>624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14F-42DC-99E7-3557762ABDCB}"/>
            </c:ext>
          </c:extLst>
        </c:ser>
        <c:ser>
          <c:idx val="3"/>
          <c:order val="3"/>
          <c:tx>
            <c:strRef>
              <c:f>SEGUIM!$Z$2</c:f>
              <c:strCache>
                <c:ptCount val="1"/>
                <c:pt idx="0">
                  <c:v>2018</c:v>
                </c:pt>
              </c:strCache>
            </c:strRef>
          </c:tx>
          <c:spPr>
            <a:ln w="158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SEGUIM!$V$3:$V$55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SEGUIM!$Z$3:$Z$55</c:f>
              <c:numCache>
                <c:formatCode>_(* #,##0_);_(* \(#,##0\);_(* "-"_);_(@_)</c:formatCode>
                <c:ptCount val="53"/>
                <c:pt idx="0">
                  <c:v>686</c:v>
                </c:pt>
                <c:pt idx="1">
                  <c:v>520</c:v>
                </c:pt>
                <c:pt idx="2">
                  <c:v>616</c:v>
                </c:pt>
                <c:pt idx="3">
                  <c:v>572</c:v>
                </c:pt>
                <c:pt idx="4">
                  <c:v>569</c:v>
                </c:pt>
                <c:pt idx="5">
                  <c:v>558</c:v>
                </c:pt>
                <c:pt idx="6">
                  <c:v>503</c:v>
                </c:pt>
                <c:pt idx="7">
                  <c:v>523</c:v>
                </c:pt>
                <c:pt idx="8">
                  <c:v>542</c:v>
                </c:pt>
                <c:pt idx="9">
                  <c:v>520</c:v>
                </c:pt>
                <c:pt idx="10">
                  <c:v>591</c:v>
                </c:pt>
                <c:pt idx="11">
                  <c:v>622</c:v>
                </c:pt>
                <c:pt idx="12">
                  <c:v>531</c:v>
                </c:pt>
                <c:pt idx="13">
                  <c:v>593</c:v>
                </c:pt>
                <c:pt idx="14">
                  <c:v>552</c:v>
                </c:pt>
                <c:pt idx="15">
                  <c:v>558</c:v>
                </c:pt>
                <c:pt idx="16">
                  <c:v>497</c:v>
                </c:pt>
                <c:pt idx="17">
                  <c:v>552</c:v>
                </c:pt>
                <c:pt idx="18">
                  <c:v>521</c:v>
                </c:pt>
                <c:pt idx="19">
                  <c:v>584</c:v>
                </c:pt>
                <c:pt idx="20">
                  <c:v>481</c:v>
                </c:pt>
                <c:pt idx="21">
                  <c:v>568</c:v>
                </c:pt>
                <c:pt idx="22">
                  <c:v>562</c:v>
                </c:pt>
                <c:pt idx="23">
                  <c:v>537</c:v>
                </c:pt>
                <c:pt idx="24">
                  <c:v>568</c:v>
                </c:pt>
                <c:pt idx="25">
                  <c:v>518</c:v>
                </c:pt>
                <c:pt idx="26">
                  <c:v>578</c:v>
                </c:pt>
                <c:pt idx="27">
                  <c:v>569</c:v>
                </c:pt>
                <c:pt idx="28">
                  <c:v>590</c:v>
                </c:pt>
                <c:pt idx="29">
                  <c:v>528</c:v>
                </c:pt>
                <c:pt idx="30">
                  <c:v>496</c:v>
                </c:pt>
                <c:pt idx="31">
                  <c:v>600</c:v>
                </c:pt>
                <c:pt idx="32">
                  <c:v>587</c:v>
                </c:pt>
                <c:pt idx="33">
                  <c:v>563</c:v>
                </c:pt>
                <c:pt idx="34">
                  <c:v>547</c:v>
                </c:pt>
                <c:pt idx="35">
                  <c:v>579</c:v>
                </c:pt>
                <c:pt idx="36">
                  <c:v>524</c:v>
                </c:pt>
                <c:pt idx="37">
                  <c:v>586</c:v>
                </c:pt>
                <c:pt idx="38">
                  <c:v>520</c:v>
                </c:pt>
                <c:pt idx="39">
                  <c:v>528</c:v>
                </c:pt>
                <c:pt idx="40">
                  <c:v>575</c:v>
                </c:pt>
                <c:pt idx="41">
                  <c:v>586</c:v>
                </c:pt>
                <c:pt idx="42">
                  <c:v>567</c:v>
                </c:pt>
                <c:pt idx="43">
                  <c:v>582</c:v>
                </c:pt>
                <c:pt idx="44">
                  <c:v>539</c:v>
                </c:pt>
                <c:pt idx="45">
                  <c:v>526</c:v>
                </c:pt>
                <c:pt idx="46">
                  <c:v>555</c:v>
                </c:pt>
                <c:pt idx="47">
                  <c:v>557</c:v>
                </c:pt>
                <c:pt idx="48">
                  <c:v>632</c:v>
                </c:pt>
                <c:pt idx="49">
                  <c:v>586</c:v>
                </c:pt>
                <c:pt idx="50">
                  <c:v>585</c:v>
                </c:pt>
                <c:pt idx="51">
                  <c:v>681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A14F-42DC-99E7-3557762ABDCB}"/>
            </c:ext>
          </c:extLst>
        </c:ser>
        <c:ser>
          <c:idx val="4"/>
          <c:order val="4"/>
          <c:tx>
            <c:strRef>
              <c:f>SEGUIM!$AA$2</c:f>
              <c:strCache>
                <c:ptCount val="1"/>
                <c:pt idx="0">
                  <c:v>2019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SEGUIM!$V$3:$V$55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SEGUIM!$AA$3:$AA$55</c:f>
              <c:numCache>
                <c:formatCode>_(* #,##0_);_(* \(#,##0\);_(* "-"_);_(@_)</c:formatCode>
                <c:ptCount val="53"/>
                <c:pt idx="0">
                  <c:v>716</c:v>
                </c:pt>
                <c:pt idx="1">
                  <c:v>565</c:v>
                </c:pt>
                <c:pt idx="2">
                  <c:v>557</c:v>
                </c:pt>
                <c:pt idx="3">
                  <c:v>519</c:v>
                </c:pt>
                <c:pt idx="4">
                  <c:v>598</c:v>
                </c:pt>
                <c:pt idx="5">
                  <c:v>525</c:v>
                </c:pt>
                <c:pt idx="6">
                  <c:v>549</c:v>
                </c:pt>
                <c:pt idx="7">
                  <c:v>544</c:v>
                </c:pt>
                <c:pt idx="8">
                  <c:v>609</c:v>
                </c:pt>
                <c:pt idx="9">
                  <c:v>617</c:v>
                </c:pt>
                <c:pt idx="10">
                  <c:v>590</c:v>
                </c:pt>
                <c:pt idx="11">
                  <c:v>565</c:v>
                </c:pt>
                <c:pt idx="12">
                  <c:v>571</c:v>
                </c:pt>
                <c:pt idx="13">
                  <c:v>570</c:v>
                </c:pt>
                <c:pt idx="14">
                  <c:v>581</c:v>
                </c:pt>
                <c:pt idx="15">
                  <c:v>531</c:v>
                </c:pt>
                <c:pt idx="16">
                  <c:v>556</c:v>
                </c:pt>
                <c:pt idx="17">
                  <c:v>663</c:v>
                </c:pt>
                <c:pt idx="18">
                  <c:v>562</c:v>
                </c:pt>
                <c:pt idx="19">
                  <c:v>579</c:v>
                </c:pt>
                <c:pt idx="20">
                  <c:v>568</c:v>
                </c:pt>
                <c:pt idx="21">
                  <c:v>563</c:v>
                </c:pt>
                <c:pt idx="22">
                  <c:v>603</c:v>
                </c:pt>
                <c:pt idx="23">
                  <c:v>589</c:v>
                </c:pt>
                <c:pt idx="24">
                  <c:v>591</c:v>
                </c:pt>
                <c:pt idx="25">
                  <c:v>620</c:v>
                </c:pt>
                <c:pt idx="26">
                  <c:v>586</c:v>
                </c:pt>
                <c:pt idx="27">
                  <c:v>586</c:v>
                </c:pt>
                <c:pt idx="28">
                  <c:v>542</c:v>
                </c:pt>
                <c:pt idx="29">
                  <c:v>596</c:v>
                </c:pt>
                <c:pt idx="30">
                  <c:v>566</c:v>
                </c:pt>
                <c:pt idx="31">
                  <c:v>629</c:v>
                </c:pt>
                <c:pt idx="32">
                  <c:v>598</c:v>
                </c:pt>
                <c:pt idx="33">
                  <c:v>605</c:v>
                </c:pt>
                <c:pt idx="34">
                  <c:v>618</c:v>
                </c:pt>
                <c:pt idx="35">
                  <c:v>597</c:v>
                </c:pt>
                <c:pt idx="36">
                  <c:v>588</c:v>
                </c:pt>
                <c:pt idx="37">
                  <c:v>555</c:v>
                </c:pt>
                <c:pt idx="38">
                  <c:v>522</c:v>
                </c:pt>
                <c:pt idx="39">
                  <c:v>577</c:v>
                </c:pt>
                <c:pt idx="40">
                  <c:v>572</c:v>
                </c:pt>
                <c:pt idx="41">
                  <c:v>587</c:v>
                </c:pt>
                <c:pt idx="42">
                  <c:v>494</c:v>
                </c:pt>
                <c:pt idx="43">
                  <c:v>633</c:v>
                </c:pt>
                <c:pt idx="44">
                  <c:v>616</c:v>
                </c:pt>
                <c:pt idx="45">
                  <c:v>565</c:v>
                </c:pt>
                <c:pt idx="46">
                  <c:v>579</c:v>
                </c:pt>
                <c:pt idx="47">
                  <c:v>566</c:v>
                </c:pt>
                <c:pt idx="48">
                  <c:v>592</c:v>
                </c:pt>
                <c:pt idx="49">
                  <c:v>664</c:v>
                </c:pt>
                <c:pt idx="50">
                  <c:v>683</c:v>
                </c:pt>
                <c:pt idx="51">
                  <c:v>739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A14F-42DC-99E7-3557762ABDCB}"/>
            </c:ext>
          </c:extLst>
        </c:ser>
        <c:ser>
          <c:idx val="5"/>
          <c:order val="5"/>
          <c:tx>
            <c:strRef>
              <c:f>SEGUIM!$AB$2</c:f>
              <c:strCache>
                <c:ptCount val="1"/>
                <c:pt idx="0">
                  <c:v>2020</c:v>
                </c:pt>
              </c:strCache>
            </c:strRef>
          </c:tx>
          <c:spPr>
            <a:ln w="25400" cap="rnd">
              <a:solidFill>
                <a:srgbClr val="FF0066"/>
              </a:solidFill>
              <a:round/>
            </a:ln>
            <a:effectLst/>
          </c:spPr>
          <c:marker>
            <c:symbol val="none"/>
          </c:marker>
          <c:cat>
            <c:strRef>
              <c:f>SEGUIM!$V$3:$V$55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SEGUIM!$AB$3:$AB$55</c:f>
              <c:numCache>
                <c:formatCode>#,##0</c:formatCode>
                <c:ptCount val="53"/>
                <c:pt idx="0">
                  <c:v>733</c:v>
                </c:pt>
                <c:pt idx="1">
                  <c:v>598</c:v>
                </c:pt>
                <c:pt idx="2">
                  <c:v>597</c:v>
                </c:pt>
                <c:pt idx="3">
                  <c:v>576</c:v>
                </c:pt>
                <c:pt idx="4">
                  <c:v>552</c:v>
                </c:pt>
                <c:pt idx="5">
                  <c:v>594</c:v>
                </c:pt>
                <c:pt idx="6">
                  <c:v>536</c:v>
                </c:pt>
                <c:pt idx="7">
                  <c:v>613</c:v>
                </c:pt>
                <c:pt idx="8">
                  <c:v>548</c:v>
                </c:pt>
                <c:pt idx="9">
                  <c:v>596</c:v>
                </c:pt>
                <c:pt idx="10">
                  <c:v>582</c:v>
                </c:pt>
                <c:pt idx="11">
                  <c:v>459</c:v>
                </c:pt>
                <c:pt idx="12">
                  <c:v>318</c:v>
                </c:pt>
                <c:pt idx="13">
                  <c:v>355</c:v>
                </c:pt>
                <c:pt idx="14">
                  <c:v>326</c:v>
                </c:pt>
                <c:pt idx="15">
                  <c:v>365</c:v>
                </c:pt>
                <c:pt idx="16">
                  <c:v>389</c:v>
                </c:pt>
                <c:pt idx="17">
                  <c:v>435</c:v>
                </c:pt>
                <c:pt idx="18">
                  <c:v>457</c:v>
                </c:pt>
                <c:pt idx="19">
                  <c:v>448</c:v>
                </c:pt>
                <c:pt idx="20">
                  <c:v>484</c:v>
                </c:pt>
                <c:pt idx="21">
                  <c:v>451</c:v>
                </c:pt>
                <c:pt idx="22">
                  <c:v>463</c:v>
                </c:pt>
                <c:pt idx="23">
                  <c:v>531</c:v>
                </c:pt>
                <c:pt idx="24">
                  <c:v>485</c:v>
                </c:pt>
                <c:pt idx="25">
                  <c:v>507</c:v>
                </c:pt>
                <c:pt idx="26">
                  <c:v>495</c:v>
                </c:pt>
                <c:pt idx="27">
                  <c:v>532</c:v>
                </c:pt>
                <c:pt idx="28">
                  <c:v>537</c:v>
                </c:pt>
                <c:pt idx="29">
                  <c:v>513</c:v>
                </c:pt>
                <c:pt idx="30">
                  <c:v>608</c:v>
                </c:pt>
                <c:pt idx="31">
                  <c:v>547</c:v>
                </c:pt>
                <c:pt idx="32">
                  <c:v>534</c:v>
                </c:pt>
                <c:pt idx="33">
                  <c:v>543</c:v>
                </c:pt>
                <c:pt idx="34">
                  <c:v>549</c:v>
                </c:pt>
                <c:pt idx="35">
                  <c:v>555</c:v>
                </c:pt>
                <c:pt idx="36">
                  <c:v>624</c:v>
                </c:pt>
                <c:pt idx="37">
                  <c:v>612</c:v>
                </c:pt>
                <c:pt idx="38">
                  <c:v>582</c:v>
                </c:pt>
                <c:pt idx="39">
                  <c:v>581</c:v>
                </c:pt>
                <c:pt idx="40">
                  <c:v>626</c:v>
                </c:pt>
                <c:pt idx="41">
                  <c:v>606</c:v>
                </c:pt>
                <c:pt idx="42">
                  <c:v>617</c:v>
                </c:pt>
                <c:pt idx="43">
                  <c:v>521</c:v>
                </c:pt>
                <c:pt idx="44">
                  <c:v>580</c:v>
                </c:pt>
                <c:pt idx="45">
                  <c:v>604</c:v>
                </c:pt>
                <c:pt idx="46">
                  <c:v>592</c:v>
                </c:pt>
                <c:pt idx="47">
                  <c:v>666</c:v>
                </c:pt>
                <c:pt idx="48">
                  <c:v>585</c:v>
                </c:pt>
                <c:pt idx="49">
                  <c:v>683</c:v>
                </c:pt>
                <c:pt idx="50">
                  <c:v>624</c:v>
                </c:pt>
                <c:pt idx="51">
                  <c:v>735</c:v>
                </c:pt>
                <c:pt idx="52">
                  <c:v>780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A14F-42DC-99E7-3557762ABDCB}"/>
            </c:ext>
          </c:extLst>
        </c:ser>
        <c:ser>
          <c:idx val="6"/>
          <c:order val="6"/>
          <c:tx>
            <c:strRef>
              <c:f>SEGUIM!$AC$2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SEGUIM!$V$3:$V$55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SEGUIM!$AC$3:$AC$55</c:f>
              <c:numCache>
                <c:formatCode>_(* #,##0_);_(* \(#,##0\);_(* "-"_);_(@_)</c:formatCode>
                <c:ptCount val="53"/>
                <c:pt idx="0">
                  <c:v>581</c:v>
                </c:pt>
                <c:pt idx="1">
                  <c:v>563</c:v>
                </c:pt>
                <c:pt idx="2">
                  <c:v>641</c:v>
                </c:pt>
                <c:pt idx="3">
                  <c:v>626</c:v>
                </c:pt>
                <c:pt idx="4">
                  <c:v>655</c:v>
                </c:pt>
                <c:pt idx="5">
                  <c:v>632</c:v>
                </c:pt>
                <c:pt idx="6">
                  <c:v>597</c:v>
                </c:pt>
                <c:pt idx="7">
                  <c:v>603</c:v>
                </c:pt>
                <c:pt idx="8">
                  <c:v>650</c:v>
                </c:pt>
                <c:pt idx="9">
                  <c:v>548</c:v>
                </c:pt>
                <c:pt idx="10">
                  <c:v>608</c:v>
                </c:pt>
                <c:pt idx="11">
                  <c:v>584</c:v>
                </c:pt>
                <c:pt idx="12">
                  <c:v>535</c:v>
                </c:pt>
                <c:pt idx="13">
                  <c:v>566</c:v>
                </c:pt>
                <c:pt idx="14">
                  <c:v>627</c:v>
                </c:pt>
                <c:pt idx="15">
                  <c:v>654</c:v>
                </c:pt>
                <c:pt idx="16">
                  <c:v>531</c:v>
                </c:pt>
                <c:pt idx="17">
                  <c:v>627</c:v>
                </c:pt>
                <c:pt idx="18">
                  <c:v>674</c:v>
                </c:pt>
                <c:pt idx="19">
                  <c:v>642</c:v>
                </c:pt>
                <c:pt idx="20">
                  <c:v>708</c:v>
                </c:pt>
                <c:pt idx="21">
                  <c:v>687</c:v>
                </c:pt>
                <c:pt idx="22">
                  <c:v>688</c:v>
                </c:pt>
                <c:pt idx="23">
                  <c:v>685</c:v>
                </c:pt>
                <c:pt idx="24">
                  <c:v>708</c:v>
                </c:pt>
                <c:pt idx="25">
                  <c:v>665</c:v>
                </c:pt>
                <c:pt idx="26">
                  <c:v>694</c:v>
                </c:pt>
                <c:pt idx="27">
                  <c:v>703</c:v>
                </c:pt>
                <c:pt idx="28">
                  <c:v>609</c:v>
                </c:pt>
                <c:pt idx="29">
                  <c:v>661</c:v>
                </c:pt>
                <c:pt idx="30">
                  <c:v>706</c:v>
                </c:pt>
                <c:pt idx="31">
                  <c:v>640</c:v>
                </c:pt>
                <c:pt idx="32">
                  <c:v>614</c:v>
                </c:pt>
                <c:pt idx="33">
                  <c:v>620</c:v>
                </c:pt>
                <c:pt idx="34">
                  <c:v>629</c:v>
                </c:pt>
                <c:pt idx="35">
                  <c:v>620</c:v>
                </c:pt>
                <c:pt idx="36">
                  <c:v>643</c:v>
                </c:pt>
                <c:pt idx="37">
                  <c:v>716</c:v>
                </c:pt>
                <c:pt idx="38">
                  <c:v>638</c:v>
                </c:pt>
                <c:pt idx="39">
                  <c:v>640</c:v>
                </c:pt>
                <c:pt idx="40">
                  <c:v>658</c:v>
                </c:pt>
                <c:pt idx="41">
                  <c:v>692</c:v>
                </c:pt>
                <c:pt idx="42">
                  <c:v>634</c:v>
                </c:pt>
                <c:pt idx="43">
                  <c:v>685</c:v>
                </c:pt>
                <c:pt idx="44">
                  <c:v>663</c:v>
                </c:pt>
                <c:pt idx="45">
                  <c:v>625</c:v>
                </c:pt>
                <c:pt idx="46">
                  <c:v>580</c:v>
                </c:pt>
                <c:pt idx="47">
                  <c:v>595</c:v>
                </c:pt>
                <c:pt idx="48">
                  <c:v>713</c:v>
                </c:pt>
                <c:pt idx="49">
                  <c:v>594</c:v>
                </c:pt>
                <c:pt idx="50">
                  <c:v>768</c:v>
                </c:pt>
                <c:pt idx="51">
                  <c:v>756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E0C-4DCB-9151-F79A52DA11C3}"/>
            </c:ext>
          </c:extLst>
        </c:ser>
        <c:ser>
          <c:idx val="7"/>
          <c:order val="7"/>
          <c:tx>
            <c:strRef>
              <c:f>SEGUIM!$AD$2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cat>
            <c:strRef>
              <c:f>SEGUIM!$V$3:$V$55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SEGUIM!$AD$3:$AD$55</c:f>
              <c:numCache>
                <c:formatCode>_(* #,##0_);_(* \(#,##0\);_(* "-"_);_(@_)</c:formatCode>
                <c:ptCount val="53"/>
                <c:pt idx="0">
                  <c:v>630</c:v>
                </c:pt>
                <c:pt idx="1">
                  <c:v>612</c:v>
                </c:pt>
                <c:pt idx="2">
                  <c:v>611</c:v>
                </c:pt>
                <c:pt idx="3">
                  <c:v>631</c:v>
                </c:pt>
                <c:pt idx="4">
                  <c:v>706</c:v>
                </c:pt>
                <c:pt idx="5">
                  <c:v>649</c:v>
                </c:pt>
                <c:pt idx="6">
                  <c:v>614</c:v>
                </c:pt>
                <c:pt idx="7">
                  <c:v>610</c:v>
                </c:pt>
                <c:pt idx="8">
                  <c:v>633</c:v>
                </c:pt>
                <c:pt idx="9">
                  <c:v>572</c:v>
                </c:pt>
                <c:pt idx="10">
                  <c:v>662</c:v>
                </c:pt>
                <c:pt idx="11">
                  <c:v>687</c:v>
                </c:pt>
                <c:pt idx="12">
                  <c:v>684</c:v>
                </c:pt>
                <c:pt idx="13">
                  <c:v>663</c:v>
                </c:pt>
                <c:pt idx="14">
                  <c:v>595</c:v>
                </c:pt>
                <c:pt idx="15">
                  <c:v>691</c:v>
                </c:pt>
                <c:pt idx="16">
                  <c:v>674</c:v>
                </c:pt>
                <c:pt idx="17">
                  <c:v>708</c:v>
                </c:pt>
                <c:pt idx="18">
                  <c:v>694</c:v>
                </c:pt>
                <c:pt idx="19">
                  <c:v>641</c:v>
                </c:pt>
                <c:pt idx="20">
                  <c:v>557</c:v>
                </c:pt>
                <c:pt idx="21">
                  <c:v>641</c:v>
                </c:pt>
                <c:pt idx="22">
                  <c:v>635</c:v>
                </c:pt>
                <c:pt idx="23">
                  <c:v>605</c:v>
                </c:pt>
                <c:pt idx="24">
                  <c:v>598</c:v>
                </c:pt>
                <c:pt idx="25">
                  <c:v>792</c:v>
                </c:pt>
                <c:pt idx="26">
                  <c:v>727</c:v>
                </c:pt>
                <c:pt idx="27">
                  <c:v>687</c:v>
                </c:pt>
                <c:pt idx="28">
                  <c:v>630</c:v>
                </c:pt>
                <c:pt idx="29">
                  <c:v>691</c:v>
                </c:pt>
                <c:pt idx="30">
                  <c:v>594</c:v>
                </c:pt>
                <c:pt idx="31">
                  <c:v>663</c:v>
                </c:pt>
                <c:pt idx="32">
                  <c:v>624</c:v>
                </c:pt>
                <c:pt idx="33">
                  <c:v>666</c:v>
                </c:pt>
                <c:pt idx="34">
                  <c:v>676</c:v>
                </c:pt>
                <c:pt idx="35">
                  <c:v>666</c:v>
                </c:pt>
                <c:pt idx="36">
                  <c:v>651</c:v>
                </c:pt>
                <c:pt idx="37">
                  <c:v>653</c:v>
                </c:pt>
                <c:pt idx="38">
                  <c:v>697</c:v>
                </c:pt>
                <c:pt idx="39">
                  <c:v>704</c:v>
                </c:pt>
                <c:pt idx="40">
                  <c:v>646</c:v>
                </c:pt>
                <c:pt idx="41">
                  <c:v>624</c:v>
                </c:pt>
                <c:pt idx="42">
                  <c:v>613</c:v>
                </c:pt>
                <c:pt idx="43">
                  <c:v>675</c:v>
                </c:pt>
                <c:pt idx="44">
                  <c:v>620</c:v>
                </c:pt>
                <c:pt idx="45">
                  <c:v>676</c:v>
                </c:pt>
                <c:pt idx="46">
                  <c:v>640</c:v>
                </c:pt>
                <c:pt idx="47">
                  <c:v>748</c:v>
                </c:pt>
                <c:pt idx="48">
                  <c:v>753</c:v>
                </c:pt>
                <c:pt idx="49">
                  <c:v>704</c:v>
                </c:pt>
                <c:pt idx="50">
                  <c:v>769</c:v>
                </c:pt>
                <c:pt idx="51">
                  <c:v>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A6-403E-A24E-6A709778A4CD}"/>
            </c:ext>
          </c:extLst>
        </c:ser>
        <c:ser>
          <c:idx val="8"/>
          <c:order val="8"/>
          <c:tx>
            <c:strRef>
              <c:f>SEGUIM!$AE$2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660033"/>
              </a:solidFill>
            </a:ln>
          </c:spPr>
          <c:marker>
            <c:symbol val="none"/>
          </c:marker>
          <c:cat>
            <c:strRef>
              <c:f>SEGUIM!$V$3:$V$55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SEGUIM!$AE$3:$AE$55</c:f>
              <c:numCache>
                <c:formatCode>_(* #,##0_);_(* \(#,##0\);_(* "-"_);_(@_)</c:formatCode>
                <c:ptCount val="53"/>
                <c:pt idx="0">
                  <c:v>623</c:v>
                </c:pt>
                <c:pt idx="1">
                  <c:v>628</c:v>
                </c:pt>
                <c:pt idx="2">
                  <c:v>637</c:v>
                </c:pt>
                <c:pt idx="3">
                  <c:v>639</c:v>
                </c:pt>
                <c:pt idx="4">
                  <c:v>612</c:v>
                </c:pt>
                <c:pt idx="5">
                  <c:v>670</c:v>
                </c:pt>
                <c:pt idx="6">
                  <c:v>612</c:v>
                </c:pt>
                <c:pt idx="7">
                  <c:v>611</c:v>
                </c:pt>
                <c:pt idx="8">
                  <c:v>676</c:v>
                </c:pt>
                <c:pt idx="9">
                  <c:v>527</c:v>
                </c:pt>
                <c:pt idx="10">
                  <c:v>631</c:v>
                </c:pt>
                <c:pt idx="11">
                  <c:v>666</c:v>
                </c:pt>
                <c:pt idx="12">
                  <c:v>657</c:v>
                </c:pt>
                <c:pt idx="13">
                  <c:v>627</c:v>
                </c:pt>
                <c:pt idx="14">
                  <c:v>685</c:v>
                </c:pt>
                <c:pt idx="15">
                  <c:v>598</c:v>
                </c:pt>
                <c:pt idx="16">
                  <c:v>651</c:v>
                </c:pt>
                <c:pt idx="17">
                  <c:v>744</c:v>
                </c:pt>
                <c:pt idx="18">
                  <c:v>606</c:v>
                </c:pt>
                <c:pt idx="19">
                  <c:v>710</c:v>
                </c:pt>
                <c:pt idx="20">
                  <c:v>625</c:v>
                </c:pt>
                <c:pt idx="21">
                  <c:v>660</c:v>
                </c:pt>
                <c:pt idx="22">
                  <c:v>650</c:v>
                </c:pt>
                <c:pt idx="23">
                  <c:v>682</c:v>
                </c:pt>
                <c:pt idx="24">
                  <c:v>645</c:v>
                </c:pt>
                <c:pt idx="25">
                  <c:v>710</c:v>
                </c:pt>
                <c:pt idx="26">
                  <c:v>663</c:v>
                </c:pt>
                <c:pt idx="27">
                  <c:v>673</c:v>
                </c:pt>
                <c:pt idx="28">
                  <c:v>727</c:v>
                </c:pt>
                <c:pt idx="29">
                  <c:v>658</c:v>
                </c:pt>
                <c:pt idx="30">
                  <c:v>679</c:v>
                </c:pt>
                <c:pt idx="31">
                  <c:v>645</c:v>
                </c:pt>
                <c:pt idx="32">
                  <c:v>657</c:v>
                </c:pt>
                <c:pt idx="33">
                  <c:v>625</c:v>
                </c:pt>
                <c:pt idx="34">
                  <c:v>682</c:v>
                </c:pt>
                <c:pt idx="35">
                  <c:v>664</c:v>
                </c:pt>
                <c:pt idx="36">
                  <c:v>639</c:v>
                </c:pt>
                <c:pt idx="37">
                  <c:v>648</c:v>
                </c:pt>
                <c:pt idx="38">
                  <c:v>662</c:v>
                </c:pt>
                <c:pt idx="39">
                  <c:v>670</c:v>
                </c:pt>
                <c:pt idx="40">
                  <c:v>677</c:v>
                </c:pt>
                <c:pt idx="41">
                  <c:v>652</c:v>
                </c:pt>
                <c:pt idx="42">
                  <c:v>588</c:v>
                </c:pt>
                <c:pt idx="43">
                  <c:v>655</c:v>
                </c:pt>
                <c:pt idx="44">
                  <c:v>675</c:v>
                </c:pt>
                <c:pt idx="45">
                  <c:v>653</c:v>
                </c:pt>
                <c:pt idx="46">
                  <c:v>665</c:v>
                </c:pt>
                <c:pt idx="47">
                  <c:v>700</c:v>
                </c:pt>
                <c:pt idx="48">
                  <c:v>736</c:v>
                </c:pt>
                <c:pt idx="49">
                  <c:v>600</c:v>
                </c:pt>
                <c:pt idx="50">
                  <c:v>697</c:v>
                </c:pt>
                <c:pt idx="51">
                  <c:v>726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AE2-433F-A60B-86B9289C618F}"/>
            </c:ext>
          </c:extLst>
        </c:ser>
        <c:ser>
          <c:idx val="9"/>
          <c:order val="9"/>
          <c:tx>
            <c:strRef>
              <c:f>SEGUIM!$AF$2</c:f>
              <c:strCache>
                <c:ptCount val="1"/>
                <c:pt idx="0">
                  <c:v>2024pr</c:v>
                </c:pt>
              </c:strCache>
            </c:strRef>
          </c:tx>
          <c:marker>
            <c:symbol val="none"/>
          </c:marker>
          <c:cat>
            <c:strRef>
              <c:f>SEGUIM!$V$3:$V$55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SEGUIM!$AF$3:$AF$55</c:f>
              <c:numCache>
                <c:formatCode>_(* #,##0_);_(* \(#,##0\);_(* "-"_);_(@_)</c:formatCode>
                <c:ptCount val="53"/>
                <c:pt idx="0">
                  <c:v>805</c:v>
                </c:pt>
                <c:pt idx="1">
                  <c:v>649</c:v>
                </c:pt>
                <c:pt idx="2">
                  <c:v>664</c:v>
                </c:pt>
                <c:pt idx="3">
                  <c:v>654</c:v>
                </c:pt>
                <c:pt idx="4">
                  <c:v>628</c:v>
                </c:pt>
                <c:pt idx="5">
                  <c:v>627</c:v>
                </c:pt>
                <c:pt idx="6">
                  <c:v>611</c:v>
                </c:pt>
                <c:pt idx="7">
                  <c:v>636</c:v>
                </c:pt>
                <c:pt idx="8">
                  <c:v>620</c:v>
                </c:pt>
                <c:pt idx="9">
                  <c:v>614</c:v>
                </c:pt>
                <c:pt idx="10">
                  <c:v>647</c:v>
                </c:pt>
                <c:pt idx="11">
                  <c:v>636</c:v>
                </c:pt>
                <c:pt idx="12">
                  <c:v>589</c:v>
                </c:pt>
                <c:pt idx="13">
                  <c:v>607</c:v>
                </c:pt>
                <c:pt idx="14">
                  <c:v>637</c:v>
                </c:pt>
                <c:pt idx="15">
                  <c:v>620</c:v>
                </c:pt>
                <c:pt idx="16">
                  <c:v>629</c:v>
                </c:pt>
                <c:pt idx="17">
                  <c:v>618</c:v>
                </c:pt>
                <c:pt idx="18">
                  <c:v>593</c:v>
                </c:pt>
                <c:pt idx="19">
                  <c:v>614</c:v>
                </c:pt>
                <c:pt idx="20">
                  <c:v>650</c:v>
                </c:pt>
                <c:pt idx="21">
                  <c:v>636</c:v>
                </c:pt>
                <c:pt idx="22">
                  <c:v>623</c:v>
                </c:pt>
                <c:pt idx="23">
                  <c:v>594</c:v>
                </c:pt>
                <c:pt idx="24">
                  <c:v>574</c:v>
                </c:pt>
                <c:pt idx="25">
                  <c:v>676</c:v>
                </c:pt>
                <c:pt idx="26">
                  <c:v>596</c:v>
                </c:pt>
                <c:pt idx="27">
                  <c:v>609</c:v>
                </c:pt>
                <c:pt idx="28">
                  <c:v>643</c:v>
                </c:pt>
                <c:pt idx="29">
                  <c:v>601</c:v>
                </c:pt>
                <c:pt idx="30">
                  <c:v>631</c:v>
                </c:pt>
                <c:pt idx="31">
                  <c:v>624</c:v>
                </c:pt>
                <c:pt idx="32">
                  <c:v>653</c:v>
                </c:pt>
                <c:pt idx="33">
                  <c:v>659</c:v>
                </c:pt>
                <c:pt idx="34">
                  <c:v>615</c:v>
                </c:pt>
                <c:pt idx="35">
                  <c:v>666</c:v>
                </c:pt>
                <c:pt idx="36">
                  <c:v>702</c:v>
                </c:pt>
                <c:pt idx="37">
                  <c:v>645</c:v>
                </c:pt>
                <c:pt idx="38">
                  <c:v>626</c:v>
                </c:pt>
                <c:pt idx="39">
                  <c:v>657</c:v>
                </c:pt>
                <c:pt idx="40">
                  <c:v>641</c:v>
                </c:pt>
                <c:pt idx="41">
                  <c:v>650</c:v>
                </c:pt>
                <c:pt idx="42">
                  <c:v>640</c:v>
                </c:pt>
                <c:pt idx="43">
                  <c:v>667</c:v>
                </c:pt>
                <c:pt idx="44">
                  <c:v>652</c:v>
                </c:pt>
                <c:pt idx="45">
                  <c:v>671</c:v>
                </c:pt>
                <c:pt idx="46">
                  <c:v>650</c:v>
                </c:pt>
                <c:pt idx="47">
                  <c:v>766</c:v>
                </c:pt>
                <c:pt idx="48">
                  <c:v>687</c:v>
                </c:pt>
                <c:pt idx="49">
                  <c:v>706</c:v>
                </c:pt>
                <c:pt idx="50">
                  <c:v>701</c:v>
                </c:pt>
                <c:pt idx="51">
                  <c:v>710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F9-4CF3-AA8C-BB66E76B87CA}"/>
            </c:ext>
          </c:extLst>
        </c:ser>
        <c:ser>
          <c:idx val="10"/>
          <c:order val="10"/>
          <c:tx>
            <c:strRef>
              <c:f>SEGUIM!$AG$2</c:f>
              <c:strCache>
                <c:ptCount val="1"/>
                <c:pt idx="0">
                  <c:v>2025pr</c:v>
                </c:pt>
              </c:strCache>
            </c:strRef>
          </c:tx>
          <c:marker>
            <c:symbol val="none"/>
          </c:marker>
          <c:cat>
            <c:strRef>
              <c:f>SEGUIM!$V$3:$V$55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SEGUIM!$AG$3:$AG$55</c:f>
              <c:numCache>
                <c:formatCode>_(* #,##0_);_(* \(#,##0\);_(* "-"_);_(@_)</c:formatCode>
                <c:ptCount val="53"/>
                <c:pt idx="0">
                  <c:v>706</c:v>
                </c:pt>
                <c:pt idx="1">
                  <c:v>638</c:v>
                </c:pt>
                <c:pt idx="2">
                  <c:v>729</c:v>
                </c:pt>
                <c:pt idx="3">
                  <c:v>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90-41F4-A429-A97B3C34D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4859048"/>
        <c:axId val="244856696"/>
      </c:lineChart>
      <c:catAx>
        <c:axId val="244859048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Semana</a:t>
                </a:r>
                <a:r>
                  <a:rPr lang="es-CO" baseline="0"/>
                  <a:t> de ocurrencia</a:t>
                </a: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O"/>
          </a:p>
        </c:txPr>
        <c:crossAx val="244856696"/>
        <c:crosses val="autoZero"/>
        <c:auto val="1"/>
        <c:lblAlgn val="ctr"/>
        <c:lblOffset val="100"/>
        <c:noMultiLvlLbl val="0"/>
      </c:catAx>
      <c:valAx>
        <c:axId val="244856696"/>
        <c:scaling>
          <c:orientation val="minMax"/>
          <c:max val="850"/>
          <c:min val="2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minorGridlines>
          <c:spPr>
            <a:ln w="3175">
              <a:solidFill>
                <a:schemeClr val="bg1">
                  <a:lumMod val="85000"/>
                </a:schemeClr>
              </a:solidFill>
              <a:prstDash val="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Número de defunciones</a:t>
                </a:r>
              </a:p>
            </c:rich>
          </c:tx>
          <c:overlay val="0"/>
        </c:title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O"/>
          </a:p>
        </c:txPr>
        <c:crossAx val="244859048"/>
        <c:crosses val="autoZero"/>
        <c:crossBetween val="between"/>
        <c:majorUnit val="50"/>
        <c:minorUnit val="1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700" b="0" i="0" u="none" strike="noStrike" kern="1200" baseline="0">
          <a:solidFill>
            <a:schemeClr val="tx1">
              <a:lumMod val="50000"/>
              <a:lumOff val="50000"/>
            </a:schemeClr>
          </a:solidFill>
          <a:latin typeface="Segoe UI" panose="020B0502040204020203" pitchFamily="34" charset="0"/>
          <a:ea typeface="+mn-ea"/>
          <a:cs typeface="Segoe UI" panose="020B0502040204020203" pitchFamily="34" charset="0"/>
        </a:defRPr>
      </a:pPr>
      <a:endParaRPr lang="es-C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115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118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4</xdr:row>
      <xdr:rowOff>99332</xdr:rowOff>
    </xdr:from>
    <xdr:to>
      <xdr:col>23</xdr:col>
      <xdr:colOff>93688</xdr:colOff>
      <xdr:row>4</xdr:row>
      <xdr:rowOff>156148</xdr:rowOff>
    </xdr:to>
    <xdr:pic>
      <xdr:nvPicPr>
        <xdr:cNvPr id="10" name="Imagen 16">
          <a:extLst>
            <a:ext uri="{FF2B5EF4-FFF2-40B4-BE49-F238E27FC236}">
              <a16:creationId xmlns:a16="http://schemas.microsoft.com/office/drawing/2014/main" id="{C80AE1FA-A805-41D6-A889-F94C732CF7E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2700" y="848840"/>
          <a:ext cx="17678816" cy="568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35719</xdr:rowOff>
    </xdr:from>
    <xdr:to>
      <xdr:col>2</xdr:col>
      <xdr:colOff>226219</xdr:colOff>
      <xdr:row>3</xdr:row>
      <xdr:rowOff>140494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75B9A05E-EB34-4B73-80B5-DDD5B8B63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35719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30843</xdr:colOff>
      <xdr:row>4</xdr:row>
      <xdr:rowOff>55789</xdr:rowOff>
    </xdr:from>
    <xdr:to>
      <xdr:col>14</xdr:col>
      <xdr:colOff>0</xdr:colOff>
      <xdr:row>4</xdr:row>
      <xdr:rowOff>101508</xdr:rowOff>
    </xdr:to>
    <xdr:pic>
      <xdr:nvPicPr>
        <xdr:cNvPr id="10" name="Imagen 16">
          <a:extLst>
            <a:ext uri="{FF2B5EF4-FFF2-40B4-BE49-F238E27FC236}">
              <a16:creationId xmlns:a16="http://schemas.microsoft.com/office/drawing/2014/main" id="{842D3E9A-9897-4074-99D2-63E78947905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0843" y="887062"/>
          <a:ext cx="11814793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40822</xdr:rowOff>
    </xdr:from>
    <xdr:to>
      <xdr:col>2</xdr:col>
      <xdr:colOff>102054</xdr:colOff>
      <xdr:row>3</xdr:row>
      <xdr:rowOff>159204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F20C868-8C61-40AB-AFC2-28F77C6A6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40822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81</xdr:col>
      <xdr:colOff>426357</xdr:colOff>
      <xdr:row>2</xdr:row>
      <xdr:rowOff>339</xdr:rowOff>
    </xdr:from>
    <xdr:to>
      <xdr:col>94</xdr:col>
      <xdr:colOff>299357</xdr:colOff>
      <xdr:row>24</xdr:row>
      <xdr:rowOff>-1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865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panol.epochconverter.com/semanas/2025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W66"/>
  <sheetViews>
    <sheetView showGridLines="0" zoomScale="80" zoomScaleNormal="8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W15" sqref="W15"/>
    </sheetView>
  </sheetViews>
  <sheetFormatPr baseColWidth="10" defaultRowHeight="15" x14ac:dyDescent="0.25"/>
  <cols>
    <col min="1" max="1" width="11.5703125" customWidth="1"/>
  </cols>
  <sheetData>
    <row r="6" spans="1:23" ht="15" customHeight="1" x14ac:dyDescent="0.25">
      <c r="A6" s="38" t="s">
        <v>141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</row>
    <row r="7" spans="1:23" ht="15" customHeight="1" x14ac:dyDescent="0.25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</row>
    <row r="8" spans="1:23" ht="15" customHeight="1" x14ac:dyDescent="0.25">
      <c r="A8" s="36" t="s">
        <v>183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ht="15" customHeight="1" x14ac:dyDescent="0.25">
      <c r="A9" s="37" t="s">
        <v>551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</row>
    <row r="10" spans="1:23" x14ac:dyDescent="0.25">
      <c r="A10" s="39" t="s">
        <v>142</v>
      </c>
      <c r="B10" s="35">
        <v>2015</v>
      </c>
      <c r="C10" s="35"/>
      <c r="D10" s="35">
        <v>2016</v>
      </c>
      <c r="E10" s="35"/>
      <c r="F10" s="35">
        <v>2017</v>
      </c>
      <c r="G10" s="35"/>
      <c r="H10" s="35">
        <v>2018</v>
      </c>
      <c r="I10" s="35"/>
      <c r="J10" s="35">
        <v>2019</v>
      </c>
      <c r="K10" s="35"/>
      <c r="L10" s="35">
        <v>2020</v>
      </c>
      <c r="M10" s="35"/>
      <c r="N10" s="35">
        <v>2021</v>
      </c>
      <c r="O10" s="35"/>
      <c r="P10" s="35">
        <v>2022</v>
      </c>
      <c r="Q10" s="35"/>
      <c r="R10" s="35">
        <v>2023</v>
      </c>
      <c r="S10" s="35"/>
      <c r="T10" s="35">
        <v>2024</v>
      </c>
      <c r="U10" s="35"/>
      <c r="V10" s="35">
        <v>2025</v>
      </c>
      <c r="W10" s="35"/>
    </row>
    <row r="11" spans="1:23" x14ac:dyDescent="0.25">
      <c r="A11" s="40"/>
      <c r="B11" s="17" t="s">
        <v>143</v>
      </c>
      <c r="C11" s="17" t="s">
        <v>144</v>
      </c>
      <c r="D11" s="17" t="s">
        <v>143</v>
      </c>
      <c r="E11" s="17" t="s">
        <v>144</v>
      </c>
      <c r="F11" s="17" t="s">
        <v>143</v>
      </c>
      <c r="G11" s="17" t="s">
        <v>144</v>
      </c>
      <c r="H11" s="17" t="s">
        <v>143</v>
      </c>
      <c r="I11" s="17" t="s">
        <v>144</v>
      </c>
      <c r="J11" s="17" t="s">
        <v>143</v>
      </c>
      <c r="K11" s="17" t="s">
        <v>144</v>
      </c>
      <c r="L11" s="17" t="s">
        <v>143</v>
      </c>
      <c r="M11" s="17" t="s">
        <v>144</v>
      </c>
      <c r="N11" s="17" t="s">
        <v>143</v>
      </c>
      <c r="O11" s="17" t="s">
        <v>144</v>
      </c>
      <c r="P11" s="17" t="s">
        <v>143</v>
      </c>
      <c r="Q11" s="17" t="s">
        <v>144</v>
      </c>
      <c r="R11" s="17" t="s">
        <v>143</v>
      </c>
      <c r="S11" s="17" t="s">
        <v>144</v>
      </c>
      <c r="T11" s="17" t="s">
        <v>143</v>
      </c>
      <c r="U11" s="17" t="s">
        <v>144</v>
      </c>
      <c r="V11" s="17" t="s">
        <v>143</v>
      </c>
      <c r="W11" s="17" t="s">
        <v>144</v>
      </c>
    </row>
    <row r="12" spans="1:23" ht="15.75" thickBot="1" x14ac:dyDescent="0.3">
      <c r="A12" s="20" t="s">
        <v>145</v>
      </c>
      <c r="B12" s="18">
        <v>42002</v>
      </c>
      <c r="C12" s="18">
        <v>42008</v>
      </c>
      <c r="D12" s="18">
        <v>42373</v>
      </c>
      <c r="E12" s="18">
        <v>42379</v>
      </c>
      <c r="F12" s="18">
        <v>42737</v>
      </c>
      <c r="G12" s="18">
        <v>42743</v>
      </c>
      <c r="H12" s="18">
        <v>43101</v>
      </c>
      <c r="I12" s="18">
        <v>43107</v>
      </c>
      <c r="J12" s="18">
        <v>43465</v>
      </c>
      <c r="K12" s="18">
        <v>43471</v>
      </c>
      <c r="L12" s="18">
        <v>43829</v>
      </c>
      <c r="M12" s="18">
        <v>43835</v>
      </c>
      <c r="N12" s="18">
        <v>44200</v>
      </c>
      <c r="O12" s="18">
        <v>44206</v>
      </c>
      <c r="P12" s="18">
        <v>44564</v>
      </c>
      <c r="Q12" s="18">
        <v>44570</v>
      </c>
      <c r="R12" s="18">
        <v>44928</v>
      </c>
      <c r="S12" s="18">
        <f>+R12+6</f>
        <v>44934</v>
      </c>
      <c r="T12" s="18">
        <v>45292</v>
      </c>
      <c r="U12" s="18">
        <f>+T12+6</f>
        <v>45298</v>
      </c>
      <c r="V12" s="18">
        <v>45656</v>
      </c>
      <c r="W12" s="18">
        <v>45662</v>
      </c>
    </row>
    <row r="13" spans="1:23" ht="15.75" thickBot="1" x14ac:dyDescent="0.3">
      <c r="A13" s="21" t="s">
        <v>146</v>
      </c>
      <c r="B13" s="19">
        <v>42009</v>
      </c>
      <c r="C13" s="19">
        <v>42015</v>
      </c>
      <c r="D13" s="19">
        <v>42380</v>
      </c>
      <c r="E13" s="19">
        <v>42386</v>
      </c>
      <c r="F13" s="19">
        <v>42744</v>
      </c>
      <c r="G13" s="19">
        <v>42750</v>
      </c>
      <c r="H13" s="19">
        <v>43108</v>
      </c>
      <c r="I13" s="19">
        <v>43114</v>
      </c>
      <c r="J13" s="19">
        <v>43472</v>
      </c>
      <c r="K13" s="19">
        <v>43478</v>
      </c>
      <c r="L13" s="19">
        <v>43836</v>
      </c>
      <c r="M13" s="19">
        <v>43842</v>
      </c>
      <c r="N13" s="19">
        <v>44207</v>
      </c>
      <c r="O13" s="19">
        <v>44213</v>
      </c>
      <c r="P13" s="18">
        <v>44571</v>
      </c>
      <c r="Q13" s="18">
        <v>44577</v>
      </c>
      <c r="R13" s="19">
        <f>+S12+1</f>
        <v>44935</v>
      </c>
      <c r="S13" s="18">
        <f>+R13+6</f>
        <v>44941</v>
      </c>
      <c r="T13" s="19">
        <f>+U12+1</f>
        <v>45299</v>
      </c>
      <c r="U13" s="18">
        <f>+T13+6</f>
        <v>45305</v>
      </c>
      <c r="V13" s="19">
        <v>45663</v>
      </c>
      <c r="W13" s="18">
        <v>45669</v>
      </c>
    </row>
    <row r="14" spans="1:23" ht="15.75" thickBot="1" x14ac:dyDescent="0.3">
      <c r="A14" s="21" t="s">
        <v>147</v>
      </c>
      <c r="B14" s="19">
        <v>42016</v>
      </c>
      <c r="C14" s="19">
        <v>42022</v>
      </c>
      <c r="D14" s="19">
        <v>42387</v>
      </c>
      <c r="E14" s="19">
        <v>42393</v>
      </c>
      <c r="F14" s="19">
        <v>42751</v>
      </c>
      <c r="G14" s="19">
        <v>42757</v>
      </c>
      <c r="H14" s="19">
        <v>43115</v>
      </c>
      <c r="I14" s="19">
        <v>43121</v>
      </c>
      <c r="J14" s="19">
        <v>43479</v>
      </c>
      <c r="K14" s="19">
        <v>43485</v>
      </c>
      <c r="L14" s="19">
        <v>43843</v>
      </c>
      <c r="M14" s="19">
        <v>43849</v>
      </c>
      <c r="N14" s="19">
        <v>44214</v>
      </c>
      <c r="O14" s="19">
        <v>44220</v>
      </c>
      <c r="P14" s="18">
        <v>44578</v>
      </c>
      <c r="Q14" s="18">
        <v>44584</v>
      </c>
      <c r="R14" s="19">
        <f>+S13+1</f>
        <v>44942</v>
      </c>
      <c r="S14" s="18">
        <f>+R14+6</f>
        <v>44948</v>
      </c>
      <c r="T14" s="19">
        <f>+U13+1</f>
        <v>45306</v>
      </c>
      <c r="U14" s="18">
        <f>+T14+6</f>
        <v>45312</v>
      </c>
      <c r="V14" s="19">
        <v>45670</v>
      </c>
      <c r="W14" s="18">
        <v>45676</v>
      </c>
    </row>
    <row r="15" spans="1:23" ht="15.75" thickBot="1" x14ac:dyDescent="0.3">
      <c r="A15" s="21" t="s">
        <v>148</v>
      </c>
      <c r="B15" s="19">
        <v>42023</v>
      </c>
      <c r="C15" s="19">
        <v>42029</v>
      </c>
      <c r="D15" s="19">
        <v>42394</v>
      </c>
      <c r="E15" s="19">
        <v>42400</v>
      </c>
      <c r="F15" s="19">
        <v>42758</v>
      </c>
      <c r="G15" s="19">
        <v>42764</v>
      </c>
      <c r="H15" s="19">
        <v>43122</v>
      </c>
      <c r="I15" s="19">
        <v>43128</v>
      </c>
      <c r="J15" s="19">
        <v>43486</v>
      </c>
      <c r="K15" s="19">
        <v>43492</v>
      </c>
      <c r="L15" s="19">
        <v>43850</v>
      </c>
      <c r="M15" s="19">
        <v>43856</v>
      </c>
      <c r="N15" s="19">
        <v>44221</v>
      </c>
      <c r="O15" s="19">
        <v>44227</v>
      </c>
      <c r="P15" s="18">
        <v>44585</v>
      </c>
      <c r="Q15" s="18">
        <v>44591</v>
      </c>
      <c r="R15" s="19">
        <f t="shared" ref="R15:R63" si="0">+S14+1</f>
        <v>44949</v>
      </c>
      <c r="S15" s="18">
        <f>+R15+6</f>
        <v>44955</v>
      </c>
      <c r="T15" s="19">
        <f t="shared" ref="T15:T63" si="1">+U14+1</f>
        <v>45313</v>
      </c>
      <c r="U15" s="18">
        <f>+T15+6</f>
        <v>45319</v>
      </c>
      <c r="V15" s="19">
        <v>45677</v>
      </c>
      <c r="W15" s="18">
        <v>45683</v>
      </c>
    </row>
    <row r="16" spans="1:23" ht="15.75" thickBot="1" x14ac:dyDescent="0.3">
      <c r="A16" s="21" t="s">
        <v>149</v>
      </c>
      <c r="B16" s="19">
        <v>42030</v>
      </c>
      <c r="C16" s="19">
        <v>42036</v>
      </c>
      <c r="D16" s="19">
        <v>42401</v>
      </c>
      <c r="E16" s="19">
        <v>42407</v>
      </c>
      <c r="F16" s="19">
        <v>42765</v>
      </c>
      <c r="G16" s="19">
        <v>42771</v>
      </c>
      <c r="H16" s="19">
        <v>43129</v>
      </c>
      <c r="I16" s="19">
        <v>43135</v>
      </c>
      <c r="J16" s="19">
        <v>43493</v>
      </c>
      <c r="K16" s="19">
        <v>43499</v>
      </c>
      <c r="L16" s="19">
        <v>43857</v>
      </c>
      <c r="M16" s="19">
        <v>43863</v>
      </c>
      <c r="N16" s="19">
        <v>44228</v>
      </c>
      <c r="O16" s="19">
        <v>44234</v>
      </c>
      <c r="P16" s="18">
        <v>44592</v>
      </c>
      <c r="Q16" s="18">
        <v>44598</v>
      </c>
      <c r="R16" s="19">
        <f t="shared" si="0"/>
        <v>44956</v>
      </c>
      <c r="S16" s="18">
        <f>+R16+6</f>
        <v>44962</v>
      </c>
      <c r="T16" s="19">
        <f t="shared" si="1"/>
        <v>45320</v>
      </c>
      <c r="U16" s="18">
        <f>+T16+6</f>
        <v>45326</v>
      </c>
      <c r="V16" s="19">
        <v>45684</v>
      </c>
      <c r="W16" s="18">
        <v>45690</v>
      </c>
    </row>
    <row r="17" spans="1:23" ht="15.75" thickBot="1" x14ac:dyDescent="0.3">
      <c r="A17" s="21" t="s">
        <v>150</v>
      </c>
      <c r="B17" s="19">
        <v>42037</v>
      </c>
      <c r="C17" s="19">
        <v>42043</v>
      </c>
      <c r="D17" s="19">
        <v>42408</v>
      </c>
      <c r="E17" s="19">
        <v>42414</v>
      </c>
      <c r="F17" s="19">
        <v>42772</v>
      </c>
      <c r="G17" s="19">
        <v>42778</v>
      </c>
      <c r="H17" s="19">
        <v>43136</v>
      </c>
      <c r="I17" s="19">
        <v>43142</v>
      </c>
      <c r="J17" s="19">
        <v>43500</v>
      </c>
      <c r="K17" s="19">
        <v>43506</v>
      </c>
      <c r="L17" s="19">
        <v>43864</v>
      </c>
      <c r="M17" s="19">
        <v>43870</v>
      </c>
      <c r="N17" s="19">
        <v>44235</v>
      </c>
      <c r="O17" s="19">
        <v>44241</v>
      </c>
      <c r="P17" s="18">
        <v>44599</v>
      </c>
      <c r="Q17" s="18">
        <v>44605</v>
      </c>
      <c r="R17" s="19">
        <f t="shared" si="0"/>
        <v>44963</v>
      </c>
      <c r="S17" s="18">
        <f t="shared" ref="S17:S63" si="2">+R17+6</f>
        <v>44969</v>
      </c>
      <c r="T17" s="19">
        <f t="shared" si="1"/>
        <v>45327</v>
      </c>
      <c r="U17" s="18">
        <f t="shared" ref="U17:U63" si="3">+T17+6</f>
        <v>45333</v>
      </c>
      <c r="V17" s="19">
        <v>45691</v>
      </c>
      <c r="W17" s="18">
        <v>45697</v>
      </c>
    </row>
    <row r="18" spans="1:23" ht="15.75" thickBot="1" x14ac:dyDescent="0.3">
      <c r="A18" s="21" t="s">
        <v>151</v>
      </c>
      <c r="B18" s="19">
        <v>42044</v>
      </c>
      <c r="C18" s="19">
        <v>42050</v>
      </c>
      <c r="D18" s="19">
        <v>42415</v>
      </c>
      <c r="E18" s="19">
        <v>42421</v>
      </c>
      <c r="F18" s="19">
        <v>42779</v>
      </c>
      <c r="G18" s="19">
        <v>42785</v>
      </c>
      <c r="H18" s="19">
        <v>43143</v>
      </c>
      <c r="I18" s="19">
        <v>43149</v>
      </c>
      <c r="J18" s="19">
        <v>43507</v>
      </c>
      <c r="K18" s="19">
        <v>43513</v>
      </c>
      <c r="L18" s="19">
        <v>43871</v>
      </c>
      <c r="M18" s="19">
        <v>43877</v>
      </c>
      <c r="N18" s="19">
        <v>44242</v>
      </c>
      <c r="O18" s="19">
        <v>44248</v>
      </c>
      <c r="P18" s="18">
        <v>44606</v>
      </c>
      <c r="Q18" s="18">
        <v>44612</v>
      </c>
      <c r="R18" s="19">
        <f t="shared" si="0"/>
        <v>44970</v>
      </c>
      <c r="S18" s="18">
        <f t="shared" si="2"/>
        <v>44976</v>
      </c>
      <c r="T18" s="19">
        <f t="shared" si="1"/>
        <v>45334</v>
      </c>
      <c r="U18" s="18">
        <f t="shared" si="3"/>
        <v>45340</v>
      </c>
      <c r="V18" s="19">
        <v>45698</v>
      </c>
      <c r="W18" s="18">
        <v>45704</v>
      </c>
    </row>
    <row r="19" spans="1:23" ht="15.75" thickBot="1" x14ac:dyDescent="0.3">
      <c r="A19" s="21" t="s">
        <v>152</v>
      </c>
      <c r="B19" s="19">
        <v>42051</v>
      </c>
      <c r="C19" s="19">
        <v>42057</v>
      </c>
      <c r="D19" s="19">
        <v>42422</v>
      </c>
      <c r="E19" s="19">
        <v>42428</v>
      </c>
      <c r="F19" s="19">
        <v>42786</v>
      </c>
      <c r="G19" s="19">
        <v>42792</v>
      </c>
      <c r="H19" s="19">
        <v>43150</v>
      </c>
      <c r="I19" s="19">
        <v>43156</v>
      </c>
      <c r="J19" s="19">
        <v>43514</v>
      </c>
      <c r="K19" s="19">
        <v>43520</v>
      </c>
      <c r="L19" s="19">
        <v>43878</v>
      </c>
      <c r="M19" s="19">
        <v>43884</v>
      </c>
      <c r="N19" s="19">
        <v>44249</v>
      </c>
      <c r="O19" s="19">
        <v>44255</v>
      </c>
      <c r="P19" s="18">
        <v>44613</v>
      </c>
      <c r="Q19" s="18">
        <v>44619</v>
      </c>
      <c r="R19" s="19">
        <f t="shared" si="0"/>
        <v>44977</v>
      </c>
      <c r="S19" s="18">
        <f t="shared" si="2"/>
        <v>44983</v>
      </c>
      <c r="T19" s="19">
        <f t="shared" si="1"/>
        <v>45341</v>
      </c>
      <c r="U19" s="18">
        <f t="shared" si="3"/>
        <v>45347</v>
      </c>
      <c r="V19" s="19">
        <v>45705</v>
      </c>
      <c r="W19" s="18">
        <v>45711</v>
      </c>
    </row>
    <row r="20" spans="1:23" ht="15.75" thickBot="1" x14ac:dyDescent="0.3">
      <c r="A20" s="21" t="s">
        <v>153</v>
      </c>
      <c r="B20" s="19">
        <v>42058</v>
      </c>
      <c r="C20" s="19">
        <v>42064</v>
      </c>
      <c r="D20" s="19">
        <v>42429</v>
      </c>
      <c r="E20" s="19">
        <v>42435</v>
      </c>
      <c r="F20" s="19">
        <v>42793</v>
      </c>
      <c r="G20" s="19">
        <v>42799</v>
      </c>
      <c r="H20" s="19">
        <v>43157</v>
      </c>
      <c r="I20" s="19">
        <v>43163</v>
      </c>
      <c r="J20" s="19">
        <v>43521</v>
      </c>
      <c r="K20" s="19">
        <v>43527</v>
      </c>
      <c r="L20" s="19">
        <v>43885</v>
      </c>
      <c r="M20" s="19">
        <v>43891</v>
      </c>
      <c r="N20" s="19">
        <v>44256</v>
      </c>
      <c r="O20" s="19">
        <v>44262</v>
      </c>
      <c r="P20" s="18">
        <v>44620</v>
      </c>
      <c r="Q20" s="18">
        <v>44626</v>
      </c>
      <c r="R20" s="19">
        <f t="shared" si="0"/>
        <v>44984</v>
      </c>
      <c r="S20" s="18">
        <f t="shared" si="2"/>
        <v>44990</v>
      </c>
      <c r="T20" s="19">
        <f t="shared" si="1"/>
        <v>45348</v>
      </c>
      <c r="U20" s="18">
        <f t="shared" si="3"/>
        <v>45354</v>
      </c>
      <c r="V20" s="19">
        <v>45712</v>
      </c>
      <c r="W20" s="18">
        <v>45718</v>
      </c>
    </row>
    <row r="21" spans="1:23" ht="15.75" thickBot="1" x14ac:dyDescent="0.3">
      <c r="A21" s="21" t="s">
        <v>13</v>
      </c>
      <c r="B21" s="19">
        <v>42065</v>
      </c>
      <c r="C21" s="19">
        <v>42071</v>
      </c>
      <c r="D21" s="19">
        <v>42436</v>
      </c>
      <c r="E21" s="19">
        <v>42442</v>
      </c>
      <c r="F21" s="19">
        <v>42800</v>
      </c>
      <c r="G21" s="19">
        <v>42806</v>
      </c>
      <c r="H21" s="19">
        <v>43164</v>
      </c>
      <c r="I21" s="19">
        <v>43170</v>
      </c>
      <c r="J21" s="19">
        <v>43528</v>
      </c>
      <c r="K21" s="19">
        <v>43534</v>
      </c>
      <c r="L21" s="19">
        <v>43892</v>
      </c>
      <c r="M21" s="19">
        <v>43898</v>
      </c>
      <c r="N21" s="19">
        <v>44263</v>
      </c>
      <c r="O21" s="19">
        <v>44269</v>
      </c>
      <c r="P21" s="18">
        <v>44627</v>
      </c>
      <c r="Q21" s="18">
        <v>44633</v>
      </c>
      <c r="R21" s="19">
        <f t="shared" si="0"/>
        <v>44991</v>
      </c>
      <c r="S21" s="18">
        <f t="shared" si="2"/>
        <v>44997</v>
      </c>
      <c r="T21" s="19">
        <f t="shared" si="1"/>
        <v>45355</v>
      </c>
      <c r="U21" s="18">
        <f t="shared" si="3"/>
        <v>45361</v>
      </c>
      <c r="V21" s="19">
        <v>45719</v>
      </c>
      <c r="W21" s="18">
        <v>45725</v>
      </c>
    </row>
    <row r="22" spans="1:23" ht="15.75" thickBot="1" x14ac:dyDescent="0.3">
      <c r="A22" s="21" t="s">
        <v>14</v>
      </c>
      <c r="B22" s="19">
        <v>42072</v>
      </c>
      <c r="C22" s="19">
        <v>42078</v>
      </c>
      <c r="D22" s="19">
        <v>42443</v>
      </c>
      <c r="E22" s="19">
        <v>42449</v>
      </c>
      <c r="F22" s="19">
        <v>42807</v>
      </c>
      <c r="G22" s="19">
        <v>42813</v>
      </c>
      <c r="H22" s="19">
        <v>43171</v>
      </c>
      <c r="I22" s="19">
        <v>43177</v>
      </c>
      <c r="J22" s="19">
        <v>43535</v>
      </c>
      <c r="K22" s="19">
        <v>43541</v>
      </c>
      <c r="L22" s="19">
        <v>43899</v>
      </c>
      <c r="M22" s="19">
        <v>43905</v>
      </c>
      <c r="N22" s="19">
        <v>44270</v>
      </c>
      <c r="O22" s="19">
        <v>44276</v>
      </c>
      <c r="P22" s="18">
        <v>44634</v>
      </c>
      <c r="Q22" s="18">
        <v>44640</v>
      </c>
      <c r="R22" s="19">
        <f t="shared" si="0"/>
        <v>44998</v>
      </c>
      <c r="S22" s="18">
        <f t="shared" si="2"/>
        <v>45004</v>
      </c>
      <c r="T22" s="19">
        <f t="shared" si="1"/>
        <v>45362</v>
      </c>
      <c r="U22" s="18">
        <f t="shared" si="3"/>
        <v>45368</v>
      </c>
      <c r="V22" s="19">
        <v>45726</v>
      </c>
      <c r="W22" s="18">
        <v>45732</v>
      </c>
    </row>
    <row r="23" spans="1:23" ht="15.75" thickBot="1" x14ac:dyDescent="0.3">
      <c r="A23" s="21" t="s">
        <v>15</v>
      </c>
      <c r="B23" s="19">
        <v>42079</v>
      </c>
      <c r="C23" s="19">
        <v>42085</v>
      </c>
      <c r="D23" s="19">
        <v>42450</v>
      </c>
      <c r="E23" s="19">
        <v>42456</v>
      </c>
      <c r="F23" s="19">
        <v>42814</v>
      </c>
      <c r="G23" s="19">
        <v>42820</v>
      </c>
      <c r="H23" s="19">
        <v>43178</v>
      </c>
      <c r="I23" s="19">
        <v>43184</v>
      </c>
      <c r="J23" s="19">
        <v>43542</v>
      </c>
      <c r="K23" s="19">
        <v>43548</v>
      </c>
      <c r="L23" s="19">
        <v>43906</v>
      </c>
      <c r="M23" s="19">
        <v>43912</v>
      </c>
      <c r="N23" s="19">
        <v>44277</v>
      </c>
      <c r="O23" s="19">
        <v>44283</v>
      </c>
      <c r="P23" s="18">
        <v>44641</v>
      </c>
      <c r="Q23" s="18">
        <v>44647</v>
      </c>
      <c r="R23" s="19">
        <f t="shared" si="0"/>
        <v>45005</v>
      </c>
      <c r="S23" s="18">
        <f t="shared" si="2"/>
        <v>45011</v>
      </c>
      <c r="T23" s="19">
        <f t="shared" si="1"/>
        <v>45369</v>
      </c>
      <c r="U23" s="18">
        <f t="shared" si="3"/>
        <v>45375</v>
      </c>
      <c r="V23" s="19">
        <v>45733</v>
      </c>
      <c r="W23" s="18">
        <v>45739</v>
      </c>
    </row>
    <row r="24" spans="1:23" ht="15.75" thickBot="1" x14ac:dyDescent="0.3">
      <c r="A24" s="21" t="s">
        <v>16</v>
      </c>
      <c r="B24" s="19">
        <v>42086</v>
      </c>
      <c r="C24" s="19">
        <v>42092</v>
      </c>
      <c r="D24" s="19">
        <v>42457</v>
      </c>
      <c r="E24" s="19">
        <v>42463</v>
      </c>
      <c r="F24" s="19">
        <v>42821</v>
      </c>
      <c r="G24" s="19">
        <v>42827</v>
      </c>
      <c r="H24" s="19">
        <v>43185</v>
      </c>
      <c r="I24" s="19">
        <v>43191</v>
      </c>
      <c r="J24" s="19">
        <v>43549</v>
      </c>
      <c r="K24" s="19">
        <v>43555</v>
      </c>
      <c r="L24" s="19">
        <v>43913</v>
      </c>
      <c r="M24" s="19">
        <v>43919</v>
      </c>
      <c r="N24" s="19">
        <v>44284</v>
      </c>
      <c r="O24" s="19">
        <v>44290</v>
      </c>
      <c r="P24" s="18">
        <v>44648</v>
      </c>
      <c r="Q24" s="18">
        <v>44654</v>
      </c>
      <c r="R24" s="19">
        <f t="shared" si="0"/>
        <v>45012</v>
      </c>
      <c r="S24" s="18">
        <f t="shared" si="2"/>
        <v>45018</v>
      </c>
      <c r="T24" s="19">
        <f t="shared" si="1"/>
        <v>45376</v>
      </c>
      <c r="U24" s="18">
        <f t="shared" si="3"/>
        <v>45382</v>
      </c>
      <c r="V24" s="19">
        <v>45740</v>
      </c>
      <c r="W24" s="18">
        <v>45746</v>
      </c>
    </row>
    <row r="25" spans="1:23" ht="15.75" thickBot="1" x14ac:dyDescent="0.3">
      <c r="A25" s="21" t="s">
        <v>17</v>
      </c>
      <c r="B25" s="19">
        <v>42093</v>
      </c>
      <c r="C25" s="19">
        <v>42099</v>
      </c>
      <c r="D25" s="19">
        <v>42464</v>
      </c>
      <c r="E25" s="19">
        <v>42470</v>
      </c>
      <c r="F25" s="19">
        <v>42828</v>
      </c>
      <c r="G25" s="19">
        <v>42834</v>
      </c>
      <c r="H25" s="19">
        <v>43192</v>
      </c>
      <c r="I25" s="19">
        <v>43198</v>
      </c>
      <c r="J25" s="19">
        <v>43556</v>
      </c>
      <c r="K25" s="19">
        <v>43562</v>
      </c>
      <c r="L25" s="19">
        <v>43920</v>
      </c>
      <c r="M25" s="19">
        <v>43926</v>
      </c>
      <c r="N25" s="19">
        <v>44291</v>
      </c>
      <c r="O25" s="19">
        <v>44297</v>
      </c>
      <c r="P25" s="18">
        <v>44655</v>
      </c>
      <c r="Q25" s="18">
        <v>44661</v>
      </c>
      <c r="R25" s="19">
        <f t="shared" si="0"/>
        <v>45019</v>
      </c>
      <c r="S25" s="18">
        <f t="shared" si="2"/>
        <v>45025</v>
      </c>
      <c r="T25" s="19">
        <f t="shared" si="1"/>
        <v>45383</v>
      </c>
      <c r="U25" s="18">
        <f t="shared" si="3"/>
        <v>45389</v>
      </c>
      <c r="V25" s="19">
        <v>45747</v>
      </c>
      <c r="W25" s="18">
        <v>45753</v>
      </c>
    </row>
    <row r="26" spans="1:23" ht="15.75" thickBot="1" x14ac:dyDescent="0.3">
      <c r="A26" s="21" t="s">
        <v>18</v>
      </c>
      <c r="B26" s="19">
        <v>42100</v>
      </c>
      <c r="C26" s="19">
        <v>42106</v>
      </c>
      <c r="D26" s="19">
        <v>42471</v>
      </c>
      <c r="E26" s="19">
        <v>42477</v>
      </c>
      <c r="F26" s="19">
        <v>42835</v>
      </c>
      <c r="G26" s="19">
        <v>42841</v>
      </c>
      <c r="H26" s="19">
        <v>43199</v>
      </c>
      <c r="I26" s="19">
        <v>43205</v>
      </c>
      <c r="J26" s="19">
        <v>43563</v>
      </c>
      <c r="K26" s="19">
        <v>43569</v>
      </c>
      <c r="L26" s="19">
        <v>43927</v>
      </c>
      <c r="M26" s="19">
        <v>43933</v>
      </c>
      <c r="N26" s="19">
        <v>44298</v>
      </c>
      <c r="O26" s="19">
        <v>44304</v>
      </c>
      <c r="P26" s="18">
        <v>44662</v>
      </c>
      <c r="Q26" s="18">
        <v>44668</v>
      </c>
      <c r="R26" s="19">
        <f t="shared" si="0"/>
        <v>45026</v>
      </c>
      <c r="S26" s="18">
        <f t="shared" si="2"/>
        <v>45032</v>
      </c>
      <c r="T26" s="19">
        <f t="shared" si="1"/>
        <v>45390</v>
      </c>
      <c r="U26" s="18">
        <f t="shared" si="3"/>
        <v>45396</v>
      </c>
      <c r="V26" s="19">
        <v>45754</v>
      </c>
      <c r="W26" s="18">
        <v>45760</v>
      </c>
    </row>
    <row r="27" spans="1:23" ht="15.75" thickBot="1" x14ac:dyDescent="0.3">
      <c r="A27" s="21" t="s">
        <v>19</v>
      </c>
      <c r="B27" s="19">
        <v>42107</v>
      </c>
      <c r="C27" s="19">
        <v>42113</v>
      </c>
      <c r="D27" s="19">
        <v>42478</v>
      </c>
      <c r="E27" s="19">
        <v>42484</v>
      </c>
      <c r="F27" s="19">
        <v>42842</v>
      </c>
      <c r="G27" s="19">
        <v>42848</v>
      </c>
      <c r="H27" s="19">
        <v>43206</v>
      </c>
      <c r="I27" s="19">
        <v>43212</v>
      </c>
      <c r="J27" s="19">
        <v>43570</v>
      </c>
      <c r="K27" s="19">
        <v>43576</v>
      </c>
      <c r="L27" s="19">
        <v>43934</v>
      </c>
      <c r="M27" s="19">
        <v>43940</v>
      </c>
      <c r="N27" s="19">
        <v>44305</v>
      </c>
      <c r="O27" s="19">
        <v>44311</v>
      </c>
      <c r="P27" s="18">
        <v>44669</v>
      </c>
      <c r="Q27" s="18">
        <v>44675</v>
      </c>
      <c r="R27" s="19">
        <f t="shared" si="0"/>
        <v>45033</v>
      </c>
      <c r="S27" s="18">
        <f t="shared" si="2"/>
        <v>45039</v>
      </c>
      <c r="T27" s="19">
        <f t="shared" si="1"/>
        <v>45397</v>
      </c>
      <c r="U27" s="18">
        <f t="shared" si="3"/>
        <v>45403</v>
      </c>
      <c r="V27" s="19">
        <v>45761</v>
      </c>
      <c r="W27" s="18">
        <v>45767</v>
      </c>
    </row>
    <row r="28" spans="1:23" ht="15.75" thickBot="1" x14ac:dyDescent="0.3">
      <c r="A28" s="21" t="s">
        <v>20</v>
      </c>
      <c r="B28" s="19">
        <v>42114</v>
      </c>
      <c r="C28" s="19">
        <v>42120</v>
      </c>
      <c r="D28" s="19">
        <v>42485</v>
      </c>
      <c r="E28" s="19">
        <v>42491</v>
      </c>
      <c r="F28" s="19">
        <v>42849</v>
      </c>
      <c r="G28" s="19">
        <v>42855</v>
      </c>
      <c r="H28" s="19">
        <v>43213</v>
      </c>
      <c r="I28" s="19">
        <v>43219</v>
      </c>
      <c r="J28" s="19">
        <v>43577</v>
      </c>
      <c r="K28" s="19">
        <v>43583</v>
      </c>
      <c r="L28" s="19">
        <v>43941</v>
      </c>
      <c r="M28" s="19">
        <v>43947</v>
      </c>
      <c r="N28" s="19">
        <v>44312</v>
      </c>
      <c r="O28" s="19">
        <v>44318</v>
      </c>
      <c r="P28" s="18">
        <v>44676</v>
      </c>
      <c r="Q28" s="18">
        <v>44682</v>
      </c>
      <c r="R28" s="19">
        <f t="shared" si="0"/>
        <v>45040</v>
      </c>
      <c r="S28" s="18">
        <f t="shared" si="2"/>
        <v>45046</v>
      </c>
      <c r="T28" s="19">
        <f t="shared" si="1"/>
        <v>45404</v>
      </c>
      <c r="U28" s="18">
        <f t="shared" si="3"/>
        <v>45410</v>
      </c>
      <c r="V28" s="19">
        <v>45768</v>
      </c>
      <c r="W28" s="18">
        <v>45774</v>
      </c>
    </row>
    <row r="29" spans="1:23" ht="15.75" thickBot="1" x14ac:dyDescent="0.3">
      <c r="A29" s="21" t="s">
        <v>21</v>
      </c>
      <c r="B29" s="19">
        <v>42121</v>
      </c>
      <c r="C29" s="19">
        <v>42127</v>
      </c>
      <c r="D29" s="19">
        <v>42492</v>
      </c>
      <c r="E29" s="19">
        <v>42498</v>
      </c>
      <c r="F29" s="19">
        <v>42856</v>
      </c>
      <c r="G29" s="19">
        <v>42862</v>
      </c>
      <c r="H29" s="19">
        <v>43220</v>
      </c>
      <c r="I29" s="19">
        <v>43226</v>
      </c>
      <c r="J29" s="19">
        <v>43584</v>
      </c>
      <c r="K29" s="19">
        <v>43590</v>
      </c>
      <c r="L29" s="19">
        <v>43948</v>
      </c>
      <c r="M29" s="19">
        <v>43954</v>
      </c>
      <c r="N29" s="19">
        <v>44319</v>
      </c>
      <c r="O29" s="19">
        <v>44325</v>
      </c>
      <c r="P29" s="18">
        <v>44683</v>
      </c>
      <c r="Q29" s="18">
        <v>44689</v>
      </c>
      <c r="R29" s="19">
        <f t="shared" si="0"/>
        <v>45047</v>
      </c>
      <c r="S29" s="18">
        <f t="shared" si="2"/>
        <v>45053</v>
      </c>
      <c r="T29" s="19">
        <f t="shared" si="1"/>
        <v>45411</v>
      </c>
      <c r="U29" s="18">
        <f t="shared" si="3"/>
        <v>45417</v>
      </c>
      <c r="V29" s="19">
        <v>45775</v>
      </c>
      <c r="W29" s="18">
        <v>45781</v>
      </c>
    </row>
    <row r="30" spans="1:23" ht="15.75" thickBot="1" x14ac:dyDescent="0.3">
      <c r="A30" s="21" t="s">
        <v>22</v>
      </c>
      <c r="B30" s="19">
        <v>42128</v>
      </c>
      <c r="C30" s="19">
        <v>42134</v>
      </c>
      <c r="D30" s="19">
        <v>42499</v>
      </c>
      <c r="E30" s="19">
        <v>42505</v>
      </c>
      <c r="F30" s="19">
        <v>42863</v>
      </c>
      <c r="G30" s="19">
        <v>42869</v>
      </c>
      <c r="H30" s="19">
        <v>43227</v>
      </c>
      <c r="I30" s="19">
        <v>43233</v>
      </c>
      <c r="J30" s="19">
        <v>43591</v>
      </c>
      <c r="K30" s="19">
        <v>43597</v>
      </c>
      <c r="L30" s="19">
        <v>43955</v>
      </c>
      <c r="M30" s="19">
        <v>43961</v>
      </c>
      <c r="N30" s="19">
        <v>44326</v>
      </c>
      <c r="O30" s="19">
        <v>44332</v>
      </c>
      <c r="P30" s="18">
        <v>44690</v>
      </c>
      <c r="Q30" s="18">
        <v>44696</v>
      </c>
      <c r="R30" s="19">
        <f t="shared" si="0"/>
        <v>45054</v>
      </c>
      <c r="S30" s="18">
        <f t="shared" si="2"/>
        <v>45060</v>
      </c>
      <c r="T30" s="19">
        <f t="shared" si="1"/>
        <v>45418</v>
      </c>
      <c r="U30" s="18">
        <f t="shared" si="3"/>
        <v>45424</v>
      </c>
      <c r="V30" s="19">
        <v>45782</v>
      </c>
      <c r="W30" s="18">
        <v>45788</v>
      </c>
    </row>
    <row r="31" spans="1:23" ht="15.75" thickBot="1" x14ac:dyDescent="0.3">
      <c r="A31" s="21" t="s">
        <v>23</v>
      </c>
      <c r="B31" s="19">
        <v>42135</v>
      </c>
      <c r="C31" s="19">
        <v>42141</v>
      </c>
      <c r="D31" s="19">
        <v>42506</v>
      </c>
      <c r="E31" s="19">
        <v>42512</v>
      </c>
      <c r="F31" s="19">
        <v>42870</v>
      </c>
      <c r="G31" s="19">
        <v>42876</v>
      </c>
      <c r="H31" s="19">
        <v>43234</v>
      </c>
      <c r="I31" s="19">
        <v>43240</v>
      </c>
      <c r="J31" s="19">
        <v>43598</v>
      </c>
      <c r="K31" s="19">
        <v>43604</v>
      </c>
      <c r="L31" s="19">
        <v>43962</v>
      </c>
      <c r="M31" s="19">
        <v>43968</v>
      </c>
      <c r="N31" s="19">
        <v>44333</v>
      </c>
      <c r="O31" s="19">
        <v>44339</v>
      </c>
      <c r="P31" s="18">
        <v>44697</v>
      </c>
      <c r="Q31" s="18">
        <v>44703</v>
      </c>
      <c r="R31" s="19">
        <f t="shared" si="0"/>
        <v>45061</v>
      </c>
      <c r="S31" s="18">
        <f t="shared" si="2"/>
        <v>45067</v>
      </c>
      <c r="T31" s="19">
        <f t="shared" si="1"/>
        <v>45425</v>
      </c>
      <c r="U31" s="18">
        <f t="shared" si="3"/>
        <v>45431</v>
      </c>
      <c r="V31" s="19">
        <v>45789</v>
      </c>
      <c r="W31" s="18">
        <v>45795</v>
      </c>
    </row>
    <row r="32" spans="1:23" ht="15.75" thickBot="1" x14ac:dyDescent="0.3">
      <c r="A32" s="21" t="s">
        <v>24</v>
      </c>
      <c r="B32" s="19">
        <v>42142</v>
      </c>
      <c r="C32" s="19">
        <v>42148</v>
      </c>
      <c r="D32" s="19">
        <v>42513</v>
      </c>
      <c r="E32" s="19">
        <v>42519</v>
      </c>
      <c r="F32" s="19">
        <v>42877</v>
      </c>
      <c r="G32" s="19">
        <v>42883</v>
      </c>
      <c r="H32" s="19">
        <v>43241</v>
      </c>
      <c r="I32" s="19">
        <v>43247</v>
      </c>
      <c r="J32" s="19">
        <v>43605</v>
      </c>
      <c r="K32" s="19">
        <v>43611</v>
      </c>
      <c r="L32" s="19">
        <v>43969</v>
      </c>
      <c r="M32" s="19">
        <v>43975</v>
      </c>
      <c r="N32" s="19">
        <v>44340</v>
      </c>
      <c r="O32" s="19">
        <v>44346</v>
      </c>
      <c r="P32" s="18">
        <v>44704</v>
      </c>
      <c r="Q32" s="18">
        <v>44710</v>
      </c>
      <c r="R32" s="19">
        <f t="shared" si="0"/>
        <v>45068</v>
      </c>
      <c r="S32" s="18">
        <f t="shared" si="2"/>
        <v>45074</v>
      </c>
      <c r="T32" s="19">
        <f t="shared" si="1"/>
        <v>45432</v>
      </c>
      <c r="U32" s="18">
        <f t="shared" si="3"/>
        <v>45438</v>
      </c>
      <c r="V32" s="19">
        <v>45796</v>
      </c>
      <c r="W32" s="18">
        <v>45802</v>
      </c>
    </row>
    <row r="33" spans="1:23" ht="15.75" thickBot="1" x14ac:dyDescent="0.3">
      <c r="A33" s="21" t="s">
        <v>25</v>
      </c>
      <c r="B33" s="19">
        <v>42149</v>
      </c>
      <c r="C33" s="19">
        <v>42155</v>
      </c>
      <c r="D33" s="19">
        <v>42520</v>
      </c>
      <c r="E33" s="19">
        <v>42526</v>
      </c>
      <c r="F33" s="19">
        <v>42884</v>
      </c>
      <c r="G33" s="19">
        <v>42890</v>
      </c>
      <c r="H33" s="19">
        <v>43248</v>
      </c>
      <c r="I33" s="19">
        <v>43254</v>
      </c>
      <c r="J33" s="19">
        <v>43612</v>
      </c>
      <c r="K33" s="19">
        <v>43618</v>
      </c>
      <c r="L33" s="19">
        <v>43976</v>
      </c>
      <c r="M33" s="19">
        <v>43982</v>
      </c>
      <c r="N33" s="19">
        <v>44347</v>
      </c>
      <c r="O33" s="19">
        <v>44353</v>
      </c>
      <c r="P33" s="18">
        <v>44711</v>
      </c>
      <c r="Q33" s="18">
        <v>44717</v>
      </c>
      <c r="R33" s="19">
        <f t="shared" si="0"/>
        <v>45075</v>
      </c>
      <c r="S33" s="18">
        <f t="shared" si="2"/>
        <v>45081</v>
      </c>
      <c r="T33" s="19">
        <f t="shared" si="1"/>
        <v>45439</v>
      </c>
      <c r="U33" s="18">
        <f t="shared" si="3"/>
        <v>45445</v>
      </c>
      <c r="V33" s="19">
        <v>45803</v>
      </c>
      <c r="W33" s="18">
        <v>45809</v>
      </c>
    </row>
    <row r="34" spans="1:23" ht="15.75" thickBot="1" x14ac:dyDescent="0.3">
      <c r="A34" s="21" t="s">
        <v>29</v>
      </c>
      <c r="B34" s="19">
        <v>42156</v>
      </c>
      <c r="C34" s="19">
        <v>42162</v>
      </c>
      <c r="D34" s="19">
        <v>42527</v>
      </c>
      <c r="E34" s="19">
        <v>42533</v>
      </c>
      <c r="F34" s="19">
        <v>42891</v>
      </c>
      <c r="G34" s="19">
        <v>42897</v>
      </c>
      <c r="H34" s="19">
        <v>43255</v>
      </c>
      <c r="I34" s="19">
        <v>43261</v>
      </c>
      <c r="J34" s="19">
        <v>43619</v>
      </c>
      <c r="K34" s="19">
        <v>43625</v>
      </c>
      <c r="L34" s="19">
        <v>43983</v>
      </c>
      <c r="M34" s="19">
        <v>43989</v>
      </c>
      <c r="N34" s="19">
        <v>44354</v>
      </c>
      <c r="O34" s="19">
        <v>44360</v>
      </c>
      <c r="P34" s="18">
        <v>44718</v>
      </c>
      <c r="Q34" s="18">
        <v>44724</v>
      </c>
      <c r="R34" s="19">
        <f t="shared" si="0"/>
        <v>45082</v>
      </c>
      <c r="S34" s="18">
        <f t="shared" si="2"/>
        <v>45088</v>
      </c>
      <c r="T34" s="19">
        <f t="shared" si="1"/>
        <v>45446</v>
      </c>
      <c r="U34" s="18">
        <f t="shared" si="3"/>
        <v>45452</v>
      </c>
      <c r="V34" s="19">
        <v>45810</v>
      </c>
      <c r="W34" s="18">
        <v>45816</v>
      </c>
    </row>
    <row r="35" spans="1:23" ht="15.75" thickBot="1" x14ac:dyDescent="0.3">
      <c r="A35" s="21" t="s">
        <v>30</v>
      </c>
      <c r="B35" s="19">
        <v>42163</v>
      </c>
      <c r="C35" s="19">
        <v>42169</v>
      </c>
      <c r="D35" s="19">
        <v>42534</v>
      </c>
      <c r="E35" s="19">
        <v>42540</v>
      </c>
      <c r="F35" s="19">
        <v>42898</v>
      </c>
      <c r="G35" s="19">
        <v>42904</v>
      </c>
      <c r="H35" s="19">
        <v>43262</v>
      </c>
      <c r="I35" s="19">
        <v>43268</v>
      </c>
      <c r="J35" s="19">
        <v>43626</v>
      </c>
      <c r="K35" s="19">
        <v>43632</v>
      </c>
      <c r="L35" s="19">
        <v>43990</v>
      </c>
      <c r="M35" s="19">
        <v>43996</v>
      </c>
      <c r="N35" s="19">
        <v>44361</v>
      </c>
      <c r="O35" s="19">
        <v>44367</v>
      </c>
      <c r="P35" s="18">
        <v>44725</v>
      </c>
      <c r="Q35" s="18">
        <v>44731</v>
      </c>
      <c r="R35" s="19">
        <f t="shared" si="0"/>
        <v>45089</v>
      </c>
      <c r="S35" s="18">
        <f t="shared" si="2"/>
        <v>45095</v>
      </c>
      <c r="T35" s="19">
        <f t="shared" si="1"/>
        <v>45453</v>
      </c>
      <c r="U35" s="18">
        <f t="shared" si="3"/>
        <v>45459</v>
      </c>
      <c r="V35" s="19">
        <v>45817</v>
      </c>
      <c r="W35" s="18">
        <v>45823</v>
      </c>
    </row>
    <row r="36" spans="1:23" ht="15.75" thickBot="1" x14ac:dyDescent="0.3">
      <c r="A36" s="21" t="s">
        <v>154</v>
      </c>
      <c r="B36" s="19">
        <v>42170</v>
      </c>
      <c r="C36" s="19">
        <v>42176</v>
      </c>
      <c r="D36" s="19">
        <v>42541</v>
      </c>
      <c r="E36" s="19">
        <v>42547</v>
      </c>
      <c r="F36" s="19">
        <v>42905</v>
      </c>
      <c r="G36" s="19">
        <v>42911</v>
      </c>
      <c r="H36" s="19">
        <v>43269</v>
      </c>
      <c r="I36" s="19">
        <v>43275</v>
      </c>
      <c r="J36" s="19">
        <v>43633</v>
      </c>
      <c r="K36" s="19">
        <v>43639</v>
      </c>
      <c r="L36" s="19">
        <v>43997</v>
      </c>
      <c r="M36" s="19">
        <v>44003</v>
      </c>
      <c r="N36" s="19">
        <v>44368</v>
      </c>
      <c r="O36" s="19">
        <v>44374</v>
      </c>
      <c r="P36" s="18">
        <v>44732</v>
      </c>
      <c r="Q36" s="18">
        <v>44738</v>
      </c>
      <c r="R36" s="19">
        <f t="shared" si="0"/>
        <v>45096</v>
      </c>
      <c r="S36" s="18">
        <f t="shared" si="2"/>
        <v>45102</v>
      </c>
      <c r="T36" s="19">
        <f t="shared" si="1"/>
        <v>45460</v>
      </c>
      <c r="U36" s="18">
        <f t="shared" si="3"/>
        <v>45466</v>
      </c>
      <c r="V36" s="19">
        <v>45824</v>
      </c>
      <c r="W36" s="18">
        <v>45830</v>
      </c>
    </row>
    <row r="37" spans="1:23" ht="15.75" thickBot="1" x14ac:dyDescent="0.3">
      <c r="A37" s="21" t="s">
        <v>155</v>
      </c>
      <c r="B37" s="19">
        <v>42177</v>
      </c>
      <c r="C37" s="19">
        <v>42183</v>
      </c>
      <c r="D37" s="19">
        <v>42548</v>
      </c>
      <c r="E37" s="19">
        <v>42554</v>
      </c>
      <c r="F37" s="19">
        <v>42912</v>
      </c>
      <c r="G37" s="19">
        <v>42918</v>
      </c>
      <c r="H37" s="19">
        <v>43276</v>
      </c>
      <c r="I37" s="19">
        <v>43282</v>
      </c>
      <c r="J37" s="19">
        <v>43640</v>
      </c>
      <c r="K37" s="19">
        <v>43646</v>
      </c>
      <c r="L37" s="19">
        <v>44004</v>
      </c>
      <c r="M37" s="19">
        <v>44010</v>
      </c>
      <c r="N37" s="19">
        <v>44375</v>
      </c>
      <c r="O37" s="19">
        <v>44381</v>
      </c>
      <c r="P37" s="18">
        <v>44739</v>
      </c>
      <c r="Q37" s="18">
        <v>44745</v>
      </c>
      <c r="R37" s="19">
        <f t="shared" si="0"/>
        <v>45103</v>
      </c>
      <c r="S37" s="18">
        <f t="shared" si="2"/>
        <v>45109</v>
      </c>
      <c r="T37" s="19">
        <f t="shared" si="1"/>
        <v>45467</v>
      </c>
      <c r="U37" s="18">
        <f t="shared" si="3"/>
        <v>45473</v>
      </c>
      <c r="V37" s="19">
        <v>45831</v>
      </c>
      <c r="W37" s="18">
        <v>45837</v>
      </c>
    </row>
    <row r="38" spans="1:23" ht="15.75" thickBot="1" x14ac:dyDescent="0.3">
      <c r="A38" s="21" t="s">
        <v>156</v>
      </c>
      <c r="B38" s="19">
        <v>42184</v>
      </c>
      <c r="C38" s="19">
        <v>42190</v>
      </c>
      <c r="D38" s="19">
        <v>42555</v>
      </c>
      <c r="E38" s="19">
        <v>42561</v>
      </c>
      <c r="F38" s="19">
        <v>42919</v>
      </c>
      <c r="G38" s="19">
        <v>42925</v>
      </c>
      <c r="H38" s="19">
        <v>43283</v>
      </c>
      <c r="I38" s="19">
        <v>43289</v>
      </c>
      <c r="J38" s="19">
        <v>43647</v>
      </c>
      <c r="K38" s="19">
        <v>43653</v>
      </c>
      <c r="L38" s="19">
        <v>44011</v>
      </c>
      <c r="M38" s="19">
        <v>44017</v>
      </c>
      <c r="N38" s="19">
        <v>44382</v>
      </c>
      <c r="O38" s="19">
        <v>44388</v>
      </c>
      <c r="P38" s="18">
        <v>44746</v>
      </c>
      <c r="Q38" s="18">
        <v>44752</v>
      </c>
      <c r="R38" s="19">
        <f t="shared" si="0"/>
        <v>45110</v>
      </c>
      <c r="S38" s="18">
        <f t="shared" si="2"/>
        <v>45116</v>
      </c>
      <c r="T38" s="19">
        <f t="shared" si="1"/>
        <v>45474</v>
      </c>
      <c r="U38" s="18">
        <f t="shared" si="3"/>
        <v>45480</v>
      </c>
      <c r="V38" s="19">
        <v>45838</v>
      </c>
      <c r="W38" s="18">
        <v>45844</v>
      </c>
    </row>
    <row r="39" spans="1:23" ht="15.75" thickBot="1" x14ac:dyDescent="0.3">
      <c r="A39" s="21" t="s">
        <v>157</v>
      </c>
      <c r="B39" s="19">
        <v>42191</v>
      </c>
      <c r="C39" s="19">
        <v>42197</v>
      </c>
      <c r="D39" s="19">
        <v>42562</v>
      </c>
      <c r="E39" s="19">
        <v>42568</v>
      </c>
      <c r="F39" s="19">
        <v>42926</v>
      </c>
      <c r="G39" s="19">
        <v>42932</v>
      </c>
      <c r="H39" s="19">
        <v>43290</v>
      </c>
      <c r="I39" s="19">
        <v>43296</v>
      </c>
      <c r="J39" s="19">
        <v>43654</v>
      </c>
      <c r="K39" s="19">
        <v>43660</v>
      </c>
      <c r="L39" s="19">
        <v>44018</v>
      </c>
      <c r="M39" s="19">
        <v>44024</v>
      </c>
      <c r="N39" s="19">
        <v>44389</v>
      </c>
      <c r="O39" s="19">
        <v>44395</v>
      </c>
      <c r="P39" s="18">
        <v>44753</v>
      </c>
      <c r="Q39" s="18">
        <v>44759</v>
      </c>
      <c r="R39" s="19">
        <f t="shared" si="0"/>
        <v>45117</v>
      </c>
      <c r="S39" s="18">
        <f t="shared" si="2"/>
        <v>45123</v>
      </c>
      <c r="T39" s="19">
        <f t="shared" si="1"/>
        <v>45481</v>
      </c>
      <c r="U39" s="18">
        <f t="shared" si="3"/>
        <v>45487</v>
      </c>
      <c r="V39" s="19">
        <v>45845</v>
      </c>
      <c r="W39" s="18">
        <v>45851</v>
      </c>
    </row>
    <row r="40" spans="1:23" ht="15.75" thickBot="1" x14ac:dyDescent="0.3">
      <c r="A40" s="21" t="s">
        <v>158</v>
      </c>
      <c r="B40" s="19">
        <v>42198</v>
      </c>
      <c r="C40" s="19">
        <v>42204</v>
      </c>
      <c r="D40" s="19">
        <v>42569</v>
      </c>
      <c r="E40" s="19">
        <v>42575</v>
      </c>
      <c r="F40" s="19">
        <v>42933</v>
      </c>
      <c r="G40" s="19">
        <v>42939</v>
      </c>
      <c r="H40" s="19">
        <v>43297</v>
      </c>
      <c r="I40" s="19">
        <v>43303</v>
      </c>
      <c r="J40" s="19">
        <v>43661</v>
      </c>
      <c r="K40" s="19">
        <v>43667</v>
      </c>
      <c r="L40" s="19">
        <v>44025</v>
      </c>
      <c r="M40" s="19">
        <v>44031</v>
      </c>
      <c r="N40" s="19">
        <v>44396</v>
      </c>
      <c r="O40" s="19">
        <v>44402</v>
      </c>
      <c r="P40" s="18">
        <v>44760</v>
      </c>
      <c r="Q40" s="18">
        <v>44766</v>
      </c>
      <c r="R40" s="19">
        <f t="shared" si="0"/>
        <v>45124</v>
      </c>
      <c r="S40" s="18">
        <f t="shared" si="2"/>
        <v>45130</v>
      </c>
      <c r="T40" s="19">
        <f t="shared" si="1"/>
        <v>45488</v>
      </c>
      <c r="U40" s="18">
        <f t="shared" si="3"/>
        <v>45494</v>
      </c>
      <c r="V40" s="19">
        <v>45852</v>
      </c>
      <c r="W40" s="18">
        <v>45858</v>
      </c>
    </row>
    <row r="41" spans="1:23" ht="15.75" thickBot="1" x14ac:dyDescent="0.3">
      <c r="A41" s="21" t="s">
        <v>159</v>
      </c>
      <c r="B41" s="19">
        <v>42205</v>
      </c>
      <c r="C41" s="19">
        <v>42211</v>
      </c>
      <c r="D41" s="19">
        <v>42576</v>
      </c>
      <c r="E41" s="19">
        <v>42582</v>
      </c>
      <c r="F41" s="19">
        <v>42940</v>
      </c>
      <c r="G41" s="19">
        <v>42946</v>
      </c>
      <c r="H41" s="19">
        <v>43304</v>
      </c>
      <c r="I41" s="19">
        <v>43310</v>
      </c>
      <c r="J41" s="19">
        <v>43668</v>
      </c>
      <c r="K41" s="19">
        <v>43674</v>
      </c>
      <c r="L41" s="19">
        <v>44032</v>
      </c>
      <c r="M41" s="19">
        <v>44038</v>
      </c>
      <c r="N41" s="19">
        <v>44403</v>
      </c>
      <c r="O41" s="19">
        <v>44409</v>
      </c>
      <c r="P41" s="18">
        <v>44767</v>
      </c>
      <c r="Q41" s="18">
        <v>44773</v>
      </c>
      <c r="R41" s="19">
        <f t="shared" si="0"/>
        <v>45131</v>
      </c>
      <c r="S41" s="18">
        <f t="shared" si="2"/>
        <v>45137</v>
      </c>
      <c r="T41" s="19">
        <f t="shared" si="1"/>
        <v>45495</v>
      </c>
      <c r="U41" s="18">
        <f t="shared" si="3"/>
        <v>45501</v>
      </c>
      <c r="V41" s="19">
        <v>45859</v>
      </c>
      <c r="W41" s="18">
        <v>45865</v>
      </c>
    </row>
    <row r="42" spans="1:23" ht="15.75" thickBot="1" x14ac:dyDescent="0.3">
      <c r="A42" s="21" t="s">
        <v>160</v>
      </c>
      <c r="B42" s="19">
        <v>42212</v>
      </c>
      <c r="C42" s="19">
        <v>42218</v>
      </c>
      <c r="D42" s="19">
        <v>42583</v>
      </c>
      <c r="E42" s="19">
        <v>42589</v>
      </c>
      <c r="F42" s="19">
        <v>42947</v>
      </c>
      <c r="G42" s="19">
        <v>42953</v>
      </c>
      <c r="H42" s="19">
        <v>43311</v>
      </c>
      <c r="I42" s="19">
        <v>43317</v>
      </c>
      <c r="J42" s="19">
        <v>43675</v>
      </c>
      <c r="K42" s="19">
        <v>43681</v>
      </c>
      <c r="L42" s="19">
        <v>44039</v>
      </c>
      <c r="M42" s="19">
        <v>44045</v>
      </c>
      <c r="N42" s="19">
        <v>44410</v>
      </c>
      <c r="O42" s="19">
        <v>44416</v>
      </c>
      <c r="P42" s="18">
        <v>44774</v>
      </c>
      <c r="Q42" s="18">
        <v>44780</v>
      </c>
      <c r="R42" s="19">
        <f t="shared" si="0"/>
        <v>45138</v>
      </c>
      <c r="S42" s="18">
        <f t="shared" si="2"/>
        <v>45144</v>
      </c>
      <c r="T42" s="19">
        <f t="shared" si="1"/>
        <v>45502</v>
      </c>
      <c r="U42" s="18">
        <f t="shared" si="3"/>
        <v>45508</v>
      </c>
      <c r="V42" s="19">
        <v>45866</v>
      </c>
      <c r="W42" s="18">
        <v>45872</v>
      </c>
    </row>
    <row r="43" spans="1:23" ht="15.75" thickBot="1" x14ac:dyDescent="0.3">
      <c r="A43" s="21" t="s">
        <v>161</v>
      </c>
      <c r="B43" s="19">
        <v>42219</v>
      </c>
      <c r="C43" s="19">
        <v>42225</v>
      </c>
      <c r="D43" s="19">
        <v>42590</v>
      </c>
      <c r="E43" s="19">
        <v>42596</v>
      </c>
      <c r="F43" s="19">
        <v>42954</v>
      </c>
      <c r="G43" s="19">
        <v>42960</v>
      </c>
      <c r="H43" s="19">
        <v>43318</v>
      </c>
      <c r="I43" s="19">
        <v>43324</v>
      </c>
      <c r="J43" s="19">
        <v>43682</v>
      </c>
      <c r="K43" s="19">
        <v>43688</v>
      </c>
      <c r="L43" s="19">
        <v>44046</v>
      </c>
      <c r="M43" s="19">
        <v>44052</v>
      </c>
      <c r="N43" s="19">
        <v>44417</v>
      </c>
      <c r="O43" s="19">
        <v>44423</v>
      </c>
      <c r="P43" s="18">
        <v>44781</v>
      </c>
      <c r="Q43" s="18">
        <v>44787</v>
      </c>
      <c r="R43" s="19">
        <f t="shared" si="0"/>
        <v>45145</v>
      </c>
      <c r="S43" s="18">
        <f t="shared" si="2"/>
        <v>45151</v>
      </c>
      <c r="T43" s="19">
        <f t="shared" si="1"/>
        <v>45509</v>
      </c>
      <c r="U43" s="18">
        <f t="shared" si="3"/>
        <v>45515</v>
      </c>
      <c r="V43" s="19">
        <v>45873</v>
      </c>
      <c r="W43" s="18">
        <v>45879</v>
      </c>
    </row>
    <row r="44" spans="1:23" ht="15.75" thickBot="1" x14ac:dyDescent="0.3">
      <c r="A44" s="21" t="s">
        <v>162</v>
      </c>
      <c r="B44" s="19">
        <v>42226</v>
      </c>
      <c r="C44" s="19">
        <v>42232</v>
      </c>
      <c r="D44" s="19">
        <v>42597</v>
      </c>
      <c r="E44" s="19">
        <v>42603</v>
      </c>
      <c r="F44" s="19">
        <v>42961</v>
      </c>
      <c r="G44" s="19">
        <v>42967</v>
      </c>
      <c r="H44" s="19">
        <v>43325</v>
      </c>
      <c r="I44" s="19">
        <v>43331</v>
      </c>
      <c r="J44" s="19">
        <v>43689</v>
      </c>
      <c r="K44" s="19">
        <v>43695</v>
      </c>
      <c r="L44" s="19">
        <v>44053</v>
      </c>
      <c r="M44" s="19">
        <v>44059</v>
      </c>
      <c r="N44" s="19">
        <v>44424</v>
      </c>
      <c r="O44" s="19">
        <v>44430</v>
      </c>
      <c r="P44" s="18">
        <v>44788</v>
      </c>
      <c r="Q44" s="18">
        <v>44794</v>
      </c>
      <c r="R44" s="19">
        <f t="shared" si="0"/>
        <v>45152</v>
      </c>
      <c r="S44" s="18">
        <f t="shared" si="2"/>
        <v>45158</v>
      </c>
      <c r="T44" s="19">
        <f t="shared" si="1"/>
        <v>45516</v>
      </c>
      <c r="U44" s="18">
        <f t="shared" si="3"/>
        <v>45522</v>
      </c>
      <c r="V44" s="19">
        <v>45880</v>
      </c>
      <c r="W44" s="18">
        <v>45886</v>
      </c>
    </row>
    <row r="45" spans="1:23" ht="15.75" thickBot="1" x14ac:dyDescent="0.3">
      <c r="A45" s="21" t="s">
        <v>163</v>
      </c>
      <c r="B45" s="19">
        <v>42233</v>
      </c>
      <c r="C45" s="19">
        <v>42239</v>
      </c>
      <c r="D45" s="19">
        <v>42604</v>
      </c>
      <c r="E45" s="19">
        <v>42610</v>
      </c>
      <c r="F45" s="19">
        <v>42968</v>
      </c>
      <c r="G45" s="19">
        <v>42974</v>
      </c>
      <c r="H45" s="19">
        <v>43332</v>
      </c>
      <c r="I45" s="19">
        <v>43338</v>
      </c>
      <c r="J45" s="19">
        <v>43696</v>
      </c>
      <c r="K45" s="19">
        <v>43702</v>
      </c>
      <c r="L45" s="19">
        <v>44060</v>
      </c>
      <c r="M45" s="19">
        <v>44066</v>
      </c>
      <c r="N45" s="19">
        <v>44431</v>
      </c>
      <c r="O45" s="19">
        <v>44437</v>
      </c>
      <c r="P45" s="18">
        <v>44795</v>
      </c>
      <c r="Q45" s="18">
        <v>44801</v>
      </c>
      <c r="R45" s="19">
        <f t="shared" si="0"/>
        <v>45159</v>
      </c>
      <c r="S45" s="18">
        <f t="shared" si="2"/>
        <v>45165</v>
      </c>
      <c r="T45" s="19">
        <f t="shared" si="1"/>
        <v>45523</v>
      </c>
      <c r="U45" s="18">
        <f t="shared" si="3"/>
        <v>45529</v>
      </c>
      <c r="V45" s="19">
        <v>45887</v>
      </c>
      <c r="W45" s="18">
        <v>45893</v>
      </c>
    </row>
    <row r="46" spans="1:23" ht="15.75" thickBot="1" x14ac:dyDescent="0.3">
      <c r="A46" s="21" t="s">
        <v>164</v>
      </c>
      <c r="B46" s="19">
        <v>42240</v>
      </c>
      <c r="C46" s="19">
        <v>42246</v>
      </c>
      <c r="D46" s="19">
        <v>42611</v>
      </c>
      <c r="E46" s="19">
        <v>42617</v>
      </c>
      <c r="F46" s="19">
        <v>42975</v>
      </c>
      <c r="G46" s="19">
        <v>42981</v>
      </c>
      <c r="H46" s="19">
        <v>43339</v>
      </c>
      <c r="I46" s="19">
        <v>43345</v>
      </c>
      <c r="J46" s="19">
        <v>43703</v>
      </c>
      <c r="K46" s="19">
        <v>43709</v>
      </c>
      <c r="L46" s="19">
        <v>44067</v>
      </c>
      <c r="M46" s="19">
        <v>44073</v>
      </c>
      <c r="N46" s="19">
        <v>44438</v>
      </c>
      <c r="O46" s="19">
        <v>44444</v>
      </c>
      <c r="P46" s="18">
        <v>44802</v>
      </c>
      <c r="Q46" s="18">
        <v>44808</v>
      </c>
      <c r="R46" s="19">
        <f t="shared" si="0"/>
        <v>45166</v>
      </c>
      <c r="S46" s="18">
        <f t="shared" si="2"/>
        <v>45172</v>
      </c>
      <c r="T46" s="19">
        <f t="shared" si="1"/>
        <v>45530</v>
      </c>
      <c r="U46" s="18">
        <f t="shared" si="3"/>
        <v>45536</v>
      </c>
      <c r="V46" s="19">
        <v>45894</v>
      </c>
      <c r="W46" s="18">
        <v>45900</v>
      </c>
    </row>
    <row r="47" spans="1:23" ht="15.75" thickBot="1" x14ac:dyDescent="0.3">
      <c r="A47" s="21" t="s">
        <v>165</v>
      </c>
      <c r="B47" s="19">
        <v>42247</v>
      </c>
      <c r="C47" s="19">
        <v>42253</v>
      </c>
      <c r="D47" s="19">
        <v>42618</v>
      </c>
      <c r="E47" s="19">
        <v>42624</v>
      </c>
      <c r="F47" s="19">
        <v>42982</v>
      </c>
      <c r="G47" s="19">
        <v>42988</v>
      </c>
      <c r="H47" s="19">
        <v>43346</v>
      </c>
      <c r="I47" s="19">
        <v>43352</v>
      </c>
      <c r="J47" s="19">
        <v>43710</v>
      </c>
      <c r="K47" s="19">
        <v>43716</v>
      </c>
      <c r="L47" s="19">
        <v>44074</v>
      </c>
      <c r="M47" s="19">
        <v>44080</v>
      </c>
      <c r="N47" s="19">
        <v>44445</v>
      </c>
      <c r="O47" s="19">
        <v>44451</v>
      </c>
      <c r="P47" s="18">
        <v>44809</v>
      </c>
      <c r="Q47" s="18">
        <v>44815</v>
      </c>
      <c r="R47" s="19">
        <f t="shared" si="0"/>
        <v>45173</v>
      </c>
      <c r="S47" s="18">
        <f t="shared" si="2"/>
        <v>45179</v>
      </c>
      <c r="T47" s="19">
        <f t="shared" si="1"/>
        <v>45537</v>
      </c>
      <c r="U47" s="18">
        <f t="shared" si="3"/>
        <v>45543</v>
      </c>
      <c r="V47" s="19">
        <v>45901</v>
      </c>
      <c r="W47" s="18">
        <v>45907</v>
      </c>
    </row>
    <row r="48" spans="1:23" ht="15.75" thickBot="1" x14ac:dyDescent="0.3">
      <c r="A48" s="21" t="s">
        <v>166</v>
      </c>
      <c r="B48" s="19">
        <v>42254</v>
      </c>
      <c r="C48" s="19">
        <v>42260</v>
      </c>
      <c r="D48" s="19">
        <v>42625</v>
      </c>
      <c r="E48" s="19">
        <v>42631</v>
      </c>
      <c r="F48" s="19">
        <v>42989</v>
      </c>
      <c r="G48" s="19">
        <v>42995</v>
      </c>
      <c r="H48" s="19">
        <v>43353</v>
      </c>
      <c r="I48" s="19">
        <v>43359</v>
      </c>
      <c r="J48" s="19">
        <v>43717</v>
      </c>
      <c r="K48" s="19">
        <v>43723</v>
      </c>
      <c r="L48" s="19">
        <v>44081</v>
      </c>
      <c r="M48" s="19">
        <v>44087</v>
      </c>
      <c r="N48" s="19">
        <v>44452</v>
      </c>
      <c r="O48" s="19">
        <v>44458</v>
      </c>
      <c r="P48" s="18">
        <v>44816</v>
      </c>
      <c r="Q48" s="18">
        <v>44822</v>
      </c>
      <c r="R48" s="19">
        <f t="shared" si="0"/>
        <v>45180</v>
      </c>
      <c r="S48" s="18">
        <f t="shared" si="2"/>
        <v>45186</v>
      </c>
      <c r="T48" s="19">
        <f t="shared" si="1"/>
        <v>45544</v>
      </c>
      <c r="U48" s="18">
        <f t="shared" si="3"/>
        <v>45550</v>
      </c>
      <c r="V48" s="19">
        <v>45908</v>
      </c>
      <c r="W48" s="18">
        <v>45914</v>
      </c>
    </row>
    <row r="49" spans="1:23" ht="15.75" thickBot="1" x14ac:dyDescent="0.3">
      <c r="A49" s="21" t="s">
        <v>167</v>
      </c>
      <c r="B49" s="19">
        <v>42261</v>
      </c>
      <c r="C49" s="19">
        <v>42267</v>
      </c>
      <c r="D49" s="19">
        <v>42632</v>
      </c>
      <c r="E49" s="19">
        <v>42638</v>
      </c>
      <c r="F49" s="19">
        <v>42996</v>
      </c>
      <c r="G49" s="19">
        <v>43002</v>
      </c>
      <c r="H49" s="19">
        <v>43360</v>
      </c>
      <c r="I49" s="19">
        <v>43366</v>
      </c>
      <c r="J49" s="19">
        <v>43724</v>
      </c>
      <c r="K49" s="19">
        <v>43730</v>
      </c>
      <c r="L49" s="19">
        <v>44088</v>
      </c>
      <c r="M49" s="19">
        <v>44094</v>
      </c>
      <c r="N49" s="19">
        <v>44459</v>
      </c>
      <c r="O49" s="19">
        <v>44465</v>
      </c>
      <c r="P49" s="18">
        <v>44823</v>
      </c>
      <c r="Q49" s="18">
        <v>44829</v>
      </c>
      <c r="R49" s="19">
        <f t="shared" si="0"/>
        <v>45187</v>
      </c>
      <c r="S49" s="18">
        <f t="shared" si="2"/>
        <v>45193</v>
      </c>
      <c r="T49" s="19">
        <f t="shared" si="1"/>
        <v>45551</v>
      </c>
      <c r="U49" s="18">
        <f t="shared" si="3"/>
        <v>45557</v>
      </c>
      <c r="V49" s="19">
        <v>45915</v>
      </c>
      <c r="W49" s="18">
        <v>45921</v>
      </c>
    </row>
    <row r="50" spans="1:23" ht="15.75" thickBot="1" x14ac:dyDescent="0.3">
      <c r="A50" s="21" t="s">
        <v>168</v>
      </c>
      <c r="B50" s="19">
        <v>42268</v>
      </c>
      <c r="C50" s="19">
        <v>42274</v>
      </c>
      <c r="D50" s="19">
        <v>42639</v>
      </c>
      <c r="E50" s="19">
        <v>42645</v>
      </c>
      <c r="F50" s="19">
        <v>43003</v>
      </c>
      <c r="G50" s="19">
        <v>43009</v>
      </c>
      <c r="H50" s="19">
        <v>43367</v>
      </c>
      <c r="I50" s="19">
        <v>43373</v>
      </c>
      <c r="J50" s="19">
        <v>43731</v>
      </c>
      <c r="K50" s="19">
        <v>43737</v>
      </c>
      <c r="L50" s="19">
        <v>44095</v>
      </c>
      <c r="M50" s="19">
        <v>44101</v>
      </c>
      <c r="N50" s="19">
        <v>44466</v>
      </c>
      <c r="O50" s="19">
        <v>44472</v>
      </c>
      <c r="P50" s="18">
        <v>44830</v>
      </c>
      <c r="Q50" s="18">
        <v>44836</v>
      </c>
      <c r="R50" s="19">
        <f t="shared" si="0"/>
        <v>45194</v>
      </c>
      <c r="S50" s="18">
        <f t="shared" si="2"/>
        <v>45200</v>
      </c>
      <c r="T50" s="19">
        <f t="shared" si="1"/>
        <v>45558</v>
      </c>
      <c r="U50" s="18">
        <f t="shared" si="3"/>
        <v>45564</v>
      </c>
      <c r="V50" s="19">
        <v>45922</v>
      </c>
      <c r="W50" s="18">
        <v>45928</v>
      </c>
    </row>
    <row r="51" spans="1:23" ht="15.75" thickBot="1" x14ac:dyDescent="0.3">
      <c r="A51" s="21" t="s">
        <v>169</v>
      </c>
      <c r="B51" s="19">
        <v>42275</v>
      </c>
      <c r="C51" s="19">
        <v>42281</v>
      </c>
      <c r="D51" s="19">
        <v>42646</v>
      </c>
      <c r="E51" s="19">
        <v>42652</v>
      </c>
      <c r="F51" s="19">
        <v>43010</v>
      </c>
      <c r="G51" s="19">
        <v>43016</v>
      </c>
      <c r="H51" s="19">
        <v>43374</v>
      </c>
      <c r="I51" s="19">
        <v>43380</v>
      </c>
      <c r="J51" s="19">
        <v>43738</v>
      </c>
      <c r="K51" s="19">
        <v>43744</v>
      </c>
      <c r="L51" s="19">
        <v>44102</v>
      </c>
      <c r="M51" s="19">
        <v>44108</v>
      </c>
      <c r="N51" s="19">
        <v>44473</v>
      </c>
      <c r="O51" s="19">
        <v>44479</v>
      </c>
      <c r="P51" s="18">
        <v>44837</v>
      </c>
      <c r="Q51" s="18">
        <v>44843</v>
      </c>
      <c r="R51" s="19">
        <f t="shared" si="0"/>
        <v>45201</v>
      </c>
      <c r="S51" s="18">
        <f t="shared" si="2"/>
        <v>45207</v>
      </c>
      <c r="T51" s="19">
        <f t="shared" si="1"/>
        <v>45565</v>
      </c>
      <c r="U51" s="18">
        <f t="shared" si="3"/>
        <v>45571</v>
      </c>
      <c r="V51" s="19">
        <v>45929</v>
      </c>
      <c r="W51" s="18">
        <v>45935</v>
      </c>
    </row>
    <row r="52" spans="1:23" ht="15.75" thickBot="1" x14ac:dyDescent="0.3">
      <c r="A52" s="21" t="s">
        <v>170</v>
      </c>
      <c r="B52" s="19">
        <v>42282</v>
      </c>
      <c r="C52" s="19">
        <v>42288</v>
      </c>
      <c r="D52" s="19">
        <v>42653</v>
      </c>
      <c r="E52" s="19">
        <v>42659</v>
      </c>
      <c r="F52" s="19">
        <v>43017</v>
      </c>
      <c r="G52" s="19">
        <v>43023</v>
      </c>
      <c r="H52" s="19">
        <v>43381</v>
      </c>
      <c r="I52" s="19">
        <v>43387</v>
      </c>
      <c r="J52" s="19">
        <v>43745</v>
      </c>
      <c r="K52" s="19">
        <v>43751</v>
      </c>
      <c r="L52" s="19">
        <v>44109</v>
      </c>
      <c r="M52" s="19">
        <v>44115</v>
      </c>
      <c r="N52" s="19">
        <v>44480</v>
      </c>
      <c r="O52" s="19">
        <v>44486</v>
      </c>
      <c r="P52" s="18">
        <v>44844</v>
      </c>
      <c r="Q52" s="18">
        <v>44850</v>
      </c>
      <c r="R52" s="19">
        <f t="shared" si="0"/>
        <v>45208</v>
      </c>
      <c r="S52" s="18">
        <f t="shared" si="2"/>
        <v>45214</v>
      </c>
      <c r="T52" s="19">
        <f t="shared" si="1"/>
        <v>45572</v>
      </c>
      <c r="U52" s="18">
        <f t="shared" si="3"/>
        <v>45578</v>
      </c>
      <c r="V52" s="19">
        <v>45936</v>
      </c>
      <c r="W52" s="18">
        <v>45942</v>
      </c>
    </row>
    <row r="53" spans="1:23" ht="15.75" thickBot="1" x14ac:dyDescent="0.3">
      <c r="A53" s="21" t="s">
        <v>171</v>
      </c>
      <c r="B53" s="19">
        <v>42289</v>
      </c>
      <c r="C53" s="19">
        <v>42295</v>
      </c>
      <c r="D53" s="19">
        <v>42660</v>
      </c>
      <c r="E53" s="19">
        <v>42666</v>
      </c>
      <c r="F53" s="19">
        <v>43024</v>
      </c>
      <c r="G53" s="19">
        <v>43030</v>
      </c>
      <c r="H53" s="19">
        <v>43388</v>
      </c>
      <c r="I53" s="19">
        <v>43394</v>
      </c>
      <c r="J53" s="19">
        <v>43752</v>
      </c>
      <c r="K53" s="19">
        <v>43758</v>
      </c>
      <c r="L53" s="19">
        <v>44116</v>
      </c>
      <c r="M53" s="19">
        <v>44122</v>
      </c>
      <c r="N53" s="19">
        <v>44487</v>
      </c>
      <c r="O53" s="19">
        <v>44493</v>
      </c>
      <c r="P53" s="18">
        <v>44851</v>
      </c>
      <c r="Q53" s="18">
        <v>44857</v>
      </c>
      <c r="R53" s="19">
        <f t="shared" si="0"/>
        <v>45215</v>
      </c>
      <c r="S53" s="18">
        <f t="shared" si="2"/>
        <v>45221</v>
      </c>
      <c r="T53" s="19">
        <f t="shared" si="1"/>
        <v>45579</v>
      </c>
      <c r="U53" s="18">
        <f t="shared" si="3"/>
        <v>45585</v>
      </c>
      <c r="V53" s="19">
        <v>45943</v>
      </c>
      <c r="W53" s="18">
        <v>45949</v>
      </c>
    </row>
    <row r="54" spans="1:23" ht="15.75" thickBot="1" x14ac:dyDescent="0.3">
      <c r="A54" s="21" t="s">
        <v>172</v>
      </c>
      <c r="B54" s="19">
        <v>42296</v>
      </c>
      <c r="C54" s="19">
        <v>42302</v>
      </c>
      <c r="D54" s="19">
        <v>42667</v>
      </c>
      <c r="E54" s="19">
        <v>42673</v>
      </c>
      <c r="F54" s="19">
        <v>43031</v>
      </c>
      <c r="G54" s="19">
        <v>43037</v>
      </c>
      <c r="H54" s="19">
        <v>43395</v>
      </c>
      <c r="I54" s="19">
        <v>43401</v>
      </c>
      <c r="J54" s="19">
        <v>43759</v>
      </c>
      <c r="K54" s="19">
        <v>43765</v>
      </c>
      <c r="L54" s="19">
        <v>44123</v>
      </c>
      <c r="M54" s="19">
        <v>44129</v>
      </c>
      <c r="N54" s="19">
        <v>44494</v>
      </c>
      <c r="O54" s="19">
        <v>44500</v>
      </c>
      <c r="P54" s="18">
        <v>44858</v>
      </c>
      <c r="Q54" s="18">
        <v>44864</v>
      </c>
      <c r="R54" s="19">
        <f t="shared" si="0"/>
        <v>45222</v>
      </c>
      <c r="S54" s="18">
        <f t="shared" si="2"/>
        <v>45228</v>
      </c>
      <c r="T54" s="19">
        <f t="shared" si="1"/>
        <v>45586</v>
      </c>
      <c r="U54" s="18">
        <f t="shared" si="3"/>
        <v>45592</v>
      </c>
      <c r="V54" s="19">
        <v>45950</v>
      </c>
      <c r="W54" s="18">
        <v>45956</v>
      </c>
    </row>
    <row r="55" spans="1:23" ht="15.75" thickBot="1" x14ac:dyDescent="0.3">
      <c r="A55" s="21" t="s">
        <v>173</v>
      </c>
      <c r="B55" s="19">
        <v>42303</v>
      </c>
      <c r="C55" s="19">
        <v>42309</v>
      </c>
      <c r="D55" s="19">
        <v>42674</v>
      </c>
      <c r="E55" s="19">
        <v>42680</v>
      </c>
      <c r="F55" s="19">
        <v>43038</v>
      </c>
      <c r="G55" s="19">
        <v>43044</v>
      </c>
      <c r="H55" s="19">
        <v>43402</v>
      </c>
      <c r="I55" s="19">
        <v>43408</v>
      </c>
      <c r="J55" s="19">
        <v>43766</v>
      </c>
      <c r="K55" s="19">
        <v>43772</v>
      </c>
      <c r="L55" s="19">
        <v>44130</v>
      </c>
      <c r="M55" s="19">
        <v>44136</v>
      </c>
      <c r="N55" s="19">
        <v>44501</v>
      </c>
      <c r="O55" s="19">
        <v>44507</v>
      </c>
      <c r="P55" s="18">
        <v>44865</v>
      </c>
      <c r="Q55" s="18">
        <v>44871</v>
      </c>
      <c r="R55" s="19">
        <f t="shared" si="0"/>
        <v>45229</v>
      </c>
      <c r="S55" s="18">
        <f t="shared" si="2"/>
        <v>45235</v>
      </c>
      <c r="T55" s="19">
        <f t="shared" si="1"/>
        <v>45593</v>
      </c>
      <c r="U55" s="18">
        <f t="shared" si="3"/>
        <v>45599</v>
      </c>
      <c r="V55" s="19">
        <v>45957</v>
      </c>
      <c r="W55" s="18">
        <v>45963</v>
      </c>
    </row>
    <row r="56" spans="1:23" ht="15.75" thickBot="1" x14ac:dyDescent="0.3">
      <c r="A56" s="21" t="s">
        <v>174</v>
      </c>
      <c r="B56" s="19">
        <v>42310</v>
      </c>
      <c r="C56" s="19">
        <v>42316</v>
      </c>
      <c r="D56" s="19">
        <v>42681</v>
      </c>
      <c r="E56" s="19">
        <v>42687</v>
      </c>
      <c r="F56" s="19">
        <v>43045</v>
      </c>
      <c r="G56" s="19">
        <v>43051</v>
      </c>
      <c r="H56" s="19">
        <v>43409</v>
      </c>
      <c r="I56" s="19">
        <v>43415</v>
      </c>
      <c r="J56" s="19">
        <v>43773</v>
      </c>
      <c r="K56" s="19">
        <v>43779</v>
      </c>
      <c r="L56" s="19">
        <v>44137</v>
      </c>
      <c r="M56" s="19">
        <v>44143</v>
      </c>
      <c r="N56" s="19">
        <v>44508</v>
      </c>
      <c r="O56" s="19">
        <v>44514</v>
      </c>
      <c r="P56" s="18">
        <v>44872</v>
      </c>
      <c r="Q56" s="18">
        <v>44878</v>
      </c>
      <c r="R56" s="19">
        <f t="shared" si="0"/>
        <v>45236</v>
      </c>
      <c r="S56" s="18">
        <f t="shared" si="2"/>
        <v>45242</v>
      </c>
      <c r="T56" s="19">
        <f t="shared" si="1"/>
        <v>45600</v>
      </c>
      <c r="U56" s="18">
        <f t="shared" si="3"/>
        <v>45606</v>
      </c>
      <c r="V56" s="19">
        <v>45964</v>
      </c>
      <c r="W56" s="18">
        <v>45970</v>
      </c>
    </row>
    <row r="57" spans="1:23" ht="15.75" thickBot="1" x14ac:dyDescent="0.3">
      <c r="A57" s="21" t="s">
        <v>175</v>
      </c>
      <c r="B57" s="19">
        <v>42317</v>
      </c>
      <c r="C57" s="19">
        <v>42323</v>
      </c>
      <c r="D57" s="19">
        <v>42688</v>
      </c>
      <c r="E57" s="19">
        <v>42694</v>
      </c>
      <c r="F57" s="19">
        <v>43052</v>
      </c>
      <c r="G57" s="19">
        <v>43058</v>
      </c>
      <c r="H57" s="19">
        <v>43416</v>
      </c>
      <c r="I57" s="19">
        <v>43422</v>
      </c>
      <c r="J57" s="19">
        <v>43780</v>
      </c>
      <c r="K57" s="19">
        <v>43786</v>
      </c>
      <c r="L57" s="19">
        <v>44144</v>
      </c>
      <c r="M57" s="19">
        <v>44150</v>
      </c>
      <c r="N57" s="19">
        <v>44515</v>
      </c>
      <c r="O57" s="19">
        <v>44521</v>
      </c>
      <c r="P57" s="18">
        <v>44879</v>
      </c>
      <c r="Q57" s="18">
        <v>44885</v>
      </c>
      <c r="R57" s="19">
        <f t="shared" si="0"/>
        <v>45243</v>
      </c>
      <c r="S57" s="18">
        <f t="shared" si="2"/>
        <v>45249</v>
      </c>
      <c r="T57" s="19">
        <f t="shared" si="1"/>
        <v>45607</v>
      </c>
      <c r="U57" s="18">
        <f t="shared" si="3"/>
        <v>45613</v>
      </c>
      <c r="V57" s="19">
        <v>45971</v>
      </c>
      <c r="W57" s="18">
        <v>45977</v>
      </c>
    </row>
    <row r="58" spans="1:23" ht="15.75" thickBot="1" x14ac:dyDescent="0.3">
      <c r="A58" s="21" t="s">
        <v>176</v>
      </c>
      <c r="B58" s="19">
        <v>42324</v>
      </c>
      <c r="C58" s="19">
        <v>42330</v>
      </c>
      <c r="D58" s="19">
        <v>42695</v>
      </c>
      <c r="E58" s="19">
        <v>42701</v>
      </c>
      <c r="F58" s="19">
        <v>43059</v>
      </c>
      <c r="G58" s="19">
        <v>43065</v>
      </c>
      <c r="H58" s="19">
        <v>43423</v>
      </c>
      <c r="I58" s="19">
        <v>43429</v>
      </c>
      <c r="J58" s="19">
        <v>43787</v>
      </c>
      <c r="K58" s="19">
        <v>43793</v>
      </c>
      <c r="L58" s="19">
        <v>44151</v>
      </c>
      <c r="M58" s="19">
        <v>44157</v>
      </c>
      <c r="N58" s="19">
        <v>44522</v>
      </c>
      <c r="O58" s="19">
        <v>44528</v>
      </c>
      <c r="P58" s="18">
        <v>44886</v>
      </c>
      <c r="Q58" s="18">
        <v>44892</v>
      </c>
      <c r="R58" s="19">
        <f t="shared" si="0"/>
        <v>45250</v>
      </c>
      <c r="S58" s="18">
        <f t="shared" si="2"/>
        <v>45256</v>
      </c>
      <c r="T58" s="19">
        <f t="shared" si="1"/>
        <v>45614</v>
      </c>
      <c r="U58" s="18">
        <f t="shared" si="3"/>
        <v>45620</v>
      </c>
      <c r="V58" s="19">
        <v>45978</v>
      </c>
      <c r="W58" s="18">
        <v>45984</v>
      </c>
    </row>
    <row r="59" spans="1:23" ht="15.75" thickBot="1" x14ac:dyDescent="0.3">
      <c r="A59" s="21" t="s">
        <v>177</v>
      </c>
      <c r="B59" s="19">
        <v>42331</v>
      </c>
      <c r="C59" s="19">
        <v>42337</v>
      </c>
      <c r="D59" s="19">
        <v>42702</v>
      </c>
      <c r="E59" s="19">
        <v>42708</v>
      </c>
      <c r="F59" s="19">
        <v>43066</v>
      </c>
      <c r="G59" s="19">
        <v>43072</v>
      </c>
      <c r="H59" s="19">
        <v>43430</v>
      </c>
      <c r="I59" s="19">
        <v>43436</v>
      </c>
      <c r="J59" s="19">
        <v>43794</v>
      </c>
      <c r="K59" s="19">
        <v>43800</v>
      </c>
      <c r="L59" s="19">
        <v>44158</v>
      </c>
      <c r="M59" s="19">
        <v>44164</v>
      </c>
      <c r="N59" s="19">
        <v>44529</v>
      </c>
      <c r="O59" s="19">
        <v>44535</v>
      </c>
      <c r="P59" s="18">
        <v>44893</v>
      </c>
      <c r="Q59" s="18">
        <v>44899</v>
      </c>
      <c r="R59" s="19">
        <f t="shared" si="0"/>
        <v>45257</v>
      </c>
      <c r="S59" s="18">
        <f t="shared" si="2"/>
        <v>45263</v>
      </c>
      <c r="T59" s="19">
        <f t="shared" si="1"/>
        <v>45621</v>
      </c>
      <c r="U59" s="18">
        <f t="shared" si="3"/>
        <v>45627</v>
      </c>
      <c r="V59" s="19">
        <v>45985</v>
      </c>
      <c r="W59" s="18">
        <v>45991</v>
      </c>
    </row>
    <row r="60" spans="1:23" ht="15.75" thickBot="1" x14ac:dyDescent="0.3">
      <c r="A60" s="21" t="s">
        <v>178</v>
      </c>
      <c r="B60" s="19">
        <v>42338</v>
      </c>
      <c r="C60" s="19">
        <v>42344</v>
      </c>
      <c r="D60" s="19">
        <v>42709</v>
      </c>
      <c r="E60" s="19">
        <v>42715</v>
      </c>
      <c r="F60" s="19">
        <v>43073</v>
      </c>
      <c r="G60" s="19">
        <v>43079</v>
      </c>
      <c r="H60" s="19">
        <v>43437</v>
      </c>
      <c r="I60" s="19">
        <v>43443</v>
      </c>
      <c r="J60" s="19">
        <v>43801</v>
      </c>
      <c r="K60" s="19">
        <v>43807</v>
      </c>
      <c r="L60" s="19">
        <v>44165</v>
      </c>
      <c r="M60" s="19">
        <v>44171</v>
      </c>
      <c r="N60" s="19">
        <v>44536</v>
      </c>
      <c r="O60" s="19">
        <v>44542</v>
      </c>
      <c r="P60" s="18">
        <v>44900</v>
      </c>
      <c r="Q60" s="18">
        <v>44906</v>
      </c>
      <c r="R60" s="19">
        <f t="shared" si="0"/>
        <v>45264</v>
      </c>
      <c r="S60" s="18">
        <f t="shared" si="2"/>
        <v>45270</v>
      </c>
      <c r="T60" s="19">
        <f t="shared" si="1"/>
        <v>45628</v>
      </c>
      <c r="U60" s="18">
        <f t="shared" si="3"/>
        <v>45634</v>
      </c>
      <c r="V60" s="19">
        <v>45992</v>
      </c>
      <c r="W60" s="18">
        <v>45998</v>
      </c>
    </row>
    <row r="61" spans="1:23" ht="15.75" thickBot="1" x14ac:dyDescent="0.3">
      <c r="A61" s="21" t="s">
        <v>179</v>
      </c>
      <c r="B61" s="19">
        <v>42345</v>
      </c>
      <c r="C61" s="19">
        <v>42351</v>
      </c>
      <c r="D61" s="19">
        <v>42716</v>
      </c>
      <c r="E61" s="19">
        <v>42722</v>
      </c>
      <c r="F61" s="19">
        <v>43080</v>
      </c>
      <c r="G61" s="19">
        <v>43086</v>
      </c>
      <c r="H61" s="19">
        <v>43444</v>
      </c>
      <c r="I61" s="19">
        <v>43450</v>
      </c>
      <c r="J61" s="19">
        <v>43808</v>
      </c>
      <c r="K61" s="19">
        <v>43814</v>
      </c>
      <c r="L61" s="19">
        <v>44172</v>
      </c>
      <c r="M61" s="19">
        <v>44178</v>
      </c>
      <c r="N61" s="19">
        <v>44543</v>
      </c>
      <c r="O61" s="19">
        <v>44549</v>
      </c>
      <c r="P61" s="18">
        <v>44907</v>
      </c>
      <c r="Q61" s="18">
        <v>44913</v>
      </c>
      <c r="R61" s="19">
        <f t="shared" si="0"/>
        <v>45271</v>
      </c>
      <c r="S61" s="18">
        <f t="shared" si="2"/>
        <v>45277</v>
      </c>
      <c r="T61" s="19">
        <f t="shared" si="1"/>
        <v>45635</v>
      </c>
      <c r="U61" s="18">
        <f t="shared" si="3"/>
        <v>45641</v>
      </c>
      <c r="V61" s="19">
        <v>45999</v>
      </c>
      <c r="W61" s="18">
        <v>46005</v>
      </c>
    </row>
    <row r="62" spans="1:23" ht="15.75" thickBot="1" x14ac:dyDescent="0.3">
      <c r="A62" s="21" t="s">
        <v>180</v>
      </c>
      <c r="B62" s="19">
        <v>42352</v>
      </c>
      <c r="C62" s="19">
        <v>42358</v>
      </c>
      <c r="D62" s="19">
        <v>42723</v>
      </c>
      <c r="E62" s="19">
        <v>42729</v>
      </c>
      <c r="F62" s="19">
        <v>43087</v>
      </c>
      <c r="G62" s="19">
        <v>43093</v>
      </c>
      <c r="H62" s="19">
        <v>43451</v>
      </c>
      <c r="I62" s="19">
        <v>43457</v>
      </c>
      <c r="J62" s="19">
        <v>43815</v>
      </c>
      <c r="K62" s="19">
        <v>43821</v>
      </c>
      <c r="L62" s="19">
        <v>44179</v>
      </c>
      <c r="M62" s="19">
        <v>44185</v>
      </c>
      <c r="N62" s="19">
        <v>44550</v>
      </c>
      <c r="O62" s="19">
        <v>44556</v>
      </c>
      <c r="P62" s="18">
        <v>44914</v>
      </c>
      <c r="Q62" s="18">
        <v>44920</v>
      </c>
      <c r="R62" s="19">
        <f t="shared" si="0"/>
        <v>45278</v>
      </c>
      <c r="S62" s="18">
        <f t="shared" si="2"/>
        <v>45284</v>
      </c>
      <c r="T62" s="19">
        <f t="shared" si="1"/>
        <v>45642</v>
      </c>
      <c r="U62" s="18">
        <f t="shared" si="3"/>
        <v>45648</v>
      </c>
      <c r="V62" s="19">
        <v>46006</v>
      </c>
      <c r="W62" s="18">
        <v>46012</v>
      </c>
    </row>
    <row r="63" spans="1:23" ht="15.75" thickBot="1" x14ac:dyDescent="0.3">
      <c r="A63" s="21" t="s">
        <v>181</v>
      </c>
      <c r="B63" s="19">
        <v>42359</v>
      </c>
      <c r="C63" s="19">
        <v>42365</v>
      </c>
      <c r="D63" s="19">
        <v>42730</v>
      </c>
      <c r="E63" s="19">
        <v>42736</v>
      </c>
      <c r="F63" s="19">
        <v>43094</v>
      </c>
      <c r="G63" s="19">
        <v>43100</v>
      </c>
      <c r="H63" s="19">
        <v>43458</v>
      </c>
      <c r="I63" s="19">
        <v>43464</v>
      </c>
      <c r="J63" s="19">
        <v>43822</v>
      </c>
      <c r="K63" s="19">
        <v>43828</v>
      </c>
      <c r="L63" s="19">
        <v>44186</v>
      </c>
      <c r="M63" s="19">
        <v>44192</v>
      </c>
      <c r="N63" s="19">
        <v>44557</v>
      </c>
      <c r="O63" s="19">
        <v>44563</v>
      </c>
      <c r="P63" s="18">
        <v>44921</v>
      </c>
      <c r="Q63" s="18">
        <v>44927</v>
      </c>
      <c r="R63" s="19">
        <f t="shared" si="0"/>
        <v>45285</v>
      </c>
      <c r="S63" s="18">
        <f t="shared" si="2"/>
        <v>45291</v>
      </c>
      <c r="T63" s="19">
        <f t="shared" si="1"/>
        <v>45649</v>
      </c>
      <c r="U63" s="18">
        <f t="shared" si="3"/>
        <v>45655</v>
      </c>
      <c r="V63" s="19">
        <v>46013</v>
      </c>
      <c r="W63" s="18">
        <v>46019</v>
      </c>
    </row>
    <row r="64" spans="1:23" ht="15.75" thickBot="1" x14ac:dyDescent="0.3">
      <c r="A64" s="21" t="s">
        <v>182</v>
      </c>
      <c r="B64" s="19">
        <v>42366</v>
      </c>
      <c r="C64" s="19">
        <v>42372</v>
      </c>
      <c r="D64" s="19"/>
      <c r="E64" s="19"/>
      <c r="F64" s="19"/>
      <c r="G64" s="19"/>
      <c r="H64" s="19"/>
      <c r="I64" s="19"/>
      <c r="J64" s="19"/>
      <c r="K64" s="19"/>
      <c r="L64" s="19">
        <f>+L63+7</f>
        <v>44193</v>
      </c>
      <c r="M64" s="19">
        <f>+M63+7</f>
        <v>44199</v>
      </c>
      <c r="N64" s="19"/>
      <c r="O64" s="19"/>
      <c r="P64" s="19"/>
      <c r="Q64" s="19"/>
      <c r="R64" s="19"/>
      <c r="S64" s="19"/>
      <c r="T64" s="19"/>
      <c r="U64" s="18"/>
      <c r="V64" s="19"/>
      <c r="W64" s="18"/>
    </row>
    <row r="66" spans="1:1" x14ac:dyDescent="0.25">
      <c r="A66" s="31" t="s">
        <v>552</v>
      </c>
    </row>
  </sheetData>
  <mergeCells count="15">
    <mergeCell ref="V10:W10"/>
    <mergeCell ref="A8:W8"/>
    <mergeCell ref="A9:W9"/>
    <mergeCell ref="A6:W7"/>
    <mergeCell ref="T10:U10"/>
    <mergeCell ref="R10:S10"/>
    <mergeCell ref="P10:Q10"/>
    <mergeCell ref="N10:O10"/>
    <mergeCell ref="A10:A11"/>
    <mergeCell ref="H10:I10"/>
    <mergeCell ref="J10:K10"/>
    <mergeCell ref="L10:M10"/>
    <mergeCell ref="B10:C10"/>
    <mergeCell ref="D10:E10"/>
    <mergeCell ref="F10:G10"/>
  </mergeCells>
  <hyperlinks>
    <hyperlink ref="A66" r:id="rId1" xr:uid="{94D89AE8-E26F-4BE9-A9E7-EF03BFB8EB91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554"/>
  <sheetViews>
    <sheetView showGridLines="0" tabSelected="1" zoomScale="80" zoomScaleNormal="80" workbookViewId="0">
      <pane ySplit="11" topLeftCell="A543" activePane="bottomLeft" state="frozenSplit"/>
      <selection pane="bottomLeft" activeCell="P4" sqref="P4"/>
    </sheetView>
  </sheetViews>
  <sheetFormatPr baseColWidth="10" defaultColWidth="11.42578125" defaultRowHeight="14.25" x14ac:dyDescent="0.25"/>
  <cols>
    <col min="1" max="1" width="11.42578125" style="1"/>
    <col min="2" max="2" width="13.42578125" style="1" customWidth="1"/>
    <col min="3" max="5" width="11.42578125" style="2"/>
    <col min="6" max="6" width="14" style="2" bestFit="1" customWidth="1"/>
    <col min="7" max="9" width="11.42578125" style="2"/>
    <col min="10" max="10" width="14" style="2" bestFit="1" customWidth="1"/>
    <col min="11" max="13" width="11.42578125" style="2"/>
    <col min="14" max="14" width="14" style="2" bestFit="1" customWidth="1"/>
    <col min="15" max="16384" width="11.42578125" style="2"/>
  </cols>
  <sheetData>
    <row r="2" spans="1:14" ht="15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" x14ac:dyDescent="0.25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5" x14ac:dyDescent="0.25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6" spans="1:14" x14ac:dyDescent="0.25">
      <c r="A6" s="38" t="s">
        <v>141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 x14ac:dyDescent="0.25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</row>
    <row r="8" spans="1:14" ht="17.25" x14ac:dyDescent="0.25">
      <c r="A8" s="36" t="s">
        <v>210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</row>
    <row r="9" spans="1:14" ht="14.25" customHeight="1" x14ac:dyDescent="0.25">
      <c r="A9" s="37" t="s">
        <v>554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</row>
    <row r="10" spans="1:14" x14ac:dyDescent="0.25">
      <c r="A10" s="41"/>
      <c r="B10" s="41"/>
      <c r="C10" s="35" t="s">
        <v>0</v>
      </c>
      <c r="D10" s="35"/>
      <c r="E10" s="35"/>
      <c r="F10" s="35"/>
      <c r="G10" s="35" t="s">
        <v>470</v>
      </c>
      <c r="H10" s="35"/>
      <c r="I10" s="35"/>
      <c r="J10" s="35"/>
      <c r="K10" s="35" t="s">
        <v>2</v>
      </c>
      <c r="L10" s="35"/>
      <c r="M10" s="35"/>
      <c r="N10" s="35"/>
    </row>
    <row r="11" spans="1:14" x14ac:dyDescent="0.25">
      <c r="A11" s="42"/>
      <c r="B11" s="42"/>
      <c r="C11" s="17" t="s">
        <v>3</v>
      </c>
      <c r="D11" s="17" t="s">
        <v>26</v>
      </c>
      <c r="E11" s="17" t="s">
        <v>27</v>
      </c>
      <c r="F11" s="17" t="s">
        <v>28</v>
      </c>
      <c r="G11" s="17" t="s">
        <v>3</v>
      </c>
      <c r="H11" s="17" t="s">
        <v>26</v>
      </c>
      <c r="I11" s="17" t="s">
        <v>27</v>
      </c>
      <c r="J11" s="17" t="s">
        <v>28</v>
      </c>
      <c r="K11" s="17" t="s">
        <v>3</v>
      </c>
      <c r="L11" s="17" t="s">
        <v>26</v>
      </c>
      <c r="M11" s="17" t="s">
        <v>27</v>
      </c>
      <c r="N11" s="17" t="s">
        <v>28</v>
      </c>
    </row>
    <row r="12" spans="1:14" x14ac:dyDescent="0.25">
      <c r="A12" s="22">
        <v>2015</v>
      </c>
      <c r="B12" s="23" t="s">
        <v>3</v>
      </c>
      <c r="C12" s="24">
        <v>193256</v>
      </c>
      <c r="D12" s="24">
        <v>98341</v>
      </c>
      <c r="E12" s="24">
        <v>94915</v>
      </c>
      <c r="F12" s="24">
        <v>0</v>
      </c>
      <c r="G12" s="24">
        <v>28803</v>
      </c>
      <c r="H12" s="24">
        <v>24331</v>
      </c>
      <c r="I12" s="24">
        <v>4446</v>
      </c>
      <c r="J12" s="24">
        <v>26</v>
      </c>
      <c r="K12" s="24">
        <v>1435</v>
      </c>
      <c r="L12" s="24">
        <v>979</v>
      </c>
      <c r="M12" s="24">
        <v>440</v>
      </c>
      <c r="N12" s="24">
        <v>16</v>
      </c>
    </row>
    <row r="13" spans="1:14" x14ac:dyDescent="0.25">
      <c r="A13" s="25"/>
      <c r="B13" s="26" t="s">
        <v>4</v>
      </c>
      <c r="C13" s="27">
        <v>3973</v>
      </c>
      <c r="D13" s="27">
        <v>2085</v>
      </c>
      <c r="E13" s="27">
        <v>1888</v>
      </c>
      <c r="F13" s="27">
        <v>0</v>
      </c>
      <c r="G13" s="27">
        <v>736</v>
      </c>
      <c r="H13" s="27">
        <v>622</v>
      </c>
      <c r="I13" s="27">
        <v>111</v>
      </c>
      <c r="J13" s="27">
        <v>3</v>
      </c>
      <c r="K13" s="27">
        <v>37</v>
      </c>
      <c r="L13" s="27">
        <v>25</v>
      </c>
      <c r="M13" s="27">
        <v>12</v>
      </c>
      <c r="N13" s="27">
        <v>0</v>
      </c>
    </row>
    <row r="14" spans="1:14" x14ac:dyDescent="0.25">
      <c r="A14" s="22"/>
      <c r="B14" s="23" t="s">
        <v>5</v>
      </c>
      <c r="C14" s="24">
        <v>4052</v>
      </c>
      <c r="D14" s="24">
        <v>2083</v>
      </c>
      <c r="E14" s="24">
        <v>1969</v>
      </c>
      <c r="F14" s="24">
        <v>0</v>
      </c>
      <c r="G14" s="24">
        <v>511</v>
      </c>
      <c r="H14" s="24">
        <v>445</v>
      </c>
      <c r="I14" s="24">
        <v>66</v>
      </c>
      <c r="J14" s="24">
        <v>0</v>
      </c>
      <c r="K14" s="24">
        <v>25</v>
      </c>
      <c r="L14" s="24">
        <v>16</v>
      </c>
      <c r="M14" s="24">
        <v>9</v>
      </c>
      <c r="N14" s="24">
        <v>0</v>
      </c>
    </row>
    <row r="15" spans="1:14" x14ac:dyDescent="0.25">
      <c r="A15" s="25"/>
      <c r="B15" s="26" t="s">
        <v>6</v>
      </c>
      <c r="C15" s="27">
        <v>3930</v>
      </c>
      <c r="D15" s="27">
        <v>2062</v>
      </c>
      <c r="E15" s="27">
        <v>1868</v>
      </c>
      <c r="F15" s="27">
        <v>0</v>
      </c>
      <c r="G15" s="27">
        <v>568</v>
      </c>
      <c r="H15" s="27">
        <v>481</v>
      </c>
      <c r="I15" s="27">
        <v>86</v>
      </c>
      <c r="J15" s="27">
        <v>1</v>
      </c>
      <c r="K15" s="27">
        <v>27</v>
      </c>
      <c r="L15" s="27">
        <v>13</v>
      </c>
      <c r="M15" s="27">
        <v>14</v>
      </c>
      <c r="N15" s="27">
        <v>0</v>
      </c>
    </row>
    <row r="16" spans="1:14" x14ac:dyDescent="0.25">
      <c r="A16" s="22"/>
      <c r="B16" s="23" t="s">
        <v>7</v>
      </c>
      <c r="C16" s="24">
        <v>3727</v>
      </c>
      <c r="D16" s="24">
        <v>1887</v>
      </c>
      <c r="E16" s="24">
        <v>1840</v>
      </c>
      <c r="F16" s="24">
        <v>0</v>
      </c>
      <c r="G16" s="24">
        <v>514</v>
      </c>
      <c r="H16" s="24">
        <v>445</v>
      </c>
      <c r="I16" s="24">
        <v>69</v>
      </c>
      <c r="J16" s="24">
        <v>0</v>
      </c>
      <c r="K16" s="24">
        <v>39</v>
      </c>
      <c r="L16" s="24">
        <v>29</v>
      </c>
      <c r="M16" s="24">
        <v>9</v>
      </c>
      <c r="N16" s="24">
        <v>1</v>
      </c>
    </row>
    <row r="17" spans="1:14" x14ac:dyDescent="0.25">
      <c r="A17" s="25"/>
      <c r="B17" s="26" t="s">
        <v>8</v>
      </c>
      <c r="C17" s="27">
        <v>3637</v>
      </c>
      <c r="D17" s="27">
        <v>1853</v>
      </c>
      <c r="E17" s="27">
        <v>1784</v>
      </c>
      <c r="F17" s="27">
        <v>0</v>
      </c>
      <c r="G17" s="27">
        <v>520</v>
      </c>
      <c r="H17" s="27">
        <v>429</v>
      </c>
      <c r="I17" s="27">
        <v>91</v>
      </c>
      <c r="J17" s="27">
        <v>0</v>
      </c>
      <c r="K17" s="27">
        <v>28</v>
      </c>
      <c r="L17" s="27">
        <v>25</v>
      </c>
      <c r="M17" s="27">
        <v>3</v>
      </c>
      <c r="N17" s="27">
        <v>0</v>
      </c>
    </row>
    <row r="18" spans="1:14" x14ac:dyDescent="0.25">
      <c r="A18" s="22"/>
      <c r="B18" s="23" t="s">
        <v>9</v>
      </c>
      <c r="C18" s="24">
        <v>3559</v>
      </c>
      <c r="D18" s="24">
        <v>1775</v>
      </c>
      <c r="E18" s="24">
        <v>1784</v>
      </c>
      <c r="F18" s="24">
        <v>0</v>
      </c>
      <c r="G18" s="24">
        <v>510</v>
      </c>
      <c r="H18" s="24">
        <v>438</v>
      </c>
      <c r="I18" s="24">
        <v>72</v>
      </c>
      <c r="J18" s="24">
        <v>0</v>
      </c>
      <c r="K18" s="24">
        <v>21</v>
      </c>
      <c r="L18" s="24">
        <v>17</v>
      </c>
      <c r="M18" s="24">
        <v>4</v>
      </c>
      <c r="N18" s="24">
        <v>0</v>
      </c>
    </row>
    <row r="19" spans="1:14" x14ac:dyDescent="0.25">
      <c r="A19" s="25"/>
      <c r="B19" s="26" t="s">
        <v>10</v>
      </c>
      <c r="C19" s="27">
        <v>3555</v>
      </c>
      <c r="D19" s="27">
        <v>1789</v>
      </c>
      <c r="E19" s="27">
        <v>1766</v>
      </c>
      <c r="F19" s="27">
        <v>0</v>
      </c>
      <c r="G19" s="27">
        <v>488</v>
      </c>
      <c r="H19" s="27">
        <v>392</v>
      </c>
      <c r="I19" s="27">
        <v>96</v>
      </c>
      <c r="J19" s="27">
        <v>0</v>
      </c>
      <c r="K19" s="27">
        <v>27</v>
      </c>
      <c r="L19" s="27">
        <v>23</v>
      </c>
      <c r="M19" s="27">
        <v>4</v>
      </c>
      <c r="N19" s="27">
        <v>0</v>
      </c>
    </row>
    <row r="20" spans="1:14" x14ac:dyDescent="0.25">
      <c r="A20" s="22"/>
      <c r="B20" s="23" t="s">
        <v>11</v>
      </c>
      <c r="C20" s="24">
        <v>3552</v>
      </c>
      <c r="D20" s="24">
        <v>1857</v>
      </c>
      <c r="E20" s="24">
        <v>1695</v>
      </c>
      <c r="F20" s="24">
        <v>0</v>
      </c>
      <c r="G20" s="24">
        <v>524</v>
      </c>
      <c r="H20" s="24">
        <v>439</v>
      </c>
      <c r="I20" s="24">
        <v>85</v>
      </c>
      <c r="J20" s="24">
        <v>0</v>
      </c>
      <c r="K20" s="24">
        <v>28</v>
      </c>
      <c r="L20" s="24">
        <v>18</v>
      </c>
      <c r="M20" s="24">
        <v>10</v>
      </c>
      <c r="N20" s="24">
        <v>0</v>
      </c>
    </row>
    <row r="21" spans="1:14" x14ac:dyDescent="0.25">
      <c r="A21" s="25"/>
      <c r="B21" s="26" t="s">
        <v>12</v>
      </c>
      <c r="C21" s="27">
        <v>3573</v>
      </c>
      <c r="D21" s="27">
        <v>1792</v>
      </c>
      <c r="E21" s="27">
        <v>1781</v>
      </c>
      <c r="F21" s="27">
        <v>0</v>
      </c>
      <c r="G21" s="27">
        <v>538</v>
      </c>
      <c r="H21" s="27">
        <v>449</v>
      </c>
      <c r="I21" s="27">
        <v>89</v>
      </c>
      <c r="J21" s="27">
        <v>0</v>
      </c>
      <c r="K21" s="27">
        <v>26</v>
      </c>
      <c r="L21" s="27">
        <v>17</v>
      </c>
      <c r="M21" s="27">
        <v>8</v>
      </c>
      <c r="N21" s="27">
        <v>1</v>
      </c>
    </row>
    <row r="22" spans="1:14" x14ac:dyDescent="0.25">
      <c r="A22" s="22"/>
      <c r="B22" s="23" t="s">
        <v>13</v>
      </c>
      <c r="C22" s="24">
        <v>3505</v>
      </c>
      <c r="D22" s="24">
        <v>1789</v>
      </c>
      <c r="E22" s="24">
        <v>1716</v>
      </c>
      <c r="F22" s="24">
        <v>0</v>
      </c>
      <c r="G22" s="24">
        <v>579</v>
      </c>
      <c r="H22" s="24">
        <v>471</v>
      </c>
      <c r="I22" s="24">
        <v>101</v>
      </c>
      <c r="J22" s="24">
        <v>7</v>
      </c>
      <c r="K22" s="24">
        <v>25</v>
      </c>
      <c r="L22" s="24">
        <v>13</v>
      </c>
      <c r="M22" s="24">
        <v>12</v>
      </c>
      <c r="N22" s="24">
        <v>0</v>
      </c>
    </row>
    <row r="23" spans="1:14" x14ac:dyDescent="0.25">
      <c r="A23" s="25"/>
      <c r="B23" s="26" t="s">
        <v>14</v>
      </c>
      <c r="C23" s="27">
        <v>3700</v>
      </c>
      <c r="D23" s="27">
        <v>1866</v>
      </c>
      <c r="E23" s="27">
        <v>1834</v>
      </c>
      <c r="F23" s="27">
        <v>0</v>
      </c>
      <c r="G23" s="27">
        <v>530</v>
      </c>
      <c r="H23" s="27">
        <v>452</v>
      </c>
      <c r="I23" s="27">
        <v>78</v>
      </c>
      <c r="J23" s="27">
        <v>0</v>
      </c>
      <c r="K23" s="27">
        <v>35</v>
      </c>
      <c r="L23" s="27">
        <v>19</v>
      </c>
      <c r="M23" s="27">
        <v>14</v>
      </c>
      <c r="N23" s="27">
        <v>2</v>
      </c>
    </row>
    <row r="24" spans="1:14" x14ac:dyDescent="0.25">
      <c r="A24" s="22"/>
      <c r="B24" s="23" t="s">
        <v>15</v>
      </c>
      <c r="C24" s="24">
        <v>3508</v>
      </c>
      <c r="D24" s="24">
        <v>1782</v>
      </c>
      <c r="E24" s="24">
        <v>1726</v>
      </c>
      <c r="F24" s="24">
        <v>0</v>
      </c>
      <c r="G24" s="24">
        <v>535</v>
      </c>
      <c r="H24" s="24">
        <v>448</v>
      </c>
      <c r="I24" s="24">
        <v>85</v>
      </c>
      <c r="J24" s="24">
        <v>2</v>
      </c>
      <c r="K24" s="24">
        <v>28</v>
      </c>
      <c r="L24" s="24">
        <v>22</v>
      </c>
      <c r="M24" s="24">
        <v>6</v>
      </c>
      <c r="N24" s="24">
        <v>0</v>
      </c>
    </row>
    <row r="25" spans="1:14" x14ac:dyDescent="0.25">
      <c r="A25" s="25"/>
      <c r="B25" s="26" t="s">
        <v>16</v>
      </c>
      <c r="C25" s="27">
        <v>3611</v>
      </c>
      <c r="D25" s="27">
        <v>1802</v>
      </c>
      <c r="E25" s="27">
        <v>1809</v>
      </c>
      <c r="F25" s="27">
        <v>0</v>
      </c>
      <c r="G25" s="27">
        <v>558</v>
      </c>
      <c r="H25" s="27">
        <v>471</v>
      </c>
      <c r="I25" s="27">
        <v>87</v>
      </c>
      <c r="J25" s="27">
        <v>0</v>
      </c>
      <c r="K25" s="27">
        <v>23</v>
      </c>
      <c r="L25" s="27">
        <v>14</v>
      </c>
      <c r="M25" s="27">
        <v>8</v>
      </c>
      <c r="N25" s="27">
        <v>1</v>
      </c>
    </row>
    <row r="26" spans="1:14" x14ac:dyDescent="0.25">
      <c r="A26" s="22"/>
      <c r="B26" s="23" t="s">
        <v>17</v>
      </c>
      <c r="C26" s="24">
        <v>3508</v>
      </c>
      <c r="D26" s="24">
        <v>1822</v>
      </c>
      <c r="E26" s="24">
        <v>1686</v>
      </c>
      <c r="F26" s="24">
        <v>0</v>
      </c>
      <c r="G26" s="24">
        <v>533</v>
      </c>
      <c r="H26" s="24">
        <v>470</v>
      </c>
      <c r="I26" s="24">
        <v>63</v>
      </c>
      <c r="J26" s="24">
        <v>0</v>
      </c>
      <c r="K26" s="24">
        <v>26</v>
      </c>
      <c r="L26" s="24">
        <v>16</v>
      </c>
      <c r="M26" s="24">
        <v>8</v>
      </c>
      <c r="N26" s="24">
        <v>2</v>
      </c>
    </row>
    <row r="27" spans="1:14" x14ac:dyDescent="0.25">
      <c r="A27" s="25"/>
      <c r="B27" s="26" t="s">
        <v>18</v>
      </c>
      <c r="C27" s="27">
        <v>3511</v>
      </c>
      <c r="D27" s="27">
        <v>1803</v>
      </c>
      <c r="E27" s="27">
        <v>1708</v>
      </c>
      <c r="F27" s="27">
        <v>0</v>
      </c>
      <c r="G27" s="27">
        <v>524</v>
      </c>
      <c r="H27" s="27">
        <v>433</v>
      </c>
      <c r="I27" s="27">
        <v>91</v>
      </c>
      <c r="J27" s="27">
        <v>0</v>
      </c>
      <c r="K27" s="27">
        <v>24</v>
      </c>
      <c r="L27" s="27">
        <v>20</v>
      </c>
      <c r="M27" s="27">
        <v>4</v>
      </c>
      <c r="N27" s="27">
        <v>0</v>
      </c>
    </row>
    <row r="28" spans="1:14" x14ac:dyDescent="0.25">
      <c r="A28" s="22"/>
      <c r="B28" s="23" t="s">
        <v>19</v>
      </c>
      <c r="C28" s="24">
        <v>3525</v>
      </c>
      <c r="D28" s="24">
        <v>1757</v>
      </c>
      <c r="E28" s="24">
        <v>1768</v>
      </c>
      <c r="F28" s="24">
        <v>0</v>
      </c>
      <c r="G28" s="24">
        <v>517</v>
      </c>
      <c r="H28" s="24">
        <v>450</v>
      </c>
      <c r="I28" s="24">
        <v>67</v>
      </c>
      <c r="J28" s="24">
        <v>0</v>
      </c>
      <c r="K28" s="24">
        <v>21</v>
      </c>
      <c r="L28" s="24">
        <v>15</v>
      </c>
      <c r="M28" s="24">
        <v>6</v>
      </c>
      <c r="N28" s="24">
        <v>0</v>
      </c>
    </row>
    <row r="29" spans="1:14" x14ac:dyDescent="0.25">
      <c r="A29" s="25"/>
      <c r="B29" s="26" t="s">
        <v>20</v>
      </c>
      <c r="C29" s="27">
        <v>3485</v>
      </c>
      <c r="D29" s="27">
        <v>1756</v>
      </c>
      <c r="E29" s="27">
        <v>1729</v>
      </c>
      <c r="F29" s="27">
        <v>0</v>
      </c>
      <c r="G29" s="27">
        <v>522</v>
      </c>
      <c r="H29" s="27">
        <v>448</v>
      </c>
      <c r="I29" s="27">
        <v>74</v>
      </c>
      <c r="J29" s="27">
        <v>0</v>
      </c>
      <c r="K29" s="27">
        <v>35</v>
      </c>
      <c r="L29" s="27">
        <v>26</v>
      </c>
      <c r="M29" s="27">
        <v>9</v>
      </c>
      <c r="N29" s="27">
        <v>0</v>
      </c>
    </row>
    <row r="30" spans="1:14" x14ac:dyDescent="0.25">
      <c r="A30" s="22"/>
      <c r="B30" s="23" t="s">
        <v>21</v>
      </c>
      <c r="C30" s="24">
        <v>3604</v>
      </c>
      <c r="D30" s="24">
        <v>1806</v>
      </c>
      <c r="E30" s="24">
        <v>1798</v>
      </c>
      <c r="F30" s="24">
        <v>0</v>
      </c>
      <c r="G30" s="24">
        <v>558</v>
      </c>
      <c r="H30" s="24">
        <v>469</v>
      </c>
      <c r="I30" s="24">
        <v>89</v>
      </c>
      <c r="J30" s="24">
        <v>0</v>
      </c>
      <c r="K30" s="24">
        <v>24</v>
      </c>
      <c r="L30" s="24">
        <v>16</v>
      </c>
      <c r="M30" s="24">
        <v>8</v>
      </c>
      <c r="N30" s="24">
        <v>0</v>
      </c>
    </row>
    <row r="31" spans="1:14" x14ac:dyDescent="0.25">
      <c r="A31" s="25"/>
      <c r="B31" s="26" t="s">
        <v>22</v>
      </c>
      <c r="C31" s="27">
        <v>3685</v>
      </c>
      <c r="D31" s="27">
        <v>1899</v>
      </c>
      <c r="E31" s="27">
        <v>1786</v>
      </c>
      <c r="F31" s="27">
        <v>0</v>
      </c>
      <c r="G31" s="27">
        <v>530</v>
      </c>
      <c r="H31" s="27">
        <v>438</v>
      </c>
      <c r="I31" s="27">
        <v>92</v>
      </c>
      <c r="J31" s="27">
        <v>0</v>
      </c>
      <c r="K31" s="27">
        <v>26</v>
      </c>
      <c r="L31" s="27">
        <v>20</v>
      </c>
      <c r="M31" s="27">
        <v>6</v>
      </c>
      <c r="N31" s="27">
        <v>0</v>
      </c>
    </row>
    <row r="32" spans="1:14" x14ac:dyDescent="0.25">
      <c r="A32" s="22"/>
      <c r="B32" s="23" t="s">
        <v>23</v>
      </c>
      <c r="C32" s="24">
        <v>3701</v>
      </c>
      <c r="D32" s="24">
        <v>1885</v>
      </c>
      <c r="E32" s="24">
        <v>1816</v>
      </c>
      <c r="F32" s="24">
        <v>0</v>
      </c>
      <c r="G32" s="24">
        <v>558</v>
      </c>
      <c r="H32" s="24">
        <v>466</v>
      </c>
      <c r="I32" s="24">
        <v>92</v>
      </c>
      <c r="J32" s="24">
        <v>0</v>
      </c>
      <c r="K32" s="24">
        <v>18</v>
      </c>
      <c r="L32" s="24">
        <v>12</v>
      </c>
      <c r="M32" s="24">
        <v>5</v>
      </c>
      <c r="N32" s="24">
        <v>1</v>
      </c>
    </row>
    <row r="33" spans="1:14" x14ac:dyDescent="0.25">
      <c r="A33" s="25"/>
      <c r="B33" s="26" t="s">
        <v>24</v>
      </c>
      <c r="C33" s="27">
        <v>3499</v>
      </c>
      <c r="D33" s="27">
        <v>1821</v>
      </c>
      <c r="E33" s="27">
        <v>1678</v>
      </c>
      <c r="F33" s="27">
        <v>0</v>
      </c>
      <c r="G33" s="27">
        <v>642</v>
      </c>
      <c r="H33" s="27">
        <v>500</v>
      </c>
      <c r="I33" s="27">
        <v>140</v>
      </c>
      <c r="J33" s="27">
        <v>2</v>
      </c>
      <c r="K33" s="27">
        <v>24</v>
      </c>
      <c r="L33" s="27">
        <v>17</v>
      </c>
      <c r="M33" s="27">
        <v>7</v>
      </c>
      <c r="N33" s="27">
        <v>0</v>
      </c>
    </row>
    <row r="34" spans="1:14" x14ac:dyDescent="0.25">
      <c r="A34" s="22"/>
      <c r="B34" s="23" t="s">
        <v>25</v>
      </c>
      <c r="C34" s="24">
        <v>3423</v>
      </c>
      <c r="D34" s="24">
        <v>1734</v>
      </c>
      <c r="E34" s="24">
        <v>1689</v>
      </c>
      <c r="F34" s="24">
        <v>0</v>
      </c>
      <c r="G34" s="24">
        <v>577</v>
      </c>
      <c r="H34" s="24">
        <v>485</v>
      </c>
      <c r="I34" s="24">
        <v>92</v>
      </c>
      <c r="J34" s="24">
        <v>0</v>
      </c>
      <c r="K34" s="24">
        <v>24</v>
      </c>
      <c r="L34" s="24">
        <v>15</v>
      </c>
      <c r="M34" s="24">
        <v>9</v>
      </c>
      <c r="N34" s="24">
        <v>0</v>
      </c>
    </row>
    <row r="35" spans="1:14" x14ac:dyDescent="0.25">
      <c r="A35" s="25"/>
      <c r="B35" s="26" t="s">
        <v>29</v>
      </c>
      <c r="C35" s="27">
        <v>3551</v>
      </c>
      <c r="D35" s="27">
        <v>1868</v>
      </c>
      <c r="E35" s="27">
        <v>1683</v>
      </c>
      <c r="F35" s="27">
        <v>0</v>
      </c>
      <c r="G35" s="27">
        <v>530</v>
      </c>
      <c r="H35" s="27">
        <v>458</v>
      </c>
      <c r="I35" s="27">
        <v>72</v>
      </c>
      <c r="J35" s="27">
        <v>0</v>
      </c>
      <c r="K35" s="27">
        <v>21</v>
      </c>
      <c r="L35" s="27">
        <v>11</v>
      </c>
      <c r="M35" s="27">
        <v>10</v>
      </c>
      <c r="N35" s="27">
        <v>0</v>
      </c>
    </row>
    <row r="36" spans="1:14" x14ac:dyDescent="0.25">
      <c r="A36" s="22"/>
      <c r="B36" s="23" t="s">
        <v>30</v>
      </c>
      <c r="C36" s="24">
        <v>3566</v>
      </c>
      <c r="D36" s="24">
        <v>1775</v>
      </c>
      <c r="E36" s="24">
        <v>1791</v>
      </c>
      <c r="F36" s="24">
        <v>0</v>
      </c>
      <c r="G36" s="24">
        <v>556</v>
      </c>
      <c r="H36" s="24">
        <v>478</v>
      </c>
      <c r="I36" s="24">
        <v>78</v>
      </c>
      <c r="J36" s="24">
        <v>0</v>
      </c>
      <c r="K36" s="24">
        <v>20</v>
      </c>
      <c r="L36" s="24">
        <v>12</v>
      </c>
      <c r="M36" s="24">
        <v>8</v>
      </c>
      <c r="N36" s="24">
        <v>0</v>
      </c>
    </row>
    <row r="37" spans="1:14" x14ac:dyDescent="0.25">
      <c r="A37" s="25"/>
      <c r="B37" s="26" t="s">
        <v>154</v>
      </c>
      <c r="C37" s="27">
        <v>3679</v>
      </c>
      <c r="D37" s="27">
        <v>1878</v>
      </c>
      <c r="E37" s="27">
        <v>1801</v>
      </c>
      <c r="F37" s="27">
        <v>0</v>
      </c>
      <c r="G37" s="27">
        <v>577</v>
      </c>
      <c r="H37" s="27">
        <v>487</v>
      </c>
      <c r="I37" s="27">
        <v>90</v>
      </c>
      <c r="J37" s="27">
        <v>0</v>
      </c>
      <c r="K37" s="27">
        <v>28</v>
      </c>
      <c r="L37" s="27">
        <v>20</v>
      </c>
      <c r="M37" s="27">
        <v>8</v>
      </c>
      <c r="N37" s="27">
        <v>0</v>
      </c>
    </row>
    <row r="38" spans="1:14" x14ac:dyDescent="0.25">
      <c r="A38" s="22"/>
      <c r="B38" s="23" t="s">
        <v>155</v>
      </c>
      <c r="C38" s="24">
        <v>3761</v>
      </c>
      <c r="D38" s="24">
        <v>1885</v>
      </c>
      <c r="E38" s="24">
        <v>1876</v>
      </c>
      <c r="F38" s="24">
        <v>0</v>
      </c>
      <c r="G38" s="24">
        <v>555</v>
      </c>
      <c r="H38" s="24">
        <v>486</v>
      </c>
      <c r="I38" s="24">
        <v>69</v>
      </c>
      <c r="J38" s="24">
        <v>0</v>
      </c>
      <c r="K38" s="24">
        <v>27</v>
      </c>
      <c r="L38" s="24">
        <v>19</v>
      </c>
      <c r="M38" s="24">
        <v>8</v>
      </c>
      <c r="N38" s="24">
        <v>0</v>
      </c>
    </row>
    <row r="39" spans="1:14" x14ac:dyDescent="0.25">
      <c r="A39" s="25"/>
      <c r="B39" s="26" t="s">
        <v>156</v>
      </c>
      <c r="C39" s="27">
        <v>3767</v>
      </c>
      <c r="D39" s="27">
        <v>1888</v>
      </c>
      <c r="E39" s="27">
        <v>1879</v>
      </c>
      <c r="F39" s="27">
        <v>0</v>
      </c>
      <c r="G39" s="27">
        <v>579</v>
      </c>
      <c r="H39" s="27">
        <v>481</v>
      </c>
      <c r="I39" s="27">
        <v>98</v>
      </c>
      <c r="J39" s="27">
        <v>0</v>
      </c>
      <c r="K39" s="27">
        <v>23</v>
      </c>
      <c r="L39" s="27">
        <v>16</v>
      </c>
      <c r="M39" s="27">
        <v>6</v>
      </c>
      <c r="N39" s="27">
        <v>1</v>
      </c>
    </row>
    <row r="40" spans="1:14" x14ac:dyDescent="0.25">
      <c r="A40" s="22"/>
      <c r="B40" s="23" t="s">
        <v>157</v>
      </c>
      <c r="C40" s="24">
        <v>3780</v>
      </c>
      <c r="D40" s="24">
        <v>1907</v>
      </c>
      <c r="E40" s="24">
        <v>1873</v>
      </c>
      <c r="F40" s="24">
        <v>0</v>
      </c>
      <c r="G40" s="24">
        <v>526</v>
      </c>
      <c r="H40" s="24">
        <v>460</v>
      </c>
      <c r="I40" s="24">
        <v>64</v>
      </c>
      <c r="J40" s="24">
        <v>2</v>
      </c>
      <c r="K40" s="24">
        <v>28</v>
      </c>
      <c r="L40" s="24">
        <v>18</v>
      </c>
      <c r="M40" s="24">
        <v>10</v>
      </c>
      <c r="N40" s="24">
        <v>0</v>
      </c>
    </row>
    <row r="41" spans="1:14" x14ac:dyDescent="0.25">
      <c r="A41" s="25"/>
      <c r="B41" s="26" t="s">
        <v>158</v>
      </c>
      <c r="C41" s="27">
        <v>3605</v>
      </c>
      <c r="D41" s="27">
        <v>1805</v>
      </c>
      <c r="E41" s="27">
        <v>1800</v>
      </c>
      <c r="F41" s="27">
        <v>0</v>
      </c>
      <c r="G41" s="27">
        <v>512</v>
      </c>
      <c r="H41" s="27">
        <v>442</v>
      </c>
      <c r="I41" s="27">
        <v>70</v>
      </c>
      <c r="J41" s="27">
        <v>0</v>
      </c>
      <c r="K41" s="27">
        <v>22</v>
      </c>
      <c r="L41" s="27">
        <v>15</v>
      </c>
      <c r="M41" s="27">
        <v>7</v>
      </c>
      <c r="N41" s="27">
        <v>0</v>
      </c>
    </row>
    <row r="42" spans="1:14" x14ac:dyDescent="0.25">
      <c r="A42" s="22"/>
      <c r="B42" s="23" t="s">
        <v>159</v>
      </c>
      <c r="C42" s="24">
        <v>3429</v>
      </c>
      <c r="D42" s="24">
        <v>1736</v>
      </c>
      <c r="E42" s="24">
        <v>1693</v>
      </c>
      <c r="F42" s="24">
        <v>0</v>
      </c>
      <c r="G42" s="24">
        <v>508</v>
      </c>
      <c r="H42" s="24">
        <v>417</v>
      </c>
      <c r="I42" s="24">
        <v>91</v>
      </c>
      <c r="J42" s="24">
        <v>0</v>
      </c>
      <c r="K42" s="24">
        <v>33</v>
      </c>
      <c r="L42" s="24">
        <v>22</v>
      </c>
      <c r="M42" s="24">
        <v>9</v>
      </c>
      <c r="N42" s="24">
        <v>2</v>
      </c>
    </row>
    <row r="43" spans="1:14" x14ac:dyDescent="0.25">
      <c r="A43" s="25"/>
      <c r="B43" s="26" t="s">
        <v>160</v>
      </c>
      <c r="C43" s="27">
        <v>3516</v>
      </c>
      <c r="D43" s="27">
        <v>1791</v>
      </c>
      <c r="E43" s="27">
        <v>1725</v>
      </c>
      <c r="F43" s="27">
        <v>0</v>
      </c>
      <c r="G43" s="27">
        <v>525</v>
      </c>
      <c r="H43" s="27">
        <v>448</v>
      </c>
      <c r="I43" s="27">
        <v>77</v>
      </c>
      <c r="J43" s="27">
        <v>0</v>
      </c>
      <c r="K43" s="27">
        <v>28</v>
      </c>
      <c r="L43" s="27">
        <v>15</v>
      </c>
      <c r="M43" s="27">
        <v>12</v>
      </c>
      <c r="N43" s="27">
        <v>1</v>
      </c>
    </row>
    <row r="44" spans="1:14" x14ac:dyDescent="0.25">
      <c r="A44" s="22"/>
      <c r="B44" s="23" t="s">
        <v>161</v>
      </c>
      <c r="C44" s="24">
        <v>3695</v>
      </c>
      <c r="D44" s="24">
        <v>1828</v>
      </c>
      <c r="E44" s="24">
        <v>1867</v>
      </c>
      <c r="F44" s="24">
        <v>0</v>
      </c>
      <c r="G44" s="24">
        <v>574</v>
      </c>
      <c r="H44" s="24">
        <v>478</v>
      </c>
      <c r="I44" s="24">
        <v>95</v>
      </c>
      <c r="J44" s="24">
        <v>1</v>
      </c>
      <c r="K44" s="24">
        <v>27</v>
      </c>
      <c r="L44" s="24">
        <v>18</v>
      </c>
      <c r="M44" s="24">
        <v>9</v>
      </c>
      <c r="N44" s="24">
        <v>0</v>
      </c>
    </row>
    <row r="45" spans="1:14" x14ac:dyDescent="0.25">
      <c r="A45" s="25"/>
      <c r="B45" s="26" t="s">
        <v>162</v>
      </c>
      <c r="C45" s="27">
        <v>3596</v>
      </c>
      <c r="D45" s="27">
        <v>1833</v>
      </c>
      <c r="E45" s="27">
        <v>1763</v>
      </c>
      <c r="F45" s="27">
        <v>0</v>
      </c>
      <c r="G45" s="27">
        <v>473</v>
      </c>
      <c r="H45" s="27">
        <v>414</v>
      </c>
      <c r="I45" s="27">
        <v>59</v>
      </c>
      <c r="J45" s="27">
        <v>0</v>
      </c>
      <c r="K45" s="27">
        <v>32</v>
      </c>
      <c r="L45" s="27">
        <v>23</v>
      </c>
      <c r="M45" s="27">
        <v>9</v>
      </c>
      <c r="N45" s="27">
        <v>0</v>
      </c>
    </row>
    <row r="46" spans="1:14" x14ac:dyDescent="0.25">
      <c r="A46" s="22"/>
      <c r="B46" s="23" t="s">
        <v>163</v>
      </c>
      <c r="C46" s="24">
        <v>3504</v>
      </c>
      <c r="D46" s="24">
        <v>1742</v>
      </c>
      <c r="E46" s="24">
        <v>1762</v>
      </c>
      <c r="F46" s="24">
        <v>0</v>
      </c>
      <c r="G46" s="24">
        <v>478</v>
      </c>
      <c r="H46" s="24">
        <v>396</v>
      </c>
      <c r="I46" s="24">
        <v>82</v>
      </c>
      <c r="J46" s="24">
        <v>0</v>
      </c>
      <c r="K46" s="24">
        <v>18</v>
      </c>
      <c r="L46" s="24">
        <v>15</v>
      </c>
      <c r="M46" s="24">
        <v>3</v>
      </c>
      <c r="N46" s="24">
        <v>0</v>
      </c>
    </row>
    <row r="47" spans="1:14" x14ac:dyDescent="0.25">
      <c r="A47" s="25"/>
      <c r="B47" s="26" t="s">
        <v>164</v>
      </c>
      <c r="C47" s="27">
        <v>3523</v>
      </c>
      <c r="D47" s="27">
        <v>1813</v>
      </c>
      <c r="E47" s="27">
        <v>1710</v>
      </c>
      <c r="F47" s="27">
        <v>0</v>
      </c>
      <c r="G47" s="27">
        <v>532</v>
      </c>
      <c r="H47" s="27">
        <v>468</v>
      </c>
      <c r="I47" s="27">
        <v>64</v>
      </c>
      <c r="J47" s="27">
        <v>0</v>
      </c>
      <c r="K47" s="27">
        <v>28</v>
      </c>
      <c r="L47" s="27">
        <v>24</v>
      </c>
      <c r="M47" s="27">
        <v>4</v>
      </c>
      <c r="N47" s="27">
        <v>0</v>
      </c>
    </row>
    <row r="48" spans="1:14" x14ac:dyDescent="0.25">
      <c r="A48" s="22"/>
      <c r="B48" s="23" t="s">
        <v>165</v>
      </c>
      <c r="C48" s="24">
        <v>3695</v>
      </c>
      <c r="D48" s="24">
        <v>1854</v>
      </c>
      <c r="E48" s="24">
        <v>1841</v>
      </c>
      <c r="F48" s="24">
        <v>0</v>
      </c>
      <c r="G48" s="24">
        <v>512</v>
      </c>
      <c r="H48" s="24">
        <v>423</v>
      </c>
      <c r="I48" s="24">
        <v>88</v>
      </c>
      <c r="J48" s="24">
        <v>1</v>
      </c>
      <c r="K48" s="24">
        <v>26</v>
      </c>
      <c r="L48" s="24">
        <v>19</v>
      </c>
      <c r="M48" s="24">
        <v>7</v>
      </c>
      <c r="N48" s="24">
        <v>0</v>
      </c>
    </row>
    <row r="49" spans="1:14" x14ac:dyDescent="0.25">
      <c r="A49" s="25"/>
      <c r="B49" s="26" t="s">
        <v>166</v>
      </c>
      <c r="C49" s="27">
        <v>3613</v>
      </c>
      <c r="D49" s="27">
        <v>1834</v>
      </c>
      <c r="E49" s="27">
        <v>1779</v>
      </c>
      <c r="F49" s="27">
        <v>0</v>
      </c>
      <c r="G49" s="27">
        <v>494</v>
      </c>
      <c r="H49" s="27">
        <v>412</v>
      </c>
      <c r="I49" s="27">
        <v>82</v>
      </c>
      <c r="J49" s="27">
        <v>0</v>
      </c>
      <c r="K49" s="27">
        <v>28</v>
      </c>
      <c r="L49" s="27">
        <v>21</v>
      </c>
      <c r="M49" s="27">
        <v>7</v>
      </c>
      <c r="N49" s="27">
        <v>0</v>
      </c>
    </row>
    <row r="50" spans="1:14" x14ac:dyDescent="0.25">
      <c r="A50" s="22"/>
      <c r="B50" s="23" t="s">
        <v>167</v>
      </c>
      <c r="C50" s="24">
        <v>3617</v>
      </c>
      <c r="D50" s="24">
        <v>1875</v>
      </c>
      <c r="E50" s="24">
        <v>1742</v>
      </c>
      <c r="F50" s="24">
        <v>0</v>
      </c>
      <c r="G50" s="24">
        <v>554</v>
      </c>
      <c r="H50" s="24">
        <v>478</v>
      </c>
      <c r="I50" s="24">
        <v>75</v>
      </c>
      <c r="J50" s="24">
        <v>1</v>
      </c>
      <c r="K50" s="24">
        <v>32</v>
      </c>
      <c r="L50" s="24">
        <v>22</v>
      </c>
      <c r="M50" s="24">
        <v>10</v>
      </c>
      <c r="N50" s="24">
        <v>0</v>
      </c>
    </row>
    <row r="51" spans="1:14" x14ac:dyDescent="0.25">
      <c r="A51" s="25"/>
      <c r="B51" s="26" t="s">
        <v>168</v>
      </c>
      <c r="C51" s="27">
        <v>3684</v>
      </c>
      <c r="D51" s="27">
        <v>1857</v>
      </c>
      <c r="E51" s="27">
        <v>1827</v>
      </c>
      <c r="F51" s="27">
        <v>0</v>
      </c>
      <c r="G51" s="27">
        <v>506</v>
      </c>
      <c r="H51" s="27">
        <v>430</v>
      </c>
      <c r="I51" s="27">
        <v>76</v>
      </c>
      <c r="J51" s="27">
        <v>0</v>
      </c>
      <c r="K51" s="27">
        <v>27</v>
      </c>
      <c r="L51" s="27">
        <v>17</v>
      </c>
      <c r="M51" s="27">
        <v>10</v>
      </c>
      <c r="N51" s="27">
        <v>0</v>
      </c>
    </row>
    <row r="52" spans="1:14" x14ac:dyDescent="0.25">
      <c r="A52" s="22"/>
      <c r="B52" s="23" t="s">
        <v>169</v>
      </c>
      <c r="C52" s="24">
        <v>3717</v>
      </c>
      <c r="D52" s="24">
        <v>1909</v>
      </c>
      <c r="E52" s="24">
        <v>1808</v>
      </c>
      <c r="F52" s="24">
        <v>0</v>
      </c>
      <c r="G52" s="24">
        <v>488</v>
      </c>
      <c r="H52" s="24">
        <v>411</v>
      </c>
      <c r="I52" s="24">
        <v>77</v>
      </c>
      <c r="J52" s="24">
        <v>0</v>
      </c>
      <c r="K52" s="24">
        <v>27</v>
      </c>
      <c r="L52" s="24">
        <v>19</v>
      </c>
      <c r="M52" s="24">
        <v>8</v>
      </c>
      <c r="N52" s="24">
        <v>0</v>
      </c>
    </row>
    <row r="53" spans="1:14" x14ac:dyDescent="0.25">
      <c r="A53" s="25"/>
      <c r="B53" s="26" t="s">
        <v>170</v>
      </c>
      <c r="C53" s="27">
        <v>3601</v>
      </c>
      <c r="D53" s="27">
        <v>1818</v>
      </c>
      <c r="E53" s="27">
        <v>1783</v>
      </c>
      <c r="F53" s="27">
        <v>0</v>
      </c>
      <c r="G53" s="27">
        <v>537</v>
      </c>
      <c r="H53" s="27">
        <v>464</v>
      </c>
      <c r="I53" s="27">
        <v>72</v>
      </c>
      <c r="J53" s="27">
        <v>1</v>
      </c>
      <c r="K53" s="27">
        <v>24</v>
      </c>
      <c r="L53" s="27">
        <v>16</v>
      </c>
      <c r="M53" s="27">
        <v>7</v>
      </c>
      <c r="N53" s="27">
        <v>1</v>
      </c>
    </row>
    <row r="54" spans="1:14" x14ac:dyDescent="0.25">
      <c r="A54" s="22"/>
      <c r="B54" s="23" t="s">
        <v>171</v>
      </c>
      <c r="C54" s="24">
        <v>3511</v>
      </c>
      <c r="D54" s="24">
        <v>1763</v>
      </c>
      <c r="E54" s="24">
        <v>1748</v>
      </c>
      <c r="F54" s="24">
        <v>0</v>
      </c>
      <c r="G54" s="24">
        <v>496</v>
      </c>
      <c r="H54" s="24">
        <v>428</v>
      </c>
      <c r="I54" s="24">
        <v>67</v>
      </c>
      <c r="J54" s="24">
        <v>1</v>
      </c>
      <c r="K54" s="24">
        <v>38</v>
      </c>
      <c r="L54" s="24">
        <v>22</v>
      </c>
      <c r="M54" s="24">
        <v>16</v>
      </c>
      <c r="N54" s="24">
        <v>0</v>
      </c>
    </row>
    <row r="55" spans="1:14" x14ac:dyDescent="0.25">
      <c r="A55" s="25"/>
      <c r="B55" s="26" t="s">
        <v>172</v>
      </c>
      <c r="C55" s="27">
        <v>3533</v>
      </c>
      <c r="D55" s="27">
        <v>1808</v>
      </c>
      <c r="E55" s="27">
        <v>1725</v>
      </c>
      <c r="F55" s="27">
        <v>0</v>
      </c>
      <c r="G55" s="27">
        <v>470</v>
      </c>
      <c r="H55" s="27">
        <v>389</v>
      </c>
      <c r="I55" s="27">
        <v>81</v>
      </c>
      <c r="J55" s="27">
        <v>0</v>
      </c>
      <c r="K55" s="27">
        <v>24</v>
      </c>
      <c r="L55" s="27">
        <v>17</v>
      </c>
      <c r="M55" s="27">
        <v>7</v>
      </c>
      <c r="N55" s="27">
        <v>0</v>
      </c>
    </row>
    <row r="56" spans="1:14" x14ac:dyDescent="0.25">
      <c r="A56" s="22"/>
      <c r="B56" s="23" t="s">
        <v>173</v>
      </c>
      <c r="C56" s="24">
        <v>3666</v>
      </c>
      <c r="D56" s="24">
        <v>1865</v>
      </c>
      <c r="E56" s="24">
        <v>1801</v>
      </c>
      <c r="F56" s="24">
        <v>0</v>
      </c>
      <c r="G56" s="24">
        <v>553</v>
      </c>
      <c r="H56" s="24">
        <v>480</v>
      </c>
      <c r="I56" s="24">
        <v>73</v>
      </c>
      <c r="J56" s="24">
        <v>0</v>
      </c>
      <c r="K56" s="24">
        <v>19</v>
      </c>
      <c r="L56" s="24">
        <v>11</v>
      </c>
      <c r="M56" s="24">
        <v>8</v>
      </c>
      <c r="N56" s="24">
        <v>0</v>
      </c>
    </row>
    <row r="57" spans="1:14" x14ac:dyDescent="0.25">
      <c r="A57" s="25"/>
      <c r="B57" s="26" t="s">
        <v>174</v>
      </c>
      <c r="C57" s="27">
        <v>3597</v>
      </c>
      <c r="D57" s="27">
        <v>1837</v>
      </c>
      <c r="E57" s="27">
        <v>1760</v>
      </c>
      <c r="F57" s="27">
        <v>0</v>
      </c>
      <c r="G57" s="27">
        <v>554</v>
      </c>
      <c r="H57" s="27">
        <v>443</v>
      </c>
      <c r="I57" s="27">
        <v>111</v>
      </c>
      <c r="J57" s="27">
        <v>0</v>
      </c>
      <c r="K57" s="27">
        <v>23</v>
      </c>
      <c r="L57" s="27">
        <v>18</v>
      </c>
      <c r="M57" s="27">
        <v>5</v>
      </c>
      <c r="N57" s="27">
        <v>0</v>
      </c>
    </row>
    <row r="58" spans="1:14" x14ac:dyDescent="0.25">
      <c r="A58" s="22"/>
      <c r="B58" s="23" t="s">
        <v>175</v>
      </c>
      <c r="C58" s="24">
        <v>3781</v>
      </c>
      <c r="D58" s="24">
        <v>1885</v>
      </c>
      <c r="E58" s="24">
        <v>1896</v>
      </c>
      <c r="F58" s="24">
        <v>0</v>
      </c>
      <c r="G58" s="24">
        <v>558</v>
      </c>
      <c r="H58" s="24">
        <v>469</v>
      </c>
      <c r="I58" s="24">
        <v>89</v>
      </c>
      <c r="J58" s="24">
        <v>0</v>
      </c>
      <c r="K58" s="24">
        <v>24</v>
      </c>
      <c r="L58" s="24">
        <v>16</v>
      </c>
      <c r="M58" s="24">
        <v>7</v>
      </c>
      <c r="N58" s="24">
        <v>1</v>
      </c>
    </row>
    <row r="59" spans="1:14" x14ac:dyDescent="0.25">
      <c r="A59" s="25"/>
      <c r="B59" s="26" t="s">
        <v>176</v>
      </c>
      <c r="C59" s="27">
        <v>3750</v>
      </c>
      <c r="D59" s="27">
        <v>1922</v>
      </c>
      <c r="E59" s="27">
        <v>1828</v>
      </c>
      <c r="F59" s="27">
        <v>0</v>
      </c>
      <c r="G59" s="27">
        <v>527</v>
      </c>
      <c r="H59" s="27">
        <v>449</v>
      </c>
      <c r="I59" s="27">
        <v>78</v>
      </c>
      <c r="J59" s="27">
        <v>0</v>
      </c>
      <c r="K59" s="27">
        <v>26</v>
      </c>
      <c r="L59" s="27">
        <v>13</v>
      </c>
      <c r="M59" s="27">
        <v>12</v>
      </c>
      <c r="N59" s="27">
        <v>1</v>
      </c>
    </row>
    <row r="60" spans="1:14" x14ac:dyDescent="0.25">
      <c r="A60" s="22"/>
      <c r="B60" s="23" t="s">
        <v>177</v>
      </c>
      <c r="C60" s="24">
        <v>3711</v>
      </c>
      <c r="D60" s="24">
        <v>1901</v>
      </c>
      <c r="E60" s="24">
        <v>1810</v>
      </c>
      <c r="F60" s="24">
        <v>0</v>
      </c>
      <c r="G60" s="24">
        <v>553</v>
      </c>
      <c r="H60" s="24">
        <v>462</v>
      </c>
      <c r="I60" s="24">
        <v>90</v>
      </c>
      <c r="J60" s="24">
        <v>1</v>
      </c>
      <c r="K60" s="24">
        <v>25</v>
      </c>
      <c r="L60" s="24">
        <v>17</v>
      </c>
      <c r="M60" s="24">
        <v>8</v>
      </c>
      <c r="N60" s="24">
        <v>0</v>
      </c>
    </row>
    <row r="61" spans="1:14" x14ac:dyDescent="0.25">
      <c r="A61" s="25"/>
      <c r="B61" s="26" t="s">
        <v>178</v>
      </c>
      <c r="C61" s="27">
        <v>3757</v>
      </c>
      <c r="D61" s="27">
        <v>1903</v>
      </c>
      <c r="E61" s="27">
        <v>1854</v>
      </c>
      <c r="F61" s="27">
        <v>0</v>
      </c>
      <c r="G61" s="27">
        <v>576</v>
      </c>
      <c r="H61" s="27">
        <v>468</v>
      </c>
      <c r="I61" s="27">
        <v>108</v>
      </c>
      <c r="J61" s="27">
        <v>0</v>
      </c>
      <c r="K61" s="27">
        <v>35</v>
      </c>
      <c r="L61" s="27">
        <v>26</v>
      </c>
      <c r="M61" s="27">
        <v>9</v>
      </c>
      <c r="N61" s="27">
        <v>0</v>
      </c>
    </row>
    <row r="62" spans="1:14" x14ac:dyDescent="0.25">
      <c r="A62" s="22"/>
      <c r="B62" s="23" t="s">
        <v>179</v>
      </c>
      <c r="C62" s="24">
        <v>3717</v>
      </c>
      <c r="D62" s="24">
        <v>1921</v>
      </c>
      <c r="E62" s="24">
        <v>1796</v>
      </c>
      <c r="F62" s="24">
        <v>0</v>
      </c>
      <c r="G62" s="24">
        <v>568</v>
      </c>
      <c r="H62" s="24">
        <v>497</v>
      </c>
      <c r="I62" s="24">
        <v>71</v>
      </c>
      <c r="J62" s="24">
        <v>0</v>
      </c>
      <c r="K62" s="24">
        <v>39</v>
      </c>
      <c r="L62" s="24">
        <v>25</v>
      </c>
      <c r="M62" s="24">
        <v>14</v>
      </c>
      <c r="N62" s="24">
        <v>0</v>
      </c>
    </row>
    <row r="63" spans="1:14" x14ac:dyDescent="0.25">
      <c r="A63" s="25"/>
      <c r="B63" s="26" t="s">
        <v>180</v>
      </c>
      <c r="C63" s="27">
        <v>3742</v>
      </c>
      <c r="D63" s="27">
        <v>1909</v>
      </c>
      <c r="E63" s="27">
        <v>1833</v>
      </c>
      <c r="F63" s="27">
        <v>0</v>
      </c>
      <c r="G63" s="27">
        <v>530</v>
      </c>
      <c r="H63" s="27">
        <v>447</v>
      </c>
      <c r="I63" s="27">
        <v>82</v>
      </c>
      <c r="J63" s="27">
        <v>1</v>
      </c>
      <c r="K63" s="27">
        <v>29</v>
      </c>
      <c r="L63" s="27">
        <v>18</v>
      </c>
      <c r="M63" s="27">
        <v>11</v>
      </c>
      <c r="N63" s="27">
        <v>0</v>
      </c>
    </row>
    <row r="64" spans="1:14" x14ac:dyDescent="0.25">
      <c r="A64" s="22"/>
      <c r="B64" s="23" t="s">
        <v>181</v>
      </c>
      <c r="C64" s="24">
        <v>3850</v>
      </c>
      <c r="D64" s="24">
        <v>2005</v>
      </c>
      <c r="E64" s="24">
        <v>1845</v>
      </c>
      <c r="F64" s="24">
        <v>0</v>
      </c>
      <c r="G64" s="24">
        <v>680</v>
      </c>
      <c r="H64" s="24">
        <v>594</v>
      </c>
      <c r="I64" s="24">
        <v>86</v>
      </c>
      <c r="J64" s="24">
        <v>0</v>
      </c>
      <c r="K64" s="24">
        <v>23</v>
      </c>
      <c r="L64" s="24">
        <v>19</v>
      </c>
      <c r="M64" s="24">
        <v>4</v>
      </c>
      <c r="N64" s="24">
        <v>0</v>
      </c>
    </row>
    <row r="65" spans="1:14" x14ac:dyDescent="0.25">
      <c r="A65" s="25"/>
      <c r="B65" s="26" t="s">
        <v>182</v>
      </c>
      <c r="C65" s="27">
        <v>3919</v>
      </c>
      <c r="D65" s="27">
        <v>2021</v>
      </c>
      <c r="E65" s="27">
        <v>1898</v>
      </c>
      <c r="F65" s="27">
        <v>0</v>
      </c>
      <c r="G65" s="27">
        <v>650</v>
      </c>
      <c r="H65" s="27">
        <v>533</v>
      </c>
      <c r="I65" s="27">
        <v>115</v>
      </c>
      <c r="J65" s="27">
        <v>2</v>
      </c>
      <c r="K65" s="27">
        <v>40</v>
      </c>
      <c r="L65" s="27">
        <v>27</v>
      </c>
      <c r="M65" s="27">
        <v>12</v>
      </c>
      <c r="N65" s="27">
        <v>1</v>
      </c>
    </row>
    <row r="66" spans="1:14" x14ac:dyDescent="0.25">
      <c r="A66" s="22">
        <v>2016</v>
      </c>
      <c r="B66" s="23" t="s">
        <v>3</v>
      </c>
      <c r="C66" s="24">
        <v>192621</v>
      </c>
      <c r="D66" s="24">
        <v>98613</v>
      </c>
      <c r="E66" s="24">
        <v>94008</v>
      </c>
      <c r="F66" s="24">
        <v>0</v>
      </c>
      <c r="G66" s="24">
        <v>27734</v>
      </c>
      <c r="H66" s="24">
        <v>23462</v>
      </c>
      <c r="I66" s="24">
        <v>4251</v>
      </c>
      <c r="J66" s="24">
        <v>21</v>
      </c>
      <c r="K66" s="24">
        <v>1515</v>
      </c>
      <c r="L66" s="24">
        <v>1042</v>
      </c>
      <c r="M66" s="24">
        <v>464</v>
      </c>
      <c r="N66" s="24">
        <v>9</v>
      </c>
    </row>
    <row r="67" spans="1:14" x14ac:dyDescent="0.25">
      <c r="A67" s="25"/>
      <c r="B67" s="26" t="s">
        <v>4</v>
      </c>
      <c r="C67" s="27">
        <v>3870</v>
      </c>
      <c r="D67" s="27">
        <v>1973</v>
      </c>
      <c r="E67" s="27">
        <v>1897</v>
      </c>
      <c r="F67" s="27">
        <v>0</v>
      </c>
      <c r="G67" s="27">
        <v>581</v>
      </c>
      <c r="H67" s="27">
        <v>480</v>
      </c>
      <c r="I67" s="27">
        <v>100</v>
      </c>
      <c r="J67" s="27">
        <v>1</v>
      </c>
      <c r="K67" s="27">
        <v>23</v>
      </c>
      <c r="L67" s="27">
        <v>15</v>
      </c>
      <c r="M67" s="27">
        <v>8</v>
      </c>
      <c r="N67" s="27">
        <v>0</v>
      </c>
    </row>
    <row r="68" spans="1:14" x14ac:dyDescent="0.25">
      <c r="A68" s="22"/>
      <c r="B68" s="23" t="s">
        <v>5</v>
      </c>
      <c r="C68" s="24">
        <v>3851</v>
      </c>
      <c r="D68" s="24">
        <v>2009</v>
      </c>
      <c r="E68" s="24">
        <v>1842</v>
      </c>
      <c r="F68" s="24">
        <v>0</v>
      </c>
      <c r="G68" s="24">
        <v>560</v>
      </c>
      <c r="H68" s="24">
        <v>483</v>
      </c>
      <c r="I68" s="24">
        <v>76</v>
      </c>
      <c r="J68" s="24">
        <v>1</v>
      </c>
      <c r="K68" s="24">
        <v>24</v>
      </c>
      <c r="L68" s="24">
        <v>16</v>
      </c>
      <c r="M68" s="24">
        <v>8</v>
      </c>
      <c r="N68" s="24">
        <v>0</v>
      </c>
    </row>
    <row r="69" spans="1:14" x14ac:dyDescent="0.25">
      <c r="A69" s="25"/>
      <c r="B69" s="26" t="s">
        <v>6</v>
      </c>
      <c r="C69" s="27">
        <v>3810</v>
      </c>
      <c r="D69" s="27">
        <v>1946</v>
      </c>
      <c r="E69" s="27">
        <v>1864</v>
      </c>
      <c r="F69" s="27">
        <v>0</v>
      </c>
      <c r="G69" s="27">
        <v>543</v>
      </c>
      <c r="H69" s="27">
        <v>453</v>
      </c>
      <c r="I69" s="27">
        <v>90</v>
      </c>
      <c r="J69" s="27">
        <v>0</v>
      </c>
      <c r="K69" s="27">
        <v>36</v>
      </c>
      <c r="L69" s="27">
        <v>22</v>
      </c>
      <c r="M69" s="27">
        <v>14</v>
      </c>
      <c r="N69" s="27">
        <v>0</v>
      </c>
    </row>
    <row r="70" spans="1:14" x14ac:dyDescent="0.25">
      <c r="A70" s="22"/>
      <c r="B70" s="23" t="s">
        <v>7</v>
      </c>
      <c r="C70" s="24">
        <v>3673</v>
      </c>
      <c r="D70" s="24">
        <v>1796</v>
      </c>
      <c r="E70" s="24">
        <v>1877</v>
      </c>
      <c r="F70" s="24">
        <v>0</v>
      </c>
      <c r="G70" s="24">
        <v>551</v>
      </c>
      <c r="H70" s="24">
        <v>481</v>
      </c>
      <c r="I70" s="24">
        <v>69</v>
      </c>
      <c r="J70" s="24">
        <v>1</v>
      </c>
      <c r="K70" s="24">
        <v>29</v>
      </c>
      <c r="L70" s="24">
        <v>19</v>
      </c>
      <c r="M70" s="24">
        <v>10</v>
      </c>
      <c r="N70" s="24">
        <v>0</v>
      </c>
    </row>
    <row r="71" spans="1:14" x14ac:dyDescent="0.25">
      <c r="A71" s="25"/>
      <c r="B71" s="26" t="s">
        <v>8</v>
      </c>
      <c r="C71" s="27">
        <v>3599</v>
      </c>
      <c r="D71" s="27">
        <v>1818</v>
      </c>
      <c r="E71" s="27">
        <v>1781</v>
      </c>
      <c r="F71" s="27">
        <v>0</v>
      </c>
      <c r="G71" s="27">
        <v>556</v>
      </c>
      <c r="H71" s="27">
        <v>474</v>
      </c>
      <c r="I71" s="27">
        <v>82</v>
      </c>
      <c r="J71" s="27">
        <v>0</v>
      </c>
      <c r="K71" s="27">
        <v>28</v>
      </c>
      <c r="L71" s="27">
        <v>16</v>
      </c>
      <c r="M71" s="27">
        <v>11</v>
      </c>
      <c r="N71" s="27">
        <v>1</v>
      </c>
    </row>
    <row r="72" spans="1:14" x14ac:dyDescent="0.25">
      <c r="A72" s="22"/>
      <c r="B72" s="23" t="s">
        <v>9</v>
      </c>
      <c r="C72" s="24">
        <v>3613</v>
      </c>
      <c r="D72" s="24">
        <v>1812</v>
      </c>
      <c r="E72" s="24">
        <v>1801</v>
      </c>
      <c r="F72" s="24">
        <v>0</v>
      </c>
      <c r="G72" s="24">
        <v>471</v>
      </c>
      <c r="H72" s="24">
        <v>388</v>
      </c>
      <c r="I72" s="24">
        <v>83</v>
      </c>
      <c r="J72" s="24">
        <v>0</v>
      </c>
      <c r="K72" s="24">
        <v>29</v>
      </c>
      <c r="L72" s="24">
        <v>17</v>
      </c>
      <c r="M72" s="24">
        <v>12</v>
      </c>
      <c r="N72" s="24">
        <v>0</v>
      </c>
    </row>
    <row r="73" spans="1:14" x14ac:dyDescent="0.25">
      <c r="A73" s="25"/>
      <c r="B73" s="26" t="s">
        <v>10</v>
      </c>
      <c r="C73" s="27">
        <v>3572</v>
      </c>
      <c r="D73" s="27">
        <v>1787</v>
      </c>
      <c r="E73" s="27">
        <v>1785</v>
      </c>
      <c r="F73" s="27">
        <v>0</v>
      </c>
      <c r="G73" s="27">
        <v>536</v>
      </c>
      <c r="H73" s="27">
        <v>463</v>
      </c>
      <c r="I73" s="27">
        <v>72</v>
      </c>
      <c r="J73" s="27">
        <v>1</v>
      </c>
      <c r="K73" s="27">
        <v>23</v>
      </c>
      <c r="L73" s="27">
        <v>11</v>
      </c>
      <c r="M73" s="27">
        <v>12</v>
      </c>
      <c r="N73" s="27">
        <v>0</v>
      </c>
    </row>
    <row r="74" spans="1:14" x14ac:dyDescent="0.25">
      <c r="A74" s="22"/>
      <c r="B74" s="23" t="s">
        <v>11</v>
      </c>
      <c r="C74" s="24">
        <v>3517</v>
      </c>
      <c r="D74" s="24">
        <v>1769</v>
      </c>
      <c r="E74" s="24">
        <v>1748</v>
      </c>
      <c r="F74" s="24">
        <v>0</v>
      </c>
      <c r="G74" s="24">
        <v>551</v>
      </c>
      <c r="H74" s="24">
        <v>478</v>
      </c>
      <c r="I74" s="24">
        <v>73</v>
      </c>
      <c r="J74" s="24">
        <v>0</v>
      </c>
      <c r="K74" s="24">
        <v>32</v>
      </c>
      <c r="L74" s="24">
        <v>25</v>
      </c>
      <c r="M74" s="24">
        <v>7</v>
      </c>
      <c r="N74" s="24">
        <v>0</v>
      </c>
    </row>
    <row r="75" spans="1:14" x14ac:dyDescent="0.25">
      <c r="A75" s="25"/>
      <c r="B75" s="26" t="s">
        <v>12</v>
      </c>
      <c r="C75" s="27">
        <v>3662</v>
      </c>
      <c r="D75" s="27">
        <v>1811</v>
      </c>
      <c r="E75" s="27">
        <v>1851</v>
      </c>
      <c r="F75" s="27">
        <v>0</v>
      </c>
      <c r="G75" s="27">
        <v>505</v>
      </c>
      <c r="H75" s="27">
        <v>430</v>
      </c>
      <c r="I75" s="27">
        <v>73</v>
      </c>
      <c r="J75" s="27">
        <v>2</v>
      </c>
      <c r="K75" s="27">
        <v>23</v>
      </c>
      <c r="L75" s="27">
        <v>14</v>
      </c>
      <c r="M75" s="27">
        <v>9</v>
      </c>
      <c r="N75" s="27">
        <v>0</v>
      </c>
    </row>
    <row r="76" spans="1:14" x14ac:dyDescent="0.25">
      <c r="A76" s="22"/>
      <c r="B76" s="23" t="s">
        <v>13</v>
      </c>
      <c r="C76" s="24">
        <v>3643</v>
      </c>
      <c r="D76" s="24">
        <v>1837</v>
      </c>
      <c r="E76" s="24">
        <v>1806</v>
      </c>
      <c r="F76" s="24">
        <v>0</v>
      </c>
      <c r="G76" s="24">
        <v>555</v>
      </c>
      <c r="H76" s="24">
        <v>468</v>
      </c>
      <c r="I76" s="24">
        <v>87</v>
      </c>
      <c r="J76" s="24">
        <v>0</v>
      </c>
      <c r="K76" s="24">
        <v>20</v>
      </c>
      <c r="L76" s="24">
        <v>13</v>
      </c>
      <c r="M76" s="24">
        <v>7</v>
      </c>
      <c r="N76" s="24">
        <v>0</v>
      </c>
    </row>
    <row r="77" spans="1:14" x14ac:dyDescent="0.25">
      <c r="A77" s="25"/>
      <c r="B77" s="26" t="s">
        <v>14</v>
      </c>
      <c r="C77" s="27">
        <v>3648</v>
      </c>
      <c r="D77" s="27">
        <v>1818</v>
      </c>
      <c r="E77" s="27">
        <v>1830</v>
      </c>
      <c r="F77" s="27">
        <v>0</v>
      </c>
      <c r="G77" s="27">
        <v>548</v>
      </c>
      <c r="H77" s="27">
        <v>474</v>
      </c>
      <c r="I77" s="27">
        <v>73</v>
      </c>
      <c r="J77" s="27">
        <v>1</v>
      </c>
      <c r="K77" s="27">
        <v>32</v>
      </c>
      <c r="L77" s="27">
        <v>24</v>
      </c>
      <c r="M77" s="27">
        <v>7</v>
      </c>
      <c r="N77" s="27">
        <v>1</v>
      </c>
    </row>
    <row r="78" spans="1:14" x14ac:dyDescent="0.25">
      <c r="A78" s="22"/>
      <c r="B78" s="23" t="s">
        <v>15</v>
      </c>
      <c r="C78" s="24">
        <v>3721</v>
      </c>
      <c r="D78" s="24">
        <v>1855</v>
      </c>
      <c r="E78" s="24">
        <v>1866</v>
      </c>
      <c r="F78" s="24">
        <v>0</v>
      </c>
      <c r="G78" s="24">
        <v>524</v>
      </c>
      <c r="H78" s="24">
        <v>433</v>
      </c>
      <c r="I78" s="24">
        <v>91</v>
      </c>
      <c r="J78" s="24">
        <v>0</v>
      </c>
      <c r="K78" s="24">
        <v>30</v>
      </c>
      <c r="L78" s="24">
        <v>21</v>
      </c>
      <c r="M78" s="24">
        <v>9</v>
      </c>
      <c r="N78" s="24">
        <v>0</v>
      </c>
    </row>
    <row r="79" spans="1:14" x14ac:dyDescent="0.25">
      <c r="A79" s="25"/>
      <c r="B79" s="26" t="s">
        <v>16</v>
      </c>
      <c r="C79" s="27">
        <v>3566</v>
      </c>
      <c r="D79" s="27">
        <v>1825</v>
      </c>
      <c r="E79" s="27">
        <v>1741</v>
      </c>
      <c r="F79" s="27">
        <v>0</v>
      </c>
      <c r="G79" s="27">
        <v>504</v>
      </c>
      <c r="H79" s="27">
        <v>417</v>
      </c>
      <c r="I79" s="27">
        <v>86</v>
      </c>
      <c r="J79" s="27">
        <v>1</v>
      </c>
      <c r="K79" s="27">
        <v>22</v>
      </c>
      <c r="L79" s="27">
        <v>14</v>
      </c>
      <c r="M79" s="27">
        <v>8</v>
      </c>
      <c r="N79" s="27">
        <v>0</v>
      </c>
    </row>
    <row r="80" spans="1:14" x14ac:dyDescent="0.25">
      <c r="A80" s="22"/>
      <c r="B80" s="23" t="s">
        <v>17</v>
      </c>
      <c r="C80" s="24">
        <v>3584</v>
      </c>
      <c r="D80" s="24">
        <v>1844</v>
      </c>
      <c r="E80" s="24">
        <v>1740</v>
      </c>
      <c r="F80" s="24">
        <v>0</v>
      </c>
      <c r="G80" s="24">
        <v>488</v>
      </c>
      <c r="H80" s="24">
        <v>414</v>
      </c>
      <c r="I80" s="24">
        <v>74</v>
      </c>
      <c r="J80" s="24">
        <v>0</v>
      </c>
      <c r="K80" s="24">
        <v>40</v>
      </c>
      <c r="L80" s="24">
        <v>23</v>
      </c>
      <c r="M80" s="24">
        <v>17</v>
      </c>
      <c r="N80" s="24">
        <v>0</v>
      </c>
    </row>
    <row r="81" spans="1:14" x14ac:dyDescent="0.25">
      <c r="A81" s="25"/>
      <c r="B81" s="26" t="s">
        <v>18</v>
      </c>
      <c r="C81" s="27">
        <v>3597</v>
      </c>
      <c r="D81" s="27">
        <v>1811</v>
      </c>
      <c r="E81" s="27">
        <v>1786</v>
      </c>
      <c r="F81" s="27">
        <v>0</v>
      </c>
      <c r="G81" s="27">
        <v>532</v>
      </c>
      <c r="H81" s="27">
        <v>442</v>
      </c>
      <c r="I81" s="27">
        <v>90</v>
      </c>
      <c r="J81" s="27">
        <v>0</v>
      </c>
      <c r="K81" s="27">
        <v>24</v>
      </c>
      <c r="L81" s="27">
        <v>18</v>
      </c>
      <c r="M81" s="27">
        <v>6</v>
      </c>
      <c r="N81" s="27">
        <v>0</v>
      </c>
    </row>
    <row r="82" spans="1:14" x14ac:dyDescent="0.25">
      <c r="A82" s="22"/>
      <c r="B82" s="23" t="s">
        <v>19</v>
      </c>
      <c r="C82" s="24">
        <v>3675</v>
      </c>
      <c r="D82" s="24">
        <v>1859</v>
      </c>
      <c r="E82" s="24">
        <v>1816</v>
      </c>
      <c r="F82" s="24">
        <v>0</v>
      </c>
      <c r="G82" s="24">
        <v>514</v>
      </c>
      <c r="H82" s="24">
        <v>432</v>
      </c>
      <c r="I82" s="24">
        <v>81</v>
      </c>
      <c r="J82" s="24">
        <v>1</v>
      </c>
      <c r="K82" s="24">
        <v>22</v>
      </c>
      <c r="L82" s="24">
        <v>17</v>
      </c>
      <c r="M82" s="24">
        <v>5</v>
      </c>
      <c r="N82" s="24">
        <v>0</v>
      </c>
    </row>
    <row r="83" spans="1:14" x14ac:dyDescent="0.25">
      <c r="A83" s="25"/>
      <c r="B83" s="26" t="s">
        <v>20</v>
      </c>
      <c r="C83" s="27">
        <v>3557</v>
      </c>
      <c r="D83" s="27">
        <v>1787</v>
      </c>
      <c r="E83" s="27">
        <v>1770</v>
      </c>
      <c r="F83" s="27">
        <v>0</v>
      </c>
      <c r="G83" s="27">
        <v>526</v>
      </c>
      <c r="H83" s="27">
        <v>436</v>
      </c>
      <c r="I83" s="27">
        <v>90</v>
      </c>
      <c r="J83" s="27">
        <v>0</v>
      </c>
      <c r="K83" s="27">
        <v>27</v>
      </c>
      <c r="L83" s="27">
        <v>17</v>
      </c>
      <c r="M83" s="27">
        <v>9</v>
      </c>
      <c r="N83" s="27">
        <v>1</v>
      </c>
    </row>
    <row r="84" spans="1:14" x14ac:dyDescent="0.25">
      <c r="A84" s="22"/>
      <c r="B84" s="23" t="s">
        <v>21</v>
      </c>
      <c r="C84" s="24">
        <v>3636</v>
      </c>
      <c r="D84" s="24">
        <v>1847</v>
      </c>
      <c r="E84" s="24">
        <v>1789</v>
      </c>
      <c r="F84" s="24">
        <v>0</v>
      </c>
      <c r="G84" s="24">
        <v>500</v>
      </c>
      <c r="H84" s="24">
        <v>432</v>
      </c>
      <c r="I84" s="24">
        <v>68</v>
      </c>
      <c r="J84" s="24">
        <v>0</v>
      </c>
      <c r="K84" s="24">
        <v>39</v>
      </c>
      <c r="L84" s="24">
        <v>32</v>
      </c>
      <c r="M84" s="24">
        <v>7</v>
      </c>
      <c r="N84" s="24">
        <v>0</v>
      </c>
    </row>
    <row r="85" spans="1:14" x14ac:dyDescent="0.25">
      <c r="A85" s="25"/>
      <c r="B85" s="26" t="s">
        <v>22</v>
      </c>
      <c r="C85" s="27">
        <v>3767</v>
      </c>
      <c r="D85" s="27">
        <v>1979</v>
      </c>
      <c r="E85" s="27">
        <v>1788</v>
      </c>
      <c r="F85" s="27">
        <v>0</v>
      </c>
      <c r="G85" s="27">
        <v>528</v>
      </c>
      <c r="H85" s="27">
        <v>452</v>
      </c>
      <c r="I85" s="27">
        <v>76</v>
      </c>
      <c r="J85" s="27">
        <v>0</v>
      </c>
      <c r="K85" s="27">
        <v>25</v>
      </c>
      <c r="L85" s="27">
        <v>16</v>
      </c>
      <c r="M85" s="27">
        <v>9</v>
      </c>
      <c r="N85" s="27">
        <v>0</v>
      </c>
    </row>
    <row r="86" spans="1:14" x14ac:dyDescent="0.25">
      <c r="A86" s="22"/>
      <c r="B86" s="23" t="s">
        <v>23</v>
      </c>
      <c r="C86" s="24">
        <v>4043</v>
      </c>
      <c r="D86" s="24">
        <v>2059</v>
      </c>
      <c r="E86" s="24">
        <v>1984</v>
      </c>
      <c r="F86" s="24">
        <v>0</v>
      </c>
      <c r="G86" s="24">
        <v>557</v>
      </c>
      <c r="H86" s="24">
        <v>475</v>
      </c>
      <c r="I86" s="24">
        <v>81</v>
      </c>
      <c r="J86" s="24">
        <v>1</v>
      </c>
      <c r="K86" s="24">
        <v>32</v>
      </c>
      <c r="L86" s="24">
        <v>18</v>
      </c>
      <c r="M86" s="24">
        <v>14</v>
      </c>
      <c r="N86" s="24">
        <v>0</v>
      </c>
    </row>
    <row r="87" spans="1:14" x14ac:dyDescent="0.25">
      <c r="A87" s="25"/>
      <c r="B87" s="26" t="s">
        <v>24</v>
      </c>
      <c r="C87" s="27">
        <v>4015</v>
      </c>
      <c r="D87" s="27">
        <v>2009</v>
      </c>
      <c r="E87" s="27">
        <v>2006</v>
      </c>
      <c r="F87" s="27">
        <v>0</v>
      </c>
      <c r="G87" s="27">
        <v>488</v>
      </c>
      <c r="H87" s="27">
        <v>412</v>
      </c>
      <c r="I87" s="27">
        <v>75</v>
      </c>
      <c r="J87" s="27">
        <v>1</v>
      </c>
      <c r="K87" s="27">
        <v>29</v>
      </c>
      <c r="L87" s="27">
        <v>16</v>
      </c>
      <c r="M87" s="27">
        <v>13</v>
      </c>
      <c r="N87" s="27">
        <v>0</v>
      </c>
    </row>
    <row r="88" spans="1:14" x14ac:dyDescent="0.25">
      <c r="A88" s="22"/>
      <c r="B88" s="23" t="s">
        <v>25</v>
      </c>
      <c r="C88" s="24">
        <v>4015</v>
      </c>
      <c r="D88" s="24">
        <v>2069</v>
      </c>
      <c r="E88" s="24">
        <v>1946</v>
      </c>
      <c r="F88" s="24">
        <v>0</v>
      </c>
      <c r="G88" s="24">
        <v>539</v>
      </c>
      <c r="H88" s="24">
        <v>453</v>
      </c>
      <c r="I88" s="24">
        <v>85</v>
      </c>
      <c r="J88" s="24">
        <v>1</v>
      </c>
      <c r="K88" s="24">
        <v>28</v>
      </c>
      <c r="L88" s="24">
        <v>19</v>
      </c>
      <c r="M88" s="24">
        <v>8</v>
      </c>
      <c r="N88" s="24">
        <v>1</v>
      </c>
    </row>
    <row r="89" spans="1:14" x14ac:dyDescent="0.25">
      <c r="A89" s="25"/>
      <c r="B89" s="26" t="s">
        <v>29</v>
      </c>
      <c r="C89" s="27">
        <v>3930</v>
      </c>
      <c r="D89" s="27">
        <v>2016</v>
      </c>
      <c r="E89" s="27">
        <v>1914</v>
      </c>
      <c r="F89" s="27">
        <v>0</v>
      </c>
      <c r="G89" s="27">
        <v>598</v>
      </c>
      <c r="H89" s="27">
        <v>500</v>
      </c>
      <c r="I89" s="27">
        <v>96</v>
      </c>
      <c r="J89" s="27">
        <v>2</v>
      </c>
      <c r="K89" s="27">
        <v>33</v>
      </c>
      <c r="L89" s="27">
        <v>20</v>
      </c>
      <c r="M89" s="27">
        <v>13</v>
      </c>
      <c r="N89" s="27">
        <v>0</v>
      </c>
    </row>
    <row r="90" spans="1:14" x14ac:dyDescent="0.25">
      <c r="A90" s="22"/>
      <c r="B90" s="23" t="s">
        <v>30</v>
      </c>
      <c r="C90" s="24">
        <v>3961</v>
      </c>
      <c r="D90" s="24">
        <v>2033</v>
      </c>
      <c r="E90" s="24">
        <v>1928</v>
      </c>
      <c r="F90" s="24">
        <v>0</v>
      </c>
      <c r="G90" s="24">
        <v>552</v>
      </c>
      <c r="H90" s="24">
        <v>470</v>
      </c>
      <c r="I90" s="24">
        <v>82</v>
      </c>
      <c r="J90" s="24">
        <v>0</v>
      </c>
      <c r="K90" s="24">
        <v>24</v>
      </c>
      <c r="L90" s="24">
        <v>12</v>
      </c>
      <c r="M90" s="24">
        <v>12</v>
      </c>
      <c r="N90" s="24">
        <v>0</v>
      </c>
    </row>
    <row r="91" spans="1:14" x14ac:dyDescent="0.25">
      <c r="A91" s="25"/>
      <c r="B91" s="26" t="s">
        <v>154</v>
      </c>
      <c r="C91" s="27">
        <v>3890</v>
      </c>
      <c r="D91" s="27">
        <v>1968</v>
      </c>
      <c r="E91" s="27">
        <v>1922</v>
      </c>
      <c r="F91" s="27">
        <v>0</v>
      </c>
      <c r="G91" s="27">
        <v>587</v>
      </c>
      <c r="H91" s="27">
        <v>489</v>
      </c>
      <c r="I91" s="27">
        <v>98</v>
      </c>
      <c r="J91" s="27">
        <v>0</v>
      </c>
      <c r="K91" s="27">
        <v>26</v>
      </c>
      <c r="L91" s="27">
        <v>16</v>
      </c>
      <c r="M91" s="27">
        <v>10</v>
      </c>
      <c r="N91" s="27">
        <v>0</v>
      </c>
    </row>
    <row r="92" spans="1:14" x14ac:dyDescent="0.25">
      <c r="A92" s="22"/>
      <c r="B92" s="23" t="s">
        <v>155</v>
      </c>
      <c r="C92" s="24">
        <v>3947</v>
      </c>
      <c r="D92" s="24">
        <v>2044</v>
      </c>
      <c r="E92" s="24">
        <v>1903</v>
      </c>
      <c r="F92" s="24">
        <v>0</v>
      </c>
      <c r="G92" s="24">
        <v>547</v>
      </c>
      <c r="H92" s="24">
        <v>468</v>
      </c>
      <c r="I92" s="24">
        <v>79</v>
      </c>
      <c r="J92" s="24">
        <v>0</v>
      </c>
      <c r="K92" s="24">
        <v>36</v>
      </c>
      <c r="L92" s="24">
        <v>25</v>
      </c>
      <c r="M92" s="24">
        <v>11</v>
      </c>
      <c r="N92" s="24">
        <v>0</v>
      </c>
    </row>
    <row r="93" spans="1:14" x14ac:dyDescent="0.25">
      <c r="A93" s="25"/>
      <c r="B93" s="26" t="s">
        <v>156</v>
      </c>
      <c r="C93" s="27">
        <v>3776</v>
      </c>
      <c r="D93" s="27">
        <v>1971</v>
      </c>
      <c r="E93" s="27">
        <v>1805</v>
      </c>
      <c r="F93" s="27">
        <v>0</v>
      </c>
      <c r="G93" s="27">
        <v>535</v>
      </c>
      <c r="H93" s="27">
        <v>460</v>
      </c>
      <c r="I93" s="27">
        <v>75</v>
      </c>
      <c r="J93" s="27">
        <v>0</v>
      </c>
      <c r="K93" s="27">
        <v>38</v>
      </c>
      <c r="L93" s="27">
        <v>24</v>
      </c>
      <c r="M93" s="27">
        <v>13</v>
      </c>
      <c r="N93" s="27">
        <v>1</v>
      </c>
    </row>
    <row r="94" spans="1:14" x14ac:dyDescent="0.25">
      <c r="A94" s="22"/>
      <c r="B94" s="23" t="s">
        <v>157</v>
      </c>
      <c r="C94" s="24">
        <v>3785</v>
      </c>
      <c r="D94" s="24">
        <v>1987</v>
      </c>
      <c r="E94" s="24">
        <v>1798</v>
      </c>
      <c r="F94" s="24">
        <v>0</v>
      </c>
      <c r="G94" s="24">
        <v>507</v>
      </c>
      <c r="H94" s="24">
        <v>430</v>
      </c>
      <c r="I94" s="24">
        <v>77</v>
      </c>
      <c r="J94" s="24">
        <v>0</v>
      </c>
      <c r="K94" s="24">
        <v>23</v>
      </c>
      <c r="L94" s="24">
        <v>18</v>
      </c>
      <c r="M94" s="24">
        <v>5</v>
      </c>
      <c r="N94" s="24">
        <v>0</v>
      </c>
    </row>
    <row r="95" spans="1:14" x14ac:dyDescent="0.25">
      <c r="A95" s="25"/>
      <c r="B95" s="26" t="s">
        <v>158</v>
      </c>
      <c r="C95" s="27">
        <v>3548</v>
      </c>
      <c r="D95" s="27">
        <v>1818</v>
      </c>
      <c r="E95" s="27">
        <v>1730</v>
      </c>
      <c r="F95" s="27">
        <v>0</v>
      </c>
      <c r="G95" s="27">
        <v>519</v>
      </c>
      <c r="H95" s="27">
        <v>439</v>
      </c>
      <c r="I95" s="27">
        <v>80</v>
      </c>
      <c r="J95" s="27">
        <v>0</v>
      </c>
      <c r="K95" s="27">
        <v>21</v>
      </c>
      <c r="L95" s="27">
        <v>20</v>
      </c>
      <c r="M95" s="27">
        <v>1</v>
      </c>
      <c r="N95" s="27">
        <v>0</v>
      </c>
    </row>
    <row r="96" spans="1:14" x14ac:dyDescent="0.25">
      <c r="A96" s="22"/>
      <c r="B96" s="23" t="s">
        <v>159</v>
      </c>
      <c r="C96" s="24">
        <v>3667</v>
      </c>
      <c r="D96" s="24">
        <v>1881</v>
      </c>
      <c r="E96" s="24">
        <v>1786</v>
      </c>
      <c r="F96" s="24">
        <v>0</v>
      </c>
      <c r="G96" s="24">
        <v>502</v>
      </c>
      <c r="H96" s="24">
        <v>425</v>
      </c>
      <c r="I96" s="24">
        <v>77</v>
      </c>
      <c r="J96" s="24">
        <v>0</v>
      </c>
      <c r="K96" s="24">
        <v>19</v>
      </c>
      <c r="L96" s="24">
        <v>13</v>
      </c>
      <c r="M96" s="24">
        <v>6</v>
      </c>
      <c r="N96" s="24">
        <v>0</v>
      </c>
    </row>
    <row r="97" spans="1:14" x14ac:dyDescent="0.25">
      <c r="A97" s="25"/>
      <c r="B97" s="26" t="s">
        <v>160</v>
      </c>
      <c r="C97" s="27">
        <v>3630</v>
      </c>
      <c r="D97" s="27">
        <v>1866</v>
      </c>
      <c r="E97" s="27">
        <v>1764</v>
      </c>
      <c r="F97" s="27">
        <v>0</v>
      </c>
      <c r="G97" s="27">
        <v>516</v>
      </c>
      <c r="H97" s="27">
        <v>441</v>
      </c>
      <c r="I97" s="27">
        <v>74</v>
      </c>
      <c r="J97" s="27">
        <v>1</v>
      </c>
      <c r="K97" s="27">
        <v>29</v>
      </c>
      <c r="L97" s="27">
        <v>24</v>
      </c>
      <c r="M97" s="27">
        <v>5</v>
      </c>
      <c r="N97" s="27">
        <v>0</v>
      </c>
    </row>
    <row r="98" spans="1:14" x14ac:dyDescent="0.25">
      <c r="A98" s="22"/>
      <c r="B98" s="23" t="s">
        <v>161</v>
      </c>
      <c r="C98" s="24">
        <v>3701</v>
      </c>
      <c r="D98" s="24">
        <v>1903</v>
      </c>
      <c r="E98" s="24">
        <v>1798</v>
      </c>
      <c r="F98" s="24">
        <v>0</v>
      </c>
      <c r="G98" s="24">
        <v>548</v>
      </c>
      <c r="H98" s="24">
        <v>452</v>
      </c>
      <c r="I98" s="24">
        <v>95</v>
      </c>
      <c r="J98" s="24">
        <v>1</v>
      </c>
      <c r="K98" s="24">
        <v>42</v>
      </c>
      <c r="L98" s="24">
        <v>28</v>
      </c>
      <c r="M98" s="24">
        <v>13</v>
      </c>
      <c r="N98" s="24">
        <v>1</v>
      </c>
    </row>
    <row r="99" spans="1:14" x14ac:dyDescent="0.25">
      <c r="A99" s="25"/>
      <c r="B99" s="26" t="s">
        <v>162</v>
      </c>
      <c r="C99" s="27">
        <v>3610</v>
      </c>
      <c r="D99" s="27">
        <v>1852</v>
      </c>
      <c r="E99" s="27">
        <v>1758</v>
      </c>
      <c r="F99" s="27">
        <v>0</v>
      </c>
      <c r="G99" s="27">
        <v>532</v>
      </c>
      <c r="H99" s="27">
        <v>453</v>
      </c>
      <c r="I99" s="27">
        <v>79</v>
      </c>
      <c r="J99" s="27">
        <v>0</v>
      </c>
      <c r="K99" s="27">
        <v>34</v>
      </c>
      <c r="L99" s="27">
        <v>21</v>
      </c>
      <c r="M99" s="27">
        <v>13</v>
      </c>
      <c r="N99" s="27">
        <v>0</v>
      </c>
    </row>
    <row r="100" spans="1:14" x14ac:dyDescent="0.25">
      <c r="A100" s="22"/>
      <c r="B100" s="23" t="s">
        <v>163</v>
      </c>
      <c r="C100" s="24">
        <v>3497</v>
      </c>
      <c r="D100" s="24">
        <v>1806</v>
      </c>
      <c r="E100" s="24">
        <v>1691</v>
      </c>
      <c r="F100" s="24">
        <v>0</v>
      </c>
      <c r="G100" s="24">
        <v>504</v>
      </c>
      <c r="H100" s="24">
        <v>426</v>
      </c>
      <c r="I100" s="24">
        <v>78</v>
      </c>
      <c r="J100" s="24">
        <v>0</v>
      </c>
      <c r="K100" s="24">
        <v>35</v>
      </c>
      <c r="L100" s="24">
        <v>27</v>
      </c>
      <c r="M100" s="24">
        <v>8</v>
      </c>
      <c r="N100" s="24">
        <v>0</v>
      </c>
    </row>
    <row r="101" spans="1:14" x14ac:dyDescent="0.25">
      <c r="A101" s="25"/>
      <c r="B101" s="26" t="s">
        <v>164</v>
      </c>
      <c r="C101" s="27">
        <v>3582</v>
      </c>
      <c r="D101" s="27">
        <v>1824</v>
      </c>
      <c r="E101" s="27">
        <v>1758</v>
      </c>
      <c r="F101" s="27">
        <v>0</v>
      </c>
      <c r="G101" s="27">
        <v>514</v>
      </c>
      <c r="H101" s="27">
        <v>418</v>
      </c>
      <c r="I101" s="27">
        <v>94</v>
      </c>
      <c r="J101" s="27">
        <v>2</v>
      </c>
      <c r="K101" s="27">
        <v>27</v>
      </c>
      <c r="L101" s="27">
        <v>19</v>
      </c>
      <c r="M101" s="27">
        <v>8</v>
      </c>
      <c r="N101" s="27">
        <v>0</v>
      </c>
    </row>
    <row r="102" spans="1:14" x14ac:dyDescent="0.25">
      <c r="A102" s="22"/>
      <c r="B102" s="23" t="s">
        <v>165</v>
      </c>
      <c r="C102" s="24">
        <v>3558</v>
      </c>
      <c r="D102" s="24">
        <v>1826</v>
      </c>
      <c r="E102" s="24">
        <v>1732</v>
      </c>
      <c r="F102" s="24">
        <v>0</v>
      </c>
      <c r="G102" s="24">
        <v>498</v>
      </c>
      <c r="H102" s="24">
        <v>428</v>
      </c>
      <c r="I102" s="24">
        <v>70</v>
      </c>
      <c r="J102" s="24">
        <v>0</v>
      </c>
      <c r="K102" s="24">
        <v>28</v>
      </c>
      <c r="L102" s="24">
        <v>18</v>
      </c>
      <c r="M102" s="24">
        <v>10</v>
      </c>
      <c r="N102" s="24">
        <v>0</v>
      </c>
    </row>
    <row r="103" spans="1:14" x14ac:dyDescent="0.25">
      <c r="A103" s="25"/>
      <c r="B103" s="26" t="s">
        <v>166</v>
      </c>
      <c r="C103" s="27">
        <v>3520</v>
      </c>
      <c r="D103" s="27">
        <v>1817</v>
      </c>
      <c r="E103" s="27">
        <v>1703</v>
      </c>
      <c r="F103" s="27">
        <v>0</v>
      </c>
      <c r="G103" s="27">
        <v>477</v>
      </c>
      <c r="H103" s="27">
        <v>392</v>
      </c>
      <c r="I103" s="27">
        <v>85</v>
      </c>
      <c r="J103" s="27">
        <v>0</v>
      </c>
      <c r="K103" s="27">
        <v>24</v>
      </c>
      <c r="L103" s="27">
        <v>15</v>
      </c>
      <c r="M103" s="27">
        <v>9</v>
      </c>
      <c r="N103" s="27">
        <v>0</v>
      </c>
    </row>
    <row r="104" spans="1:14" x14ac:dyDescent="0.25">
      <c r="A104" s="22"/>
      <c r="B104" s="23" t="s">
        <v>167</v>
      </c>
      <c r="C104" s="24">
        <v>3626</v>
      </c>
      <c r="D104" s="24">
        <v>1873</v>
      </c>
      <c r="E104" s="24">
        <v>1753</v>
      </c>
      <c r="F104" s="24">
        <v>0</v>
      </c>
      <c r="G104" s="24">
        <v>531</v>
      </c>
      <c r="H104" s="24">
        <v>450</v>
      </c>
      <c r="I104" s="24">
        <v>80</v>
      </c>
      <c r="J104" s="24">
        <v>1</v>
      </c>
      <c r="K104" s="24">
        <v>29</v>
      </c>
      <c r="L104" s="24">
        <v>19</v>
      </c>
      <c r="M104" s="24">
        <v>9</v>
      </c>
      <c r="N104" s="24">
        <v>1</v>
      </c>
    </row>
    <row r="105" spans="1:14" x14ac:dyDescent="0.25">
      <c r="A105" s="25"/>
      <c r="B105" s="26" t="s">
        <v>168</v>
      </c>
      <c r="C105" s="27">
        <v>3525</v>
      </c>
      <c r="D105" s="27">
        <v>1797</v>
      </c>
      <c r="E105" s="27">
        <v>1728</v>
      </c>
      <c r="F105" s="27">
        <v>0</v>
      </c>
      <c r="G105" s="27">
        <v>464</v>
      </c>
      <c r="H105" s="27">
        <v>387</v>
      </c>
      <c r="I105" s="27">
        <v>77</v>
      </c>
      <c r="J105" s="27">
        <v>0</v>
      </c>
      <c r="K105" s="27">
        <v>36</v>
      </c>
      <c r="L105" s="27">
        <v>26</v>
      </c>
      <c r="M105" s="27">
        <v>10</v>
      </c>
      <c r="N105" s="27">
        <v>0</v>
      </c>
    </row>
    <row r="106" spans="1:14" x14ac:dyDescent="0.25">
      <c r="A106" s="22"/>
      <c r="B106" s="23" t="s">
        <v>169</v>
      </c>
      <c r="C106" s="24">
        <v>3546</v>
      </c>
      <c r="D106" s="24">
        <v>1873</v>
      </c>
      <c r="E106" s="24">
        <v>1673</v>
      </c>
      <c r="F106" s="24">
        <v>0</v>
      </c>
      <c r="G106" s="24">
        <v>491</v>
      </c>
      <c r="H106" s="24">
        <v>403</v>
      </c>
      <c r="I106" s="24">
        <v>88</v>
      </c>
      <c r="J106" s="24">
        <v>0</v>
      </c>
      <c r="K106" s="24">
        <v>29</v>
      </c>
      <c r="L106" s="24">
        <v>21</v>
      </c>
      <c r="M106" s="24">
        <v>7</v>
      </c>
      <c r="N106" s="24">
        <v>1</v>
      </c>
    </row>
    <row r="107" spans="1:14" x14ac:dyDescent="0.25">
      <c r="A107" s="25"/>
      <c r="B107" s="26" t="s">
        <v>170</v>
      </c>
      <c r="C107" s="27">
        <v>3588</v>
      </c>
      <c r="D107" s="27">
        <v>1857</v>
      </c>
      <c r="E107" s="27">
        <v>1731</v>
      </c>
      <c r="F107" s="27">
        <v>0</v>
      </c>
      <c r="G107" s="27">
        <v>560</v>
      </c>
      <c r="H107" s="27">
        <v>480</v>
      </c>
      <c r="I107" s="27">
        <v>80</v>
      </c>
      <c r="J107" s="27">
        <v>0</v>
      </c>
      <c r="K107" s="27">
        <v>23</v>
      </c>
      <c r="L107" s="27">
        <v>15</v>
      </c>
      <c r="M107" s="27">
        <v>8</v>
      </c>
      <c r="N107" s="27">
        <v>0</v>
      </c>
    </row>
    <row r="108" spans="1:14" x14ac:dyDescent="0.25">
      <c r="A108" s="22"/>
      <c r="B108" s="23" t="s">
        <v>171</v>
      </c>
      <c r="C108" s="24">
        <v>3595</v>
      </c>
      <c r="D108" s="24">
        <v>1860</v>
      </c>
      <c r="E108" s="24">
        <v>1735</v>
      </c>
      <c r="F108" s="24">
        <v>0</v>
      </c>
      <c r="G108" s="24">
        <v>521</v>
      </c>
      <c r="H108" s="24">
        <v>448</v>
      </c>
      <c r="I108" s="24">
        <v>73</v>
      </c>
      <c r="J108" s="24">
        <v>0</v>
      </c>
      <c r="K108" s="24">
        <v>30</v>
      </c>
      <c r="L108" s="24">
        <v>23</v>
      </c>
      <c r="M108" s="24">
        <v>7</v>
      </c>
      <c r="N108" s="24">
        <v>0</v>
      </c>
    </row>
    <row r="109" spans="1:14" x14ac:dyDescent="0.25">
      <c r="A109" s="25"/>
      <c r="B109" s="26" t="s">
        <v>172</v>
      </c>
      <c r="C109" s="27">
        <v>3522</v>
      </c>
      <c r="D109" s="27">
        <v>1828</v>
      </c>
      <c r="E109" s="27">
        <v>1694</v>
      </c>
      <c r="F109" s="27">
        <v>0</v>
      </c>
      <c r="G109" s="27">
        <v>524</v>
      </c>
      <c r="H109" s="27">
        <v>434</v>
      </c>
      <c r="I109" s="27">
        <v>90</v>
      </c>
      <c r="J109" s="27">
        <v>0</v>
      </c>
      <c r="K109" s="27">
        <v>27</v>
      </c>
      <c r="L109" s="27">
        <v>23</v>
      </c>
      <c r="M109" s="27">
        <v>4</v>
      </c>
      <c r="N109" s="27">
        <v>0</v>
      </c>
    </row>
    <row r="110" spans="1:14" x14ac:dyDescent="0.25">
      <c r="A110" s="22"/>
      <c r="B110" s="23" t="s">
        <v>173</v>
      </c>
      <c r="C110" s="24">
        <v>3492</v>
      </c>
      <c r="D110" s="24">
        <v>1839</v>
      </c>
      <c r="E110" s="24">
        <v>1653</v>
      </c>
      <c r="F110" s="24">
        <v>0</v>
      </c>
      <c r="G110" s="24">
        <v>528</v>
      </c>
      <c r="H110" s="24">
        <v>444</v>
      </c>
      <c r="I110" s="24">
        <v>84</v>
      </c>
      <c r="J110" s="24">
        <v>0</v>
      </c>
      <c r="K110" s="24">
        <v>19</v>
      </c>
      <c r="L110" s="24">
        <v>15</v>
      </c>
      <c r="M110" s="24">
        <v>4</v>
      </c>
      <c r="N110" s="24">
        <v>0</v>
      </c>
    </row>
    <row r="111" spans="1:14" x14ac:dyDescent="0.25">
      <c r="A111" s="25"/>
      <c r="B111" s="26" t="s">
        <v>174</v>
      </c>
      <c r="C111" s="27">
        <v>3631</v>
      </c>
      <c r="D111" s="27">
        <v>1876</v>
      </c>
      <c r="E111" s="27">
        <v>1755</v>
      </c>
      <c r="F111" s="27">
        <v>0</v>
      </c>
      <c r="G111" s="27">
        <v>513</v>
      </c>
      <c r="H111" s="27">
        <v>431</v>
      </c>
      <c r="I111" s="27">
        <v>82</v>
      </c>
      <c r="J111" s="27">
        <v>0</v>
      </c>
      <c r="K111" s="27">
        <v>29</v>
      </c>
      <c r="L111" s="27">
        <v>24</v>
      </c>
      <c r="M111" s="27">
        <v>5</v>
      </c>
      <c r="N111" s="27">
        <v>0</v>
      </c>
    </row>
    <row r="112" spans="1:14" x14ac:dyDescent="0.25">
      <c r="A112" s="22"/>
      <c r="B112" s="23" t="s">
        <v>175</v>
      </c>
      <c r="C112" s="24">
        <v>3582</v>
      </c>
      <c r="D112" s="24">
        <v>1832</v>
      </c>
      <c r="E112" s="24">
        <v>1750</v>
      </c>
      <c r="F112" s="24">
        <v>0</v>
      </c>
      <c r="G112" s="24">
        <v>533</v>
      </c>
      <c r="H112" s="24">
        <v>453</v>
      </c>
      <c r="I112" s="24">
        <v>80</v>
      </c>
      <c r="J112" s="24">
        <v>0</v>
      </c>
      <c r="K112" s="24">
        <v>24</v>
      </c>
      <c r="L112" s="24">
        <v>15</v>
      </c>
      <c r="M112" s="24">
        <v>9</v>
      </c>
      <c r="N112" s="24">
        <v>0</v>
      </c>
    </row>
    <row r="113" spans="1:14" x14ac:dyDescent="0.25">
      <c r="A113" s="25"/>
      <c r="B113" s="26" t="s">
        <v>176</v>
      </c>
      <c r="C113" s="27">
        <v>3701</v>
      </c>
      <c r="D113" s="27">
        <v>1927</v>
      </c>
      <c r="E113" s="27">
        <v>1774</v>
      </c>
      <c r="F113" s="27">
        <v>0</v>
      </c>
      <c r="G113" s="27">
        <v>531</v>
      </c>
      <c r="H113" s="27">
        <v>435</v>
      </c>
      <c r="I113" s="27">
        <v>96</v>
      </c>
      <c r="J113" s="27">
        <v>0</v>
      </c>
      <c r="K113" s="27">
        <v>31</v>
      </c>
      <c r="L113" s="27">
        <v>23</v>
      </c>
      <c r="M113" s="27">
        <v>8</v>
      </c>
      <c r="N113" s="27">
        <v>0</v>
      </c>
    </row>
    <row r="114" spans="1:14" x14ac:dyDescent="0.25">
      <c r="A114" s="22"/>
      <c r="B114" s="23" t="s">
        <v>177</v>
      </c>
      <c r="C114" s="24">
        <v>3664</v>
      </c>
      <c r="D114" s="24">
        <v>1951</v>
      </c>
      <c r="E114" s="24">
        <v>1713</v>
      </c>
      <c r="F114" s="24">
        <v>0</v>
      </c>
      <c r="G114" s="24">
        <v>576</v>
      </c>
      <c r="H114" s="24">
        <v>504</v>
      </c>
      <c r="I114" s="24">
        <v>72</v>
      </c>
      <c r="J114" s="24">
        <v>0</v>
      </c>
      <c r="K114" s="24">
        <v>29</v>
      </c>
      <c r="L114" s="24">
        <v>24</v>
      </c>
      <c r="M114" s="24">
        <v>5</v>
      </c>
      <c r="N114" s="24">
        <v>0</v>
      </c>
    </row>
    <row r="115" spans="1:14" x14ac:dyDescent="0.25">
      <c r="A115" s="25"/>
      <c r="B115" s="26" t="s">
        <v>178</v>
      </c>
      <c r="C115" s="27">
        <v>3842</v>
      </c>
      <c r="D115" s="27">
        <v>2013</v>
      </c>
      <c r="E115" s="27">
        <v>1829</v>
      </c>
      <c r="F115" s="27">
        <v>0</v>
      </c>
      <c r="G115" s="27">
        <v>572</v>
      </c>
      <c r="H115" s="27">
        <v>493</v>
      </c>
      <c r="I115" s="27">
        <v>79</v>
      </c>
      <c r="J115" s="27">
        <v>0</v>
      </c>
      <c r="K115" s="27">
        <v>41</v>
      </c>
      <c r="L115" s="27">
        <v>32</v>
      </c>
      <c r="M115" s="27">
        <v>9</v>
      </c>
      <c r="N115" s="27">
        <v>0</v>
      </c>
    </row>
    <row r="116" spans="1:14" x14ac:dyDescent="0.25">
      <c r="A116" s="22"/>
      <c r="B116" s="23" t="s">
        <v>179</v>
      </c>
      <c r="C116" s="24">
        <v>4019</v>
      </c>
      <c r="D116" s="24">
        <v>2036</v>
      </c>
      <c r="E116" s="24">
        <v>1983</v>
      </c>
      <c r="F116" s="24">
        <v>0</v>
      </c>
      <c r="G116" s="24">
        <v>534</v>
      </c>
      <c r="H116" s="24">
        <v>453</v>
      </c>
      <c r="I116" s="24">
        <v>81</v>
      </c>
      <c r="J116" s="24">
        <v>0</v>
      </c>
      <c r="K116" s="24">
        <v>37</v>
      </c>
      <c r="L116" s="24">
        <v>29</v>
      </c>
      <c r="M116" s="24">
        <v>8</v>
      </c>
      <c r="N116" s="24">
        <v>0</v>
      </c>
    </row>
    <row r="117" spans="1:14" x14ac:dyDescent="0.25">
      <c r="A117" s="25"/>
      <c r="B117" s="26" t="s">
        <v>180</v>
      </c>
      <c r="C117" s="27">
        <v>3943</v>
      </c>
      <c r="D117" s="27">
        <v>1998</v>
      </c>
      <c r="E117" s="27">
        <v>1945</v>
      </c>
      <c r="F117" s="27">
        <v>0</v>
      </c>
      <c r="G117" s="27">
        <v>599</v>
      </c>
      <c r="H117" s="27">
        <v>513</v>
      </c>
      <c r="I117" s="27">
        <v>86</v>
      </c>
      <c r="J117" s="27">
        <v>0</v>
      </c>
      <c r="K117" s="27">
        <v>44</v>
      </c>
      <c r="L117" s="27">
        <v>28</v>
      </c>
      <c r="M117" s="27">
        <v>16</v>
      </c>
      <c r="N117" s="27">
        <v>0</v>
      </c>
    </row>
    <row r="118" spans="1:14" x14ac:dyDescent="0.25">
      <c r="A118" s="22"/>
      <c r="B118" s="23" t="s">
        <v>181</v>
      </c>
      <c r="C118" s="24">
        <v>4109</v>
      </c>
      <c r="D118" s="24">
        <v>2121</v>
      </c>
      <c r="E118" s="24">
        <v>1988</v>
      </c>
      <c r="F118" s="24">
        <v>0</v>
      </c>
      <c r="G118" s="24">
        <v>664</v>
      </c>
      <c r="H118" s="24">
        <v>573</v>
      </c>
      <c r="I118" s="24">
        <v>89</v>
      </c>
      <c r="J118" s="24">
        <v>2</v>
      </c>
      <c r="K118" s="24">
        <v>31</v>
      </c>
      <c r="L118" s="24">
        <v>22</v>
      </c>
      <c r="M118" s="24">
        <v>8</v>
      </c>
      <c r="N118" s="24">
        <v>1</v>
      </c>
    </row>
    <row r="119" spans="1:14" x14ac:dyDescent="0.25">
      <c r="A119" s="25">
        <v>2017</v>
      </c>
      <c r="B119" s="26" t="s">
        <v>3</v>
      </c>
      <c r="C119" s="27">
        <v>197416</v>
      </c>
      <c r="D119" s="27">
        <v>100432</v>
      </c>
      <c r="E119" s="27">
        <v>96979</v>
      </c>
      <c r="F119" s="27">
        <v>5</v>
      </c>
      <c r="G119" s="27">
        <v>28485</v>
      </c>
      <c r="H119" s="27">
        <v>23923</v>
      </c>
      <c r="I119" s="27">
        <v>4535</v>
      </c>
      <c r="J119" s="27">
        <v>27</v>
      </c>
      <c r="K119" s="27">
        <v>898</v>
      </c>
      <c r="L119" s="27">
        <v>604</v>
      </c>
      <c r="M119" s="27">
        <v>273</v>
      </c>
      <c r="N119" s="27">
        <v>21</v>
      </c>
    </row>
    <row r="120" spans="1:14" x14ac:dyDescent="0.25">
      <c r="A120" s="22"/>
      <c r="B120" s="23" t="s">
        <v>4</v>
      </c>
      <c r="C120" s="24">
        <v>4143</v>
      </c>
      <c r="D120" s="24">
        <v>2129</v>
      </c>
      <c r="E120" s="24">
        <v>2013</v>
      </c>
      <c r="F120" s="24">
        <v>1</v>
      </c>
      <c r="G120" s="24">
        <v>600</v>
      </c>
      <c r="H120" s="24">
        <v>503</v>
      </c>
      <c r="I120" s="24">
        <v>97</v>
      </c>
      <c r="J120" s="24">
        <v>0</v>
      </c>
      <c r="K120" s="24">
        <v>12</v>
      </c>
      <c r="L120" s="24">
        <v>8</v>
      </c>
      <c r="M120" s="24">
        <v>3</v>
      </c>
      <c r="N120" s="24">
        <v>1</v>
      </c>
    </row>
    <row r="121" spans="1:14" x14ac:dyDescent="0.25">
      <c r="A121" s="25"/>
      <c r="B121" s="26" t="s">
        <v>5</v>
      </c>
      <c r="C121" s="27">
        <v>4159</v>
      </c>
      <c r="D121" s="27">
        <v>2146</v>
      </c>
      <c r="E121" s="27">
        <v>2013</v>
      </c>
      <c r="F121" s="27">
        <v>0</v>
      </c>
      <c r="G121" s="27">
        <v>578</v>
      </c>
      <c r="H121" s="27">
        <v>476</v>
      </c>
      <c r="I121" s="27">
        <v>102</v>
      </c>
      <c r="J121" s="27">
        <v>0</v>
      </c>
      <c r="K121" s="27">
        <v>19</v>
      </c>
      <c r="L121" s="27">
        <v>13</v>
      </c>
      <c r="M121" s="27">
        <v>6</v>
      </c>
      <c r="N121" s="27">
        <v>0</v>
      </c>
    </row>
    <row r="122" spans="1:14" x14ac:dyDescent="0.25">
      <c r="A122" s="22"/>
      <c r="B122" s="23" t="s">
        <v>6</v>
      </c>
      <c r="C122" s="24">
        <v>4158</v>
      </c>
      <c r="D122" s="24">
        <v>2099</v>
      </c>
      <c r="E122" s="24">
        <v>2059</v>
      </c>
      <c r="F122" s="24">
        <v>0</v>
      </c>
      <c r="G122" s="24">
        <v>459</v>
      </c>
      <c r="H122" s="24">
        <v>378</v>
      </c>
      <c r="I122" s="24">
        <v>81</v>
      </c>
      <c r="J122" s="24">
        <v>0</v>
      </c>
      <c r="K122" s="24">
        <v>18</v>
      </c>
      <c r="L122" s="24">
        <v>13</v>
      </c>
      <c r="M122" s="24">
        <v>5</v>
      </c>
      <c r="N122" s="24">
        <v>0</v>
      </c>
    </row>
    <row r="123" spans="1:14" x14ac:dyDescent="0.25">
      <c r="A123" s="25"/>
      <c r="B123" s="26" t="s">
        <v>7</v>
      </c>
      <c r="C123" s="27">
        <v>3987</v>
      </c>
      <c r="D123" s="27">
        <v>2019</v>
      </c>
      <c r="E123" s="27">
        <v>1968</v>
      </c>
      <c r="F123" s="27">
        <v>0</v>
      </c>
      <c r="G123" s="27">
        <v>569</v>
      </c>
      <c r="H123" s="27">
        <v>472</v>
      </c>
      <c r="I123" s="27">
        <v>97</v>
      </c>
      <c r="J123" s="27">
        <v>0</v>
      </c>
      <c r="K123" s="27">
        <v>18</v>
      </c>
      <c r="L123" s="27">
        <v>9</v>
      </c>
      <c r="M123" s="27">
        <v>9</v>
      </c>
      <c r="N123" s="27">
        <v>0</v>
      </c>
    </row>
    <row r="124" spans="1:14" x14ac:dyDescent="0.25">
      <c r="A124" s="22"/>
      <c r="B124" s="23" t="s">
        <v>8</v>
      </c>
      <c r="C124" s="24">
        <v>3850</v>
      </c>
      <c r="D124" s="24">
        <v>1971</v>
      </c>
      <c r="E124" s="24">
        <v>1879</v>
      </c>
      <c r="F124" s="24">
        <v>0</v>
      </c>
      <c r="G124" s="24">
        <v>522</v>
      </c>
      <c r="H124" s="24">
        <v>445</v>
      </c>
      <c r="I124" s="24">
        <v>74</v>
      </c>
      <c r="J124" s="24">
        <v>3</v>
      </c>
      <c r="K124" s="24">
        <v>20</v>
      </c>
      <c r="L124" s="24">
        <v>13</v>
      </c>
      <c r="M124" s="24">
        <v>7</v>
      </c>
      <c r="N124" s="24">
        <v>0</v>
      </c>
    </row>
    <row r="125" spans="1:14" x14ac:dyDescent="0.25">
      <c r="A125" s="25"/>
      <c r="B125" s="26" t="s">
        <v>9</v>
      </c>
      <c r="C125" s="27">
        <v>3851</v>
      </c>
      <c r="D125" s="27">
        <v>1950</v>
      </c>
      <c r="E125" s="27">
        <v>1901</v>
      </c>
      <c r="F125" s="27">
        <v>0</v>
      </c>
      <c r="G125" s="27">
        <v>536</v>
      </c>
      <c r="H125" s="27">
        <v>451</v>
      </c>
      <c r="I125" s="27">
        <v>85</v>
      </c>
      <c r="J125" s="27">
        <v>0</v>
      </c>
      <c r="K125" s="27">
        <v>15</v>
      </c>
      <c r="L125" s="27">
        <v>13</v>
      </c>
      <c r="M125" s="27">
        <v>2</v>
      </c>
      <c r="N125" s="27">
        <v>0</v>
      </c>
    </row>
    <row r="126" spans="1:14" x14ac:dyDescent="0.25">
      <c r="A126" s="22"/>
      <c r="B126" s="23" t="s">
        <v>10</v>
      </c>
      <c r="C126" s="24">
        <v>3665</v>
      </c>
      <c r="D126" s="24">
        <v>1898</v>
      </c>
      <c r="E126" s="24">
        <v>1767</v>
      </c>
      <c r="F126" s="24">
        <v>0</v>
      </c>
      <c r="G126" s="24">
        <v>552</v>
      </c>
      <c r="H126" s="24">
        <v>449</v>
      </c>
      <c r="I126" s="24">
        <v>102</v>
      </c>
      <c r="J126" s="24">
        <v>1</v>
      </c>
      <c r="K126" s="24">
        <v>14</v>
      </c>
      <c r="L126" s="24">
        <v>9</v>
      </c>
      <c r="M126" s="24">
        <v>4</v>
      </c>
      <c r="N126" s="24">
        <v>1</v>
      </c>
    </row>
    <row r="127" spans="1:14" x14ac:dyDescent="0.25">
      <c r="A127" s="25"/>
      <c r="B127" s="26" t="s">
        <v>11</v>
      </c>
      <c r="C127" s="27">
        <v>3650</v>
      </c>
      <c r="D127" s="27">
        <v>1793</v>
      </c>
      <c r="E127" s="27">
        <v>1857</v>
      </c>
      <c r="F127" s="27">
        <v>0</v>
      </c>
      <c r="G127" s="27">
        <v>537</v>
      </c>
      <c r="H127" s="27">
        <v>443</v>
      </c>
      <c r="I127" s="27">
        <v>94</v>
      </c>
      <c r="J127" s="27">
        <v>0</v>
      </c>
      <c r="K127" s="27">
        <v>12</v>
      </c>
      <c r="L127" s="27">
        <v>8</v>
      </c>
      <c r="M127" s="27">
        <v>4</v>
      </c>
      <c r="N127" s="27">
        <v>0</v>
      </c>
    </row>
    <row r="128" spans="1:14" x14ac:dyDescent="0.25">
      <c r="A128" s="22"/>
      <c r="B128" s="23" t="s">
        <v>12</v>
      </c>
      <c r="C128" s="24">
        <v>3663</v>
      </c>
      <c r="D128" s="24">
        <v>1860</v>
      </c>
      <c r="E128" s="24">
        <v>1803</v>
      </c>
      <c r="F128" s="24">
        <v>0</v>
      </c>
      <c r="G128" s="24">
        <v>493</v>
      </c>
      <c r="H128" s="24">
        <v>427</v>
      </c>
      <c r="I128" s="24">
        <v>66</v>
      </c>
      <c r="J128" s="24">
        <v>0</v>
      </c>
      <c r="K128" s="24">
        <v>17</v>
      </c>
      <c r="L128" s="24">
        <v>12</v>
      </c>
      <c r="M128" s="24">
        <v>5</v>
      </c>
      <c r="N128" s="24">
        <v>0</v>
      </c>
    </row>
    <row r="129" spans="1:14" x14ac:dyDescent="0.25">
      <c r="A129" s="25"/>
      <c r="B129" s="26" t="s">
        <v>13</v>
      </c>
      <c r="C129" s="27">
        <v>3746</v>
      </c>
      <c r="D129" s="27">
        <v>1913</v>
      </c>
      <c r="E129" s="27">
        <v>1832</v>
      </c>
      <c r="F129" s="27">
        <v>1</v>
      </c>
      <c r="G129" s="27">
        <v>484</v>
      </c>
      <c r="H129" s="27">
        <v>410</v>
      </c>
      <c r="I129" s="27">
        <v>73</v>
      </c>
      <c r="J129" s="27">
        <v>1</v>
      </c>
      <c r="K129" s="27">
        <v>14</v>
      </c>
      <c r="L129" s="27">
        <v>7</v>
      </c>
      <c r="M129" s="27">
        <v>7</v>
      </c>
      <c r="N129" s="27">
        <v>0</v>
      </c>
    </row>
    <row r="130" spans="1:14" x14ac:dyDescent="0.25">
      <c r="A130" s="22"/>
      <c r="B130" s="23" t="s">
        <v>14</v>
      </c>
      <c r="C130" s="24">
        <v>3637</v>
      </c>
      <c r="D130" s="24">
        <v>1829</v>
      </c>
      <c r="E130" s="24">
        <v>1808</v>
      </c>
      <c r="F130" s="24">
        <v>0</v>
      </c>
      <c r="G130" s="24">
        <v>501</v>
      </c>
      <c r="H130" s="24">
        <v>421</v>
      </c>
      <c r="I130" s="24">
        <v>78</v>
      </c>
      <c r="J130" s="24">
        <v>2</v>
      </c>
      <c r="K130" s="24">
        <v>18</v>
      </c>
      <c r="L130" s="24">
        <v>11</v>
      </c>
      <c r="M130" s="24">
        <v>7</v>
      </c>
      <c r="N130" s="24">
        <v>0</v>
      </c>
    </row>
    <row r="131" spans="1:14" x14ac:dyDescent="0.25">
      <c r="A131" s="25"/>
      <c r="B131" s="26" t="s">
        <v>15</v>
      </c>
      <c r="C131" s="27">
        <v>3619</v>
      </c>
      <c r="D131" s="27">
        <v>1811</v>
      </c>
      <c r="E131" s="27">
        <v>1808</v>
      </c>
      <c r="F131" s="27">
        <v>0</v>
      </c>
      <c r="G131" s="27">
        <v>530</v>
      </c>
      <c r="H131" s="27">
        <v>447</v>
      </c>
      <c r="I131" s="27">
        <v>83</v>
      </c>
      <c r="J131" s="27">
        <v>0</v>
      </c>
      <c r="K131" s="27">
        <v>16</v>
      </c>
      <c r="L131" s="27">
        <v>11</v>
      </c>
      <c r="M131" s="27">
        <v>4</v>
      </c>
      <c r="N131" s="27">
        <v>1</v>
      </c>
    </row>
    <row r="132" spans="1:14" x14ac:dyDescent="0.25">
      <c r="A132" s="22"/>
      <c r="B132" s="23" t="s">
        <v>16</v>
      </c>
      <c r="C132" s="24">
        <v>3699</v>
      </c>
      <c r="D132" s="24">
        <v>1916</v>
      </c>
      <c r="E132" s="24">
        <v>1783</v>
      </c>
      <c r="F132" s="24">
        <v>0</v>
      </c>
      <c r="G132" s="24">
        <v>825</v>
      </c>
      <c r="H132" s="24">
        <v>565</v>
      </c>
      <c r="I132" s="24">
        <v>260</v>
      </c>
      <c r="J132" s="24">
        <v>0</v>
      </c>
      <c r="K132" s="24">
        <v>15</v>
      </c>
      <c r="L132" s="24">
        <v>9</v>
      </c>
      <c r="M132" s="24">
        <v>6</v>
      </c>
      <c r="N132" s="24">
        <v>0</v>
      </c>
    </row>
    <row r="133" spans="1:14" x14ac:dyDescent="0.25">
      <c r="A133" s="25"/>
      <c r="B133" s="26" t="s">
        <v>17</v>
      </c>
      <c r="C133" s="27">
        <v>3822</v>
      </c>
      <c r="D133" s="27">
        <v>1902</v>
      </c>
      <c r="E133" s="27">
        <v>1920</v>
      </c>
      <c r="F133" s="27">
        <v>0</v>
      </c>
      <c r="G133" s="27">
        <v>517</v>
      </c>
      <c r="H133" s="27">
        <v>430</v>
      </c>
      <c r="I133" s="27">
        <v>87</v>
      </c>
      <c r="J133" s="27">
        <v>0</v>
      </c>
      <c r="K133" s="27">
        <v>16</v>
      </c>
      <c r="L133" s="27">
        <v>9</v>
      </c>
      <c r="M133" s="27">
        <v>7</v>
      </c>
      <c r="N133" s="27">
        <v>0</v>
      </c>
    </row>
    <row r="134" spans="1:14" x14ac:dyDescent="0.25">
      <c r="A134" s="22"/>
      <c r="B134" s="23" t="s">
        <v>18</v>
      </c>
      <c r="C134" s="24">
        <v>3679</v>
      </c>
      <c r="D134" s="24">
        <v>1869</v>
      </c>
      <c r="E134" s="24">
        <v>1810</v>
      </c>
      <c r="F134" s="24">
        <v>0</v>
      </c>
      <c r="G134" s="24">
        <v>490</v>
      </c>
      <c r="H134" s="24">
        <v>399</v>
      </c>
      <c r="I134" s="24">
        <v>91</v>
      </c>
      <c r="J134" s="24">
        <v>0</v>
      </c>
      <c r="K134" s="24">
        <v>14</v>
      </c>
      <c r="L134" s="24">
        <v>7</v>
      </c>
      <c r="M134" s="24">
        <v>6</v>
      </c>
      <c r="N134" s="24">
        <v>1</v>
      </c>
    </row>
    <row r="135" spans="1:14" x14ac:dyDescent="0.25">
      <c r="A135" s="25"/>
      <c r="B135" s="26" t="s">
        <v>19</v>
      </c>
      <c r="C135" s="27">
        <v>3715</v>
      </c>
      <c r="D135" s="27">
        <v>1859</v>
      </c>
      <c r="E135" s="27">
        <v>1856</v>
      </c>
      <c r="F135" s="27">
        <v>0</v>
      </c>
      <c r="G135" s="27">
        <v>544</v>
      </c>
      <c r="H135" s="27">
        <v>452</v>
      </c>
      <c r="I135" s="27">
        <v>90</v>
      </c>
      <c r="J135" s="27">
        <v>2</v>
      </c>
      <c r="K135" s="27">
        <v>12</v>
      </c>
      <c r="L135" s="27">
        <v>11</v>
      </c>
      <c r="M135" s="27">
        <v>1</v>
      </c>
      <c r="N135" s="27">
        <v>0</v>
      </c>
    </row>
    <row r="136" spans="1:14" x14ac:dyDescent="0.25">
      <c r="A136" s="22"/>
      <c r="B136" s="23" t="s">
        <v>20</v>
      </c>
      <c r="C136" s="24">
        <v>3743</v>
      </c>
      <c r="D136" s="24">
        <v>1866</v>
      </c>
      <c r="E136" s="24">
        <v>1877</v>
      </c>
      <c r="F136" s="24">
        <v>0</v>
      </c>
      <c r="G136" s="24">
        <v>543</v>
      </c>
      <c r="H136" s="24">
        <v>461</v>
      </c>
      <c r="I136" s="24">
        <v>82</v>
      </c>
      <c r="J136" s="24">
        <v>0</v>
      </c>
      <c r="K136" s="24">
        <v>16</v>
      </c>
      <c r="L136" s="24">
        <v>9</v>
      </c>
      <c r="M136" s="24">
        <v>6</v>
      </c>
      <c r="N136" s="24">
        <v>1</v>
      </c>
    </row>
    <row r="137" spans="1:14" x14ac:dyDescent="0.25">
      <c r="A137" s="25"/>
      <c r="B137" s="26" t="s">
        <v>21</v>
      </c>
      <c r="C137" s="27">
        <v>3498</v>
      </c>
      <c r="D137" s="27">
        <v>1800</v>
      </c>
      <c r="E137" s="27">
        <v>1698</v>
      </c>
      <c r="F137" s="27">
        <v>0</v>
      </c>
      <c r="G137" s="27">
        <v>569</v>
      </c>
      <c r="H137" s="27">
        <v>490</v>
      </c>
      <c r="I137" s="27">
        <v>79</v>
      </c>
      <c r="J137" s="27">
        <v>0</v>
      </c>
      <c r="K137" s="27">
        <v>13</v>
      </c>
      <c r="L137" s="27">
        <v>10</v>
      </c>
      <c r="M137" s="27">
        <v>3</v>
      </c>
      <c r="N137" s="27">
        <v>0</v>
      </c>
    </row>
    <row r="138" spans="1:14" x14ac:dyDescent="0.25">
      <c r="A138" s="22"/>
      <c r="B138" s="23" t="s">
        <v>22</v>
      </c>
      <c r="C138" s="24">
        <v>3682</v>
      </c>
      <c r="D138" s="24">
        <v>1848</v>
      </c>
      <c r="E138" s="24">
        <v>1834</v>
      </c>
      <c r="F138" s="24">
        <v>0</v>
      </c>
      <c r="G138" s="24">
        <v>500</v>
      </c>
      <c r="H138" s="24">
        <v>427</v>
      </c>
      <c r="I138" s="24">
        <v>73</v>
      </c>
      <c r="J138" s="24">
        <v>0</v>
      </c>
      <c r="K138" s="24">
        <v>14</v>
      </c>
      <c r="L138" s="24">
        <v>10</v>
      </c>
      <c r="M138" s="24">
        <v>4</v>
      </c>
      <c r="N138" s="24">
        <v>0</v>
      </c>
    </row>
    <row r="139" spans="1:14" x14ac:dyDescent="0.25">
      <c r="A139" s="25"/>
      <c r="B139" s="26" t="s">
        <v>23</v>
      </c>
      <c r="C139" s="27">
        <v>3934</v>
      </c>
      <c r="D139" s="27">
        <v>2055</v>
      </c>
      <c r="E139" s="27">
        <v>1879</v>
      </c>
      <c r="F139" s="27">
        <v>0</v>
      </c>
      <c r="G139" s="27">
        <v>565</v>
      </c>
      <c r="H139" s="27">
        <v>480</v>
      </c>
      <c r="I139" s="27">
        <v>84</v>
      </c>
      <c r="J139" s="27">
        <v>1</v>
      </c>
      <c r="K139" s="27">
        <v>17</v>
      </c>
      <c r="L139" s="27">
        <v>11</v>
      </c>
      <c r="M139" s="27">
        <v>6</v>
      </c>
      <c r="N139" s="27">
        <v>0</v>
      </c>
    </row>
    <row r="140" spans="1:14" x14ac:dyDescent="0.25">
      <c r="A140" s="22"/>
      <c r="B140" s="23" t="s">
        <v>24</v>
      </c>
      <c r="C140" s="24">
        <v>3804</v>
      </c>
      <c r="D140" s="24">
        <v>1886</v>
      </c>
      <c r="E140" s="24">
        <v>1918</v>
      </c>
      <c r="F140" s="24">
        <v>0</v>
      </c>
      <c r="G140" s="24">
        <v>550</v>
      </c>
      <c r="H140" s="24">
        <v>458</v>
      </c>
      <c r="I140" s="24">
        <v>90</v>
      </c>
      <c r="J140" s="24">
        <v>2</v>
      </c>
      <c r="K140" s="24">
        <v>16</v>
      </c>
      <c r="L140" s="24">
        <v>10</v>
      </c>
      <c r="M140" s="24">
        <v>2</v>
      </c>
      <c r="N140" s="24">
        <v>4</v>
      </c>
    </row>
    <row r="141" spans="1:14" x14ac:dyDescent="0.25">
      <c r="A141" s="25"/>
      <c r="B141" s="26" t="s">
        <v>25</v>
      </c>
      <c r="C141" s="27">
        <v>3893</v>
      </c>
      <c r="D141" s="27">
        <v>1965</v>
      </c>
      <c r="E141" s="27">
        <v>1928</v>
      </c>
      <c r="F141" s="27">
        <v>0</v>
      </c>
      <c r="G141" s="27">
        <v>593</v>
      </c>
      <c r="H141" s="27">
        <v>491</v>
      </c>
      <c r="I141" s="27">
        <v>102</v>
      </c>
      <c r="J141" s="27">
        <v>0</v>
      </c>
      <c r="K141" s="27">
        <v>14</v>
      </c>
      <c r="L141" s="27">
        <v>9</v>
      </c>
      <c r="M141" s="27">
        <v>5</v>
      </c>
      <c r="N141" s="27">
        <v>0</v>
      </c>
    </row>
    <row r="142" spans="1:14" x14ac:dyDescent="0.25">
      <c r="A142" s="22"/>
      <c r="B142" s="23" t="s">
        <v>29</v>
      </c>
      <c r="C142" s="24">
        <v>3799</v>
      </c>
      <c r="D142" s="24">
        <v>1927</v>
      </c>
      <c r="E142" s="24">
        <v>1872</v>
      </c>
      <c r="F142" s="24">
        <v>0</v>
      </c>
      <c r="G142" s="24">
        <v>522</v>
      </c>
      <c r="H142" s="24">
        <v>448</v>
      </c>
      <c r="I142" s="24">
        <v>74</v>
      </c>
      <c r="J142" s="24">
        <v>0</v>
      </c>
      <c r="K142" s="24">
        <v>21</v>
      </c>
      <c r="L142" s="24">
        <v>13</v>
      </c>
      <c r="M142" s="24">
        <v>5</v>
      </c>
      <c r="N142" s="24">
        <v>3</v>
      </c>
    </row>
    <row r="143" spans="1:14" x14ac:dyDescent="0.25">
      <c r="A143" s="25"/>
      <c r="B143" s="26" t="s">
        <v>30</v>
      </c>
      <c r="C143" s="27">
        <v>3829</v>
      </c>
      <c r="D143" s="27">
        <v>1959</v>
      </c>
      <c r="E143" s="27">
        <v>1870</v>
      </c>
      <c r="F143" s="27">
        <v>0</v>
      </c>
      <c r="G143" s="27">
        <v>490</v>
      </c>
      <c r="H143" s="27">
        <v>407</v>
      </c>
      <c r="I143" s="27">
        <v>83</v>
      </c>
      <c r="J143" s="27">
        <v>0</v>
      </c>
      <c r="K143" s="27">
        <v>20</v>
      </c>
      <c r="L143" s="27">
        <v>12</v>
      </c>
      <c r="M143" s="27">
        <v>7</v>
      </c>
      <c r="N143" s="27">
        <v>1</v>
      </c>
    </row>
    <row r="144" spans="1:14" x14ac:dyDescent="0.25">
      <c r="A144" s="22"/>
      <c r="B144" s="23" t="s">
        <v>154</v>
      </c>
      <c r="C144" s="24">
        <v>3623</v>
      </c>
      <c r="D144" s="24">
        <v>1882</v>
      </c>
      <c r="E144" s="24">
        <v>1741</v>
      </c>
      <c r="F144" s="24">
        <v>0</v>
      </c>
      <c r="G144" s="24">
        <v>527</v>
      </c>
      <c r="H144" s="24">
        <v>447</v>
      </c>
      <c r="I144" s="24">
        <v>80</v>
      </c>
      <c r="J144" s="24">
        <v>0</v>
      </c>
      <c r="K144" s="24">
        <v>21</v>
      </c>
      <c r="L144" s="24">
        <v>13</v>
      </c>
      <c r="M144" s="24">
        <v>7</v>
      </c>
      <c r="N144" s="24">
        <v>1</v>
      </c>
    </row>
    <row r="145" spans="1:14" x14ac:dyDescent="0.25">
      <c r="A145" s="25"/>
      <c r="B145" s="26" t="s">
        <v>155</v>
      </c>
      <c r="C145" s="27">
        <v>3812</v>
      </c>
      <c r="D145" s="27">
        <v>1902</v>
      </c>
      <c r="E145" s="27">
        <v>1910</v>
      </c>
      <c r="F145" s="27">
        <v>0</v>
      </c>
      <c r="G145" s="27">
        <v>577</v>
      </c>
      <c r="H145" s="27">
        <v>493</v>
      </c>
      <c r="I145" s="27">
        <v>84</v>
      </c>
      <c r="J145" s="27">
        <v>0</v>
      </c>
      <c r="K145" s="27">
        <v>23</v>
      </c>
      <c r="L145" s="27">
        <v>15</v>
      </c>
      <c r="M145" s="27">
        <v>8</v>
      </c>
      <c r="N145" s="27">
        <v>0</v>
      </c>
    </row>
    <row r="146" spans="1:14" x14ac:dyDescent="0.25">
      <c r="A146" s="22"/>
      <c r="B146" s="23" t="s">
        <v>156</v>
      </c>
      <c r="C146" s="24">
        <v>3809</v>
      </c>
      <c r="D146" s="24">
        <v>1943</v>
      </c>
      <c r="E146" s="24">
        <v>1866</v>
      </c>
      <c r="F146" s="24">
        <v>0</v>
      </c>
      <c r="G146" s="24">
        <v>591</v>
      </c>
      <c r="H146" s="24">
        <v>491</v>
      </c>
      <c r="I146" s="24">
        <v>99</v>
      </c>
      <c r="J146" s="24">
        <v>1</v>
      </c>
      <c r="K146" s="24">
        <v>18</v>
      </c>
      <c r="L146" s="24">
        <v>12</v>
      </c>
      <c r="M146" s="24">
        <v>6</v>
      </c>
      <c r="N146" s="24">
        <v>0</v>
      </c>
    </row>
    <row r="147" spans="1:14" x14ac:dyDescent="0.25">
      <c r="A147" s="25"/>
      <c r="B147" s="26" t="s">
        <v>157</v>
      </c>
      <c r="C147" s="27">
        <v>3826</v>
      </c>
      <c r="D147" s="27">
        <v>1926</v>
      </c>
      <c r="E147" s="27">
        <v>1900</v>
      </c>
      <c r="F147" s="27">
        <v>0</v>
      </c>
      <c r="G147" s="27">
        <v>559</v>
      </c>
      <c r="H147" s="27">
        <v>484</v>
      </c>
      <c r="I147" s="27">
        <v>75</v>
      </c>
      <c r="J147" s="27">
        <v>0</v>
      </c>
      <c r="K147" s="27">
        <v>15</v>
      </c>
      <c r="L147" s="27">
        <v>11</v>
      </c>
      <c r="M147" s="27">
        <v>4</v>
      </c>
      <c r="N147" s="27">
        <v>0</v>
      </c>
    </row>
    <row r="148" spans="1:14" x14ac:dyDescent="0.25">
      <c r="A148" s="22"/>
      <c r="B148" s="23" t="s">
        <v>158</v>
      </c>
      <c r="C148" s="24">
        <v>3815</v>
      </c>
      <c r="D148" s="24">
        <v>1981</v>
      </c>
      <c r="E148" s="24">
        <v>1834</v>
      </c>
      <c r="F148" s="24">
        <v>0</v>
      </c>
      <c r="G148" s="24">
        <v>512</v>
      </c>
      <c r="H148" s="24">
        <v>436</v>
      </c>
      <c r="I148" s="24">
        <v>75</v>
      </c>
      <c r="J148" s="24">
        <v>1</v>
      </c>
      <c r="K148" s="24">
        <v>12</v>
      </c>
      <c r="L148" s="24">
        <v>9</v>
      </c>
      <c r="M148" s="24">
        <v>3</v>
      </c>
      <c r="N148" s="24">
        <v>0</v>
      </c>
    </row>
    <row r="149" spans="1:14" x14ac:dyDescent="0.25">
      <c r="A149" s="25"/>
      <c r="B149" s="26" t="s">
        <v>159</v>
      </c>
      <c r="C149" s="27">
        <v>3730</v>
      </c>
      <c r="D149" s="27">
        <v>1911</v>
      </c>
      <c r="E149" s="27">
        <v>1819</v>
      </c>
      <c r="F149" s="27">
        <v>0</v>
      </c>
      <c r="G149" s="27">
        <v>524</v>
      </c>
      <c r="H149" s="27">
        <v>453</v>
      </c>
      <c r="I149" s="27">
        <v>70</v>
      </c>
      <c r="J149" s="27">
        <v>1</v>
      </c>
      <c r="K149" s="27">
        <v>9</v>
      </c>
      <c r="L149" s="27">
        <v>7</v>
      </c>
      <c r="M149" s="27">
        <v>2</v>
      </c>
      <c r="N149" s="27">
        <v>0</v>
      </c>
    </row>
    <row r="150" spans="1:14" x14ac:dyDescent="0.25">
      <c r="A150" s="22"/>
      <c r="B150" s="23" t="s">
        <v>160</v>
      </c>
      <c r="C150" s="24">
        <v>3792</v>
      </c>
      <c r="D150" s="24">
        <v>1918</v>
      </c>
      <c r="E150" s="24">
        <v>1874</v>
      </c>
      <c r="F150" s="24">
        <v>0</v>
      </c>
      <c r="G150" s="24">
        <v>578</v>
      </c>
      <c r="H150" s="24">
        <v>494</v>
      </c>
      <c r="I150" s="24">
        <v>84</v>
      </c>
      <c r="J150" s="24">
        <v>0</v>
      </c>
      <c r="K150" s="24">
        <v>20</v>
      </c>
      <c r="L150" s="24">
        <v>14</v>
      </c>
      <c r="M150" s="24">
        <v>5</v>
      </c>
      <c r="N150" s="24">
        <v>1</v>
      </c>
    </row>
    <row r="151" spans="1:14" x14ac:dyDescent="0.25">
      <c r="A151" s="25"/>
      <c r="B151" s="26" t="s">
        <v>161</v>
      </c>
      <c r="C151" s="27">
        <v>3755</v>
      </c>
      <c r="D151" s="27">
        <v>1935</v>
      </c>
      <c r="E151" s="27">
        <v>1820</v>
      </c>
      <c r="F151" s="27">
        <v>0</v>
      </c>
      <c r="G151" s="27">
        <v>506</v>
      </c>
      <c r="H151" s="27">
        <v>423</v>
      </c>
      <c r="I151" s="27">
        <v>82</v>
      </c>
      <c r="J151" s="27">
        <v>1</v>
      </c>
      <c r="K151" s="27">
        <v>17</v>
      </c>
      <c r="L151" s="27">
        <v>11</v>
      </c>
      <c r="M151" s="27">
        <v>6</v>
      </c>
      <c r="N151" s="27">
        <v>0</v>
      </c>
    </row>
    <row r="152" spans="1:14" x14ac:dyDescent="0.25">
      <c r="A152" s="22"/>
      <c r="B152" s="23" t="s">
        <v>162</v>
      </c>
      <c r="C152" s="24">
        <v>3853</v>
      </c>
      <c r="D152" s="24">
        <v>1965</v>
      </c>
      <c r="E152" s="24">
        <v>1888</v>
      </c>
      <c r="F152" s="24">
        <v>0</v>
      </c>
      <c r="G152" s="24">
        <v>516</v>
      </c>
      <c r="H152" s="24">
        <v>447</v>
      </c>
      <c r="I152" s="24">
        <v>69</v>
      </c>
      <c r="J152" s="24">
        <v>0</v>
      </c>
      <c r="K152" s="24">
        <v>20</v>
      </c>
      <c r="L152" s="24">
        <v>11</v>
      </c>
      <c r="M152" s="24">
        <v>7</v>
      </c>
      <c r="N152" s="24">
        <v>2</v>
      </c>
    </row>
    <row r="153" spans="1:14" x14ac:dyDescent="0.25">
      <c r="A153" s="25"/>
      <c r="B153" s="26" t="s">
        <v>163</v>
      </c>
      <c r="C153" s="27">
        <v>3713</v>
      </c>
      <c r="D153" s="27">
        <v>1877</v>
      </c>
      <c r="E153" s="27">
        <v>1835</v>
      </c>
      <c r="F153" s="27">
        <v>1</v>
      </c>
      <c r="G153" s="27">
        <v>505</v>
      </c>
      <c r="H153" s="27">
        <v>436</v>
      </c>
      <c r="I153" s="27">
        <v>69</v>
      </c>
      <c r="J153" s="27">
        <v>0</v>
      </c>
      <c r="K153" s="27">
        <v>16</v>
      </c>
      <c r="L153" s="27">
        <v>10</v>
      </c>
      <c r="M153" s="27">
        <v>5</v>
      </c>
      <c r="N153" s="27">
        <v>1</v>
      </c>
    </row>
    <row r="154" spans="1:14" x14ac:dyDescent="0.25">
      <c r="A154" s="22"/>
      <c r="B154" s="23" t="s">
        <v>164</v>
      </c>
      <c r="C154" s="24">
        <v>3726</v>
      </c>
      <c r="D154" s="24">
        <v>1898</v>
      </c>
      <c r="E154" s="24">
        <v>1828</v>
      </c>
      <c r="F154" s="24">
        <v>0</v>
      </c>
      <c r="G154" s="24">
        <v>505</v>
      </c>
      <c r="H154" s="24">
        <v>433</v>
      </c>
      <c r="I154" s="24">
        <v>71</v>
      </c>
      <c r="J154" s="24">
        <v>1</v>
      </c>
      <c r="K154" s="24">
        <v>22</v>
      </c>
      <c r="L154" s="24">
        <v>13</v>
      </c>
      <c r="M154" s="24">
        <v>9</v>
      </c>
      <c r="N154" s="24">
        <v>0</v>
      </c>
    </row>
    <row r="155" spans="1:14" x14ac:dyDescent="0.25">
      <c r="A155" s="25"/>
      <c r="B155" s="26" t="s">
        <v>165</v>
      </c>
      <c r="C155" s="27">
        <v>3737</v>
      </c>
      <c r="D155" s="27">
        <v>1870</v>
      </c>
      <c r="E155" s="27">
        <v>1867</v>
      </c>
      <c r="F155" s="27">
        <v>0</v>
      </c>
      <c r="G155" s="27">
        <v>501</v>
      </c>
      <c r="H155" s="27">
        <v>407</v>
      </c>
      <c r="I155" s="27">
        <v>94</v>
      </c>
      <c r="J155" s="27">
        <v>0</v>
      </c>
      <c r="K155" s="27">
        <v>18</v>
      </c>
      <c r="L155" s="27">
        <v>12</v>
      </c>
      <c r="M155" s="27">
        <v>6</v>
      </c>
      <c r="N155" s="27">
        <v>0</v>
      </c>
    </row>
    <row r="156" spans="1:14" x14ac:dyDescent="0.25">
      <c r="A156" s="22"/>
      <c r="B156" s="23" t="s">
        <v>166</v>
      </c>
      <c r="C156" s="24">
        <v>3820</v>
      </c>
      <c r="D156" s="24">
        <v>1965</v>
      </c>
      <c r="E156" s="24">
        <v>1854</v>
      </c>
      <c r="F156" s="24">
        <v>1</v>
      </c>
      <c r="G156" s="24">
        <v>537</v>
      </c>
      <c r="H156" s="24">
        <v>454</v>
      </c>
      <c r="I156" s="24">
        <v>83</v>
      </c>
      <c r="J156" s="24">
        <v>0</v>
      </c>
      <c r="K156" s="24">
        <v>16</v>
      </c>
      <c r="L156" s="24">
        <v>11</v>
      </c>
      <c r="M156" s="24">
        <v>5</v>
      </c>
      <c r="N156" s="24">
        <v>0</v>
      </c>
    </row>
    <row r="157" spans="1:14" x14ac:dyDescent="0.25">
      <c r="A157" s="25"/>
      <c r="B157" s="26" t="s">
        <v>167</v>
      </c>
      <c r="C157" s="27">
        <v>3841</v>
      </c>
      <c r="D157" s="27">
        <v>1955</v>
      </c>
      <c r="E157" s="27">
        <v>1886</v>
      </c>
      <c r="F157" s="27">
        <v>0</v>
      </c>
      <c r="G157" s="27">
        <v>525</v>
      </c>
      <c r="H157" s="27">
        <v>455</v>
      </c>
      <c r="I157" s="27">
        <v>70</v>
      </c>
      <c r="J157" s="27">
        <v>0</v>
      </c>
      <c r="K157" s="27">
        <v>21</v>
      </c>
      <c r="L157" s="27">
        <v>13</v>
      </c>
      <c r="M157" s="27">
        <v>8</v>
      </c>
      <c r="N157" s="27">
        <v>0</v>
      </c>
    </row>
    <row r="158" spans="1:14" x14ac:dyDescent="0.25">
      <c r="A158" s="22"/>
      <c r="B158" s="23" t="s">
        <v>168</v>
      </c>
      <c r="C158" s="24">
        <v>3783</v>
      </c>
      <c r="D158" s="24">
        <v>1904</v>
      </c>
      <c r="E158" s="24">
        <v>1879</v>
      </c>
      <c r="F158" s="24">
        <v>0</v>
      </c>
      <c r="G158" s="24">
        <v>484</v>
      </c>
      <c r="H158" s="24">
        <v>421</v>
      </c>
      <c r="I158" s="24">
        <v>63</v>
      </c>
      <c r="J158" s="24">
        <v>0</v>
      </c>
      <c r="K158" s="24">
        <v>23</v>
      </c>
      <c r="L158" s="24">
        <v>16</v>
      </c>
      <c r="M158" s="24">
        <v>7</v>
      </c>
      <c r="N158" s="24">
        <v>0</v>
      </c>
    </row>
    <row r="159" spans="1:14" x14ac:dyDescent="0.25">
      <c r="A159" s="25"/>
      <c r="B159" s="26" t="s">
        <v>169</v>
      </c>
      <c r="C159" s="27">
        <v>3775</v>
      </c>
      <c r="D159" s="27">
        <v>1936</v>
      </c>
      <c r="E159" s="27">
        <v>1839</v>
      </c>
      <c r="F159" s="27">
        <v>0</v>
      </c>
      <c r="G159" s="27">
        <v>527</v>
      </c>
      <c r="H159" s="27">
        <v>430</v>
      </c>
      <c r="I159" s="27">
        <v>96</v>
      </c>
      <c r="J159" s="27">
        <v>1</v>
      </c>
      <c r="K159" s="27">
        <v>15</v>
      </c>
      <c r="L159" s="27">
        <v>12</v>
      </c>
      <c r="M159" s="27">
        <v>3</v>
      </c>
      <c r="N159" s="27">
        <v>0</v>
      </c>
    </row>
    <row r="160" spans="1:14" x14ac:dyDescent="0.25">
      <c r="A160" s="22"/>
      <c r="B160" s="23" t="s">
        <v>170</v>
      </c>
      <c r="C160" s="24">
        <v>3805</v>
      </c>
      <c r="D160" s="24">
        <v>1957</v>
      </c>
      <c r="E160" s="24">
        <v>1848</v>
      </c>
      <c r="F160" s="24">
        <v>0</v>
      </c>
      <c r="G160" s="24">
        <v>572</v>
      </c>
      <c r="H160" s="24">
        <v>481</v>
      </c>
      <c r="I160" s="24">
        <v>90</v>
      </c>
      <c r="J160" s="24">
        <v>1</v>
      </c>
      <c r="K160" s="24">
        <v>25</v>
      </c>
      <c r="L160" s="24">
        <v>19</v>
      </c>
      <c r="M160" s="24">
        <v>5</v>
      </c>
      <c r="N160" s="24">
        <v>1</v>
      </c>
    </row>
    <row r="161" spans="1:14" x14ac:dyDescent="0.25">
      <c r="A161" s="25"/>
      <c r="B161" s="26" t="s">
        <v>171</v>
      </c>
      <c r="C161" s="27">
        <v>3884</v>
      </c>
      <c r="D161" s="27">
        <v>1982</v>
      </c>
      <c r="E161" s="27">
        <v>1902</v>
      </c>
      <c r="F161" s="27">
        <v>0</v>
      </c>
      <c r="G161" s="27">
        <v>554</v>
      </c>
      <c r="H161" s="27">
        <v>475</v>
      </c>
      <c r="I161" s="27">
        <v>78</v>
      </c>
      <c r="J161" s="27">
        <v>1</v>
      </c>
      <c r="K161" s="27">
        <v>16</v>
      </c>
      <c r="L161" s="27">
        <v>10</v>
      </c>
      <c r="M161" s="27">
        <v>6</v>
      </c>
      <c r="N161" s="27">
        <v>0</v>
      </c>
    </row>
    <row r="162" spans="1:14" x14ac:dyDescent="0.25">
      <c r="A162" s="22"/>
      <c r="B162" s="23" t="s">
        <v>172</v>
      </c>
      <c r="C162" s="24">
        <v>3697</v>
      </c>
      <c r="D162" s="24">
        <v>1869</v>
      </c>
      <c r="E162" s="24">
        <v>1828</v>
      </c>
      <c r="F162" s="24">
        <v>0</v>
      </c>
      <c r="G162" s="24">
        <v>469</v>
      </c>
      <c r="H162" s="24">
        <v>400</v>
      </c>
      <c r="I162" s="24">
        <v>69</v>
      </c>
      <c r="J162" s="24">
        <v>0</v>
      </c>
      <c r="K162" s="24">
        <v>11</v>
      </c>
      <c r="L162" s="24">
        <v>8</v>
      </c>
      <c r="M162" s="24">
        <v>3</v>
      </c>
      <c r="N162" s="24">
        <v>0</v>
      </c>
    </row>
    <row r="163" spans="1:14" x14ac:dyDescent="0.25">
      <c r="A163" s="25"/>
      <c r="B163" s="26" t="s">
        <v>173</v>
      </c>
      <c r="C163" s="27">
        <v>3713</v>
      </c>
      <c r="D163" s="27">
        <v>1950</v>
      </c>
      <c r="E163" s="27">
        <v>1763</v>
      </c>
      <c r="F163" s="27">
        <v>0</v>
      </c>
      <c r="G163" s="27">
        <v>576</v>
      </c>
      <c r="H163" s="27">
        <v>501</v>
      </c>
      <c r="I163" s="27">
        <v>74</v>
      </c>
      <c r="J163" s="27">
        <v>1</v>
      </c>
      <c r="K163" s="27">
        <v>21</v>
      </c>
      <c r="L163" s="27">
        <v>16</v>
      </c>
      <c r="M163" s="27">
        <v>5</v>
      </c>
      <c r="N163" s="27">
        <v>0</v>
      </c>
    </row>
    <row r="164" spans="1:14" x14ac:dyDescent="0.25">
      <c r="A164" s="22"/>
      <c r="B164" s="23" t="s">
        <v>174</v>
      </c>
      <c r="C164" s="24">
        <v>3813</v>
      </c>
      <c r="D164" s="24">
        <v>1914</v>
      </c>
      <c r="E164" s="24">
        <v>1899</v>
      </c>
      <c r="F164" s="24">
        <v>0</v>
      </c>
      <c r="G164" s="24">
        <v>613</v>
      </c>
      <c r="H164" s="24">
        <v>504</v>
      </c>
      <c r="I164" s="24">
        <v>107</v>
      </c>
      <c r="J164" s="24">
        <v>2</v>
      </c>
      <c r="K164" s="24">
        <v>14</v>
      </c>
      <c r="L164" s="24">
        <v>9</v>
      </c>
      <c r="M164" s="24">
        <v>4</v>
      </c>
      <c r="N164" s="24">
        <v>1</v>
      </c>
    </row>
    <row r="165" spans="1:14" x14ac:dyDescent="0.25">
      <c r="A165" s="25"/>
      <c r="B165" s="26" t="s">
        <v>175</v>
      </c>
      <c r="C165" s="27">
        <v>3711</v>
      </c>
      <c r="D165" s="27">
        <v>1928</v>
      </c>
      <c r="E165" s="27">
        <v>1783</v>
      </c>
      <c r="F165" s="27">
        <v>0</v>
      </c>
      <c r="G165" s="27">
        <v>511</v>
      </c>
      <c r="H165" s="27">
        <v>429</v>
      </c>
      <c r="I165" s="27">
        <v>81</v>
      </c>
      <c r="J165" s="27">
        <v>1</v>
      </c>
      <c r="K165" s="27">
        <v>17</v>
      </c>
      <c r="L165" s="27">
        <v>11</v>
      </c>
      <c r="M165" s="27">
        <v>6</v>
      </c>
      <c r="N165" s="27">
        <v>0</v>
      </c>
    </row>
    <row r="166" spans="1:14" x14ac:dyDescent="0.25">
      <c r="A166" s="22"/>
      <c r="B166" s="23" t="s">
        <v>176</v>
      </c>
      <c r="C166" s="24">
        <v>3732</v>
      </c>
      <c r="D166" s="24">
        <v>1899</v>
      </c>
      <c r="E166" s="24">
        <v>1833</v>
      </c>
      <c r="F166" s="24">
        <v>0</v>
      </c>
      <c r="G166" s="24">
        <v>557</v>
      </c>
      <c r="H166" s="24">
        <v>482</v>
      </c>
      <c r="I166" s="24">
        <v>75</v>
      </c>
      <c r="J166" s="24">
        <v>0</v>
      </c>
      <c r="K166" s="24">
        <v>17</v>
      </c>
      <c r="L166" s="24">
        <v>13</v>
      </c>
      <c r="M166" s="24">
        <v>4</v>
      </c>
      <c r="N166" s="24">
        <v>0</v>
      </c>
    </row>
    <row r="167" spans="1:14" x14ac:dyDescent="0.25">
      <c r="A167" s="25"/>
      <c r="B167" s="26" t="s">
        <v>177</v>
      </c>
      <c r="C167" s="27">
        <v>3817</v>
      </c>
      <c r="D167" s="27">
        <v>1977</v>
      </c>
      <c r="E167" s="27">
        <v>1840</v>
      </c>
      <c r="F167" s="27">
        <v>0</v>
      </c>
      <c r="G167" s="27">
        <v>575</v>
      </c>
      <c r="H167" s="27">
        <v>478</v>
      </c>
      <c r="I167" s="27">
        <v>97</v>
      </c>
      <c r="J167" s="27">
        <v>0</v>
      </c>
      <c r="K167" s="27">
        <v>17</v>
      </c>
      <c r="L167" s="27">
        <v>12</v>
      </c>
      <c r="M167" s="27">
        <v>5</v>
      </c>
      <c r="N167" s="27">
        <v>0</v>
      </c>
    </row>
    <row r="168" spans="1:14" x14ac:dyDescent="0.25">
      <c r="A168" s="22"/>
      <c r="B168" s="23" t="s">
        <v>178</v>
      </c>
      <c r="C168" s="24">
        <v>3904</v>
      </c>
      <c r="D168" s="24">
        <v>1965</v>
      </c>
      <c r="E168" s="24">
        <v>1939</v>
      </c>
      <c r="F168" s="24">
        <v>0</v>
      </c>
      <c r="G168" s="24">
        <v>656</v>
      </c>
      <c r="H168" s="24">
        <v>553</v>
      </c>
      <c r="I168" s="24">
        <v>102</v>
      </c>
      <c r="J168" s="24">
        <v>1</v>
      </c>
      <c r="K168" s="24">
        <v>15</v>
      </c>
      <c r="L168" s="24">
        <v>10</v>
      </c>
      <c r="M168" s="24">
        <v>5</v>
      </c>
      <c r="N168" s="24">
        <v>0</v>
      </c>
    </row>
    <row r="169" spans="1:14" x14ac:dyDescent="0.25">
      <c r="A169" s="25"/>
      <c r="B169" s="26" t="s">
        <v>179</v>
      </c>
      <c r="C169" s="27">
        <v>3864</v>
      </c>
      <c r="D169" s="27">
        <v>1965</v>
      </c>
      <c r="E169" s="27">
        <v>1898</v>
      </c>
      <c r="F169" s="27">
        <v>1</v>
      </c>
      <c r="G169" s="27">
        <v>601</v>
      </c>
      <c r="H169" s="27">
        <v>518</v>
      </c>
      <c r="I169" s="27">
        <v>82</v>
      </c>
      <c r="J169" s="27">
        <v>1</v>
      </c>
      <c r="K169" s="27">
        <v>26</v>
      </c>
      <c r="L169" s="27">
        <v>21</v>
      </c>
      <c r="M169" s="27">
        <v>5</v>
      </c>
      <c r="N169" s="27">
        <v>0</v>
      </c>
    </row>
    <row r="170" spans="1:14" x14ac:dyDescent="0.25">
      <c r="A170" s="22"/>
      <c r="B170" s="23" t="s">
        <v>180</v>
      </c>
      <c r="C170" s="24">
        <v>3904</v>
      </c>
      <c r="D170" s="24">
        <v>1946</v>
      </c>
      <c r="E170" s="24">
        <v>1958</v>
      </c>
      <c r="F170" s="24">
        <v>0</v>
      </c>
      <c r="G170" s="24">
        <v>634</v>
      </c>
      <c r="H170" s="24">
        <v>546</v>
      </c>
      <c r="I170" s="24">
        <v>87</v>
      </c>
      <c r="J170" s="24">
        <v>1</v>
      </c>
      <c r="K170" s="24">
        <v>24</v>
      </c>
      <c r="L170" s="24">
        <v>18</v>
      </c>
      <c r="M170" s="24">
        <v>6</v>
      </c>
      <c r="N170" s="24">
        <v>0</v>
      </c>
    </row>
    <row r="171" spans="1:14" x14ac:dyDescent="0.25">
      <c r="A171" s="25"/>
      <c r="B171" s="26" t="s">
        <v>181</v>
      </c>
      <c r="C171" s="27">
        <v>3937</v>
      </c>
      <c r="D171" s="27">
        <v>2042</v>
      </c>
      <c r="E171" s="27">
        <v>1895</v>
      </c>
      <c r="F171" s="27">
        <v>0</v>
      </c>
      <c r="G171" s="27">
        <v>624</v>
      </c>
      <c r="H171" s="27">
        <v>522</v>
      </c>
      <c r="I171" s="27">
        <v>102</v>
      </c>
      <c r="J171" s="27">
        <v>0</v>
      </c>
      <c r="K171" s="27">
        <v>28</v>
      </c>
      <c r="L171" s="27">
        <v>20</v>
      </c>
      <c r="M171" s="27">
        <v>7</v>
      </c>
      <c r="N171" s="27">
        <v>1</v>
      </c>
    </row>
    <row r="172" spans="1:14" x14ac:dyDescent="0.25">
      <c r="A172" s="22">
        <v>2018</v>
      </c>
      <c r="B172" s="23" t="s">
        <v>3</v>
      </c>
      <c r="C172" s="24">
        <v>205642</v>
      </c>
      <c r="D172" s="24">
        <v>104775</v>
      </c>
      <c r="E172" s="24">
        <v>100867</v>
      </c>
      <c r="F172" s="24">
        <v>0</v>
      </c>
      <c r="G172" s="24">
        <v>29210</v>
      </c>
      <c r="H172" s="24">
        <v>24711</v>
      </c>
      <c r="I172" s="24">
        <v>4430</v>
      </c>
      <c r="J172" s="24">
        <v>69</v>
      </c>
      <c r="K172" s="24">
        <v>1376</v>
      </c>
      <c r="L172" s="24">
        <v>912</v>
      </c>
      <c r="M172" s="24">
        <v>452</v>
      </c>
      <c r="N172" s="24">
        <v>12</v>
      </c>
    </row>
    <row r="173" spans="1:14" x14ac:dyDescent="0.25">
      <c r="A173" s="25"/>
      <c r="B173" s="26" t="s">
        <v>4</v>
      </c>
      <c r="C173" s="27">
        <v>4010</v>
      </c>
      <c r="D173" s="27">
        <v>2037</v>
      </c>
      <c r="E173" s="27">
        <v>1973</v>
      </c>
      <c r="F173" s="27">
        <v>0</v>
      </c>
      <c r="G173" s="27">
        <v>686</v>
      </c>
      <c r="H173" s="27">
        <v>565</v>
      </c>
      <c r="I173" s="27">
        <v>121</v>
      </c>
      <c r="J173" s="27">
        <v>0</v>
      </c>
      <c r="K173" s="27">
        <v>25</v>
      </c>
      <c r="L173" s="27">
        <v>17</v>
      </c>
      <c r="M173" s="27">
        <v>8</v>
      </c>
      <c r="N173" s="27">
        <v>0</v>
      </c>
    </row>
    <row r="174" spans="1:14" x14ac:dyDescent="0.25">
      <c r="A174" s="22"/>
      <c r="B174" s="23" t="s">
        <v>5</v>
      </c>
      <c r="C174" s="24">
        <v>3914</v>
      </c>
      <c r="D174" s="24">
        <v>1994</v>
      </c>
      <c r="E174" s="24">
        <v>1920</v>
      </c>
      <c r="F174" s="24">
        <v>0</v>
      </c>
      <c r="G174" s="24">
        <v>520</v>
      </c>
      <c r="H174" s="24">
        <v>443</v>
      </c>
      <c r="I174" s="24">
        <v>76</v>
      </c>
      <c r="J174" s="24">
        <v>1</v>
      </c>
      <c r="K174" s="24">
        <v>31</v>
      </c>
      <c r="L174" s="24">
        <v>19</v>
      </c>
      <c r="M174" s="24">
        <v>12</v>
      </c>
      <c r="N174" s="24">
        <v>0</v>
      </c>
    </row>
    <row r="175" spans="1:14" x14ac:dyDescent="0.25">
      <c r="A175" s="25"/>
      <c r="B175" s="26" t="s">
        <v>6</v>
      </c>
      <c r="C175" s="27">
        <v>4000</v>
      </c>
      <c r="D175" s="27">
        <v>2025</v>
      </c>
      <c r="E175" s="27">
        <v>1975</v>
      </c>
      <c r="F175" s="27">
        <v>0</v>
      </c>
      <c r="G175" s="27">
        <v>616</v>
      </c>
      <c r="H175" s="27">
        <v>517</v>
      </c>
      <c r="I175" s="27">
        <v>98</v>
      </c>
      <c r="J175" s="27">
        <v>1</v>
      </c>
      <c r="K175" s="27">
        <v>15</v>
      </c>
      <c r="L175" s="27">
        <v>11</v>
      </c>
      <c r="M175" s="27">
        <v>4</v>
      </c>
      <c r="N175" s="27">
        <v>0</v>
      </c>
    </row>
    <row r="176" spans="1:14" x14ac:dyDescent="0.25">
      <c r="A176" s="22"/>
      <c r="B176" s="23" t="s">
        <v>7</v>
      </c>
      <c r="C176" s="24">
        <v>4056</v>
      </c>
      <c r="D176" s="24">
        <v>2108</v>
      </c>
      <c r="E176" s="24">
        <v>1948</v>
      </c>
      <c r="F176" s="24">
        <v>0</v>
      </c>
      <c r="G176" s="24">
        <v>572</v>
      </c>
      <c r="H176" s="24">
        <v>487</v>
      </c>
      <c r="I176" s="24">
        <v>85</v>
      </c>
      <c r="J176" s="24">
        <v>0</v>
      </c>
      <c r="K176" s="24">
        <v>16</v>
      </c>
      <c r="L176" s="24">
        <v>13</v>
      </c>
      <c r="M176" s="24">
        <v>2</v>
      </c>
      <c r="N176" s="24">
        <v>1</v>
      </c>
    </row>
    <row r="177" spans="1:14" x14ac:dyDescent="0.25">
      <c r="A177" s="25"/>
      <c r="B177" s="26" t="s">
        <v>8</v>
      </c>
      <c r="C177" s="27">
        <v>3886</v>
      </c>
      <c r="D177" s="27">
        <v>1980</v>
      </c>
      <c r="E177" s="27">
        <v>1906</v>
      </c>
      <c r="F177" s="27">
        <v>0</v>
      </c>
      <c r="G177" s="27">
        <v>569</v>
      </c>
      <c r="H177" s="27">
        <v>485</v>
      </c>
      <c r="I177" s="27">
        <v>83</v>
      </c>
      <c r="J177" s="27">
        <v>1</v>
      </c>
      <c r="K177" s="27">
        <v>30</v>
      </c>
      <c r="L177" s="27">
        <v>20</v>
      </c>
      <c r="M177" s="27">
        <v>10</v>
      </c>
      <c r="N177" s="27">
        <v>0</v>
      </c>
    </row>
    <row r="178" spans="1:14" x14ac:dyDescent="0.25">
      <c r="A178" s="22"/>
      <c r="B178" s="23" t="s">
        <v>9</v>
      </c>
      <c r="C178" s="24">
        <v>3822</v>
      </c>
      <c r="D178" s="24">
        <v>1959</v>
      </c>
      <c r="E178" s="24">
        <v>1863</v>
      </c>
      <c r="F178" s="24">
        <v>0</v>
      </c>
      <c r="G178" s="24">
        <v>558</v>
      </c>
      <c r="H178" s="24">
        <v>477</v>
      </c>
      <c r="I178" s="24">
        <v>81</v>
      </c>
      <c r="J178" s="24">
        <v>0</v>
      </c>
      <c r="K178" s="24">
        <v>27</v>
      </c>
      <c r="L178" s="24">
        <v>16</v>
      </c>
      <c r="M178" s="24">
        <v>9</v>
      </c>
      <c r="N178" s="24">
        <v>2</v>
      </c>
    </row>
    <row r="179" spans="1:14" x14ac:dyDescent="0.25">
      <c r="A179" s="25"/>
      <c r="B179" s="26" t="s">
        <v>10</v>
      </c>
      <c r="C179" s="27">
        <v>3807</v>
      </c>
      <c r="D179" s="27">
        <v>1965</v>
      </c>
      <c r="E179" s="27">
        <v>1842</v>
      </c>
      <c r="F179" s="27">
        <v>0</v>
      </c>
      <c r="G179" s="27">
        <v>503</v>
      </c>
      <c r="H179" s="27">
        <v>432</v>
      </c>
      <c r="I179" s="27">
        <v>68</v>
      </c>
      <c r="J179" s="27">
        <v>3</v>
      </c>
      <c r="K179" s="27">
        <v>22</v>
      </c>
      <c r="L179" s="27">
        <v>17</v>
      </c>
      <c r="M179" s="27">
        <v>5</v>
      </c>
      <c r="N179" s="27">
        <v>0</v>
      </c>
    </row>
    <row r="180" spans="1:14" x14ac:dyDescent="0.25">
      <c r="A180" s="22"/>
      <c r="B180" s="23" t="s">
        <v>11</v>
      </c>
      <c r="C180" s="24">
        <v>3710</v>
      </c>
      <c r="D180" s="24">
        <v>1893</v>
      </c>
      <c r="E180" s="24">
        <v>1817</v>
      </c>
      <c r="F180" s="24">
        <v>0</v>
      </c>
      <c r="G180" s="24">
        <v>523</v>
      </c>
      <c r="H180" s="24">
        <v>444</v>
      </c>
      <c r="I180" s="24">
        <v>79</v>
      </c>
      <c r="J180" s="24">
        <v>0</v>
      </c>
      <c r="K180" s="24">
        <v>21</v>
      </c>
      <c r="L180" s="24">
        <v>14</v>
      </c>
      <c r="M180" s="24">
        <v>7</v>
      </c>
      <c r="N180" s="24">
        <v>0</v>
      </c>
    </row>
    <row r="181" spans="1:14" x14ac:dyDescent="0.25">
      <c r="A181" s="25"/>
      <c r="B181" s="26" t="s">
        <v>12</v>
      </c>
      <c r="C181" s="27">
        <v>3807</v>
      </c>
      <c r="D181" s="27">
        <v>1948</v>
      </c>
      <c r="E181" s="27">
        <v>1859</v>
      </c>
      <c r="F181" s="27">
        <v>0</v>
      </c>
      <c r="G181" s="27">
        <v>542</v>
      </c>
      <c r="H181" s="27">
        <v>459</v>
      </c>
      <c r="I181" s="27">
        <v>82</v>
      </c>
      <c r="J181" s="27">
        <v>1</v>
      </c>
      <c r="K181" s="27">
        <v>29</v>
      </c>
      <c r="L181" s="27">
        <v>21</v>
      </c>
      <c r="M181" s="27">
        <v>8</v>
      </c>
      <c r="N181" s="27">
        <v>0</v>
      </c>
    </row>
    <row r="182" spans="1:14" x14ac:dyDescent="0.25">
      <c r="A182" s="22"/>
      <c r="B182" s="23" t="s">
        <v>13</v>
      </c>
      <c r="C182" s="24">
        <v>3961</v>
      </c>
      <c r="D182" s="24">
        <v>2022</v>
      </c>
      <c r="E182" s="24">
        <v>1939</v>
      </c>
      <c r="F182" s="24">
        <v>0</v>
      </c>
      <c r="G182" s="24">
        <v>520</v>
      </c>
      <c r="H182" s="24">
        <v>429</v>
      </c>
      <c r="I182" s="24">
        <v>90</v>
      </c>
      <c r="J182" s="24">
        <v>1</v>
      </c>
      <c r="K182" s="24">
        <v>24</v>
      </c>
      <c r="L182" s="24">
        <v>16</v>
      </c>
      <c r="M182" s="24">
        <v>8</v>
      </c>
      <c r="N182" s="24">
        <v>0</v>
      </c>
    </row>
    <row r="183" spans="1:14" x14ac:dyDescent="0.25">
      <c r="A183" s="25"/>
      <c r="B183" s="26" t="s">
        <v>14</v>
      </c>
      <c r="C183" s="27">
        <v>3981</v>
      </c>
      <c r="D183" s="27">
        <v>2008</v>
      </c>
      <c r="E183" s="27">
        <v>1973</v>
      </c>
      <c r="F183" s="27">
        <v>0</v>
      </c>
      <c r="G183" s="27">
        <v>591</v>
      </c>
      <c r="H183" s="27">
        <v>507</v>
      </c>
      <c r="I183" s="27">
        <v>84</v>
      </c>
      <c r="J183" s="27">
        <v>0</v>
      </c>
      <c r="K183" s="27">
        <v>25</v>
      </c>
      <c r="L183" s="27">
        <v>14</v>
      </c>
      <c r="M183" s="27">
        <v>11</v>
      </c>
      <c r="N183" s="27">
        <v>0</v>
      </c>
    </row>
    <row r="184" spans="1:14" x14ac:dyDescent="0.25">
      <c r="A184" s="22"/>
      <c r="B184" s="23" t="s">
        <v>15</v>
      </c>
      <c r="C184" s="24">
        <v>3803</v>
      </c>
      <c r="D184" s="24">
        <v>1897</v>
      </c>
      <c r="E184" s="24">
        <v>1906</v>
      </c>
      <c r="F184" s="24">
        <v>0</v>
      </c>
      <c r="G184" s="24">
        <v>622</v>
      </c>
      <c r="H184" s="24">
        <v>539</v>
      </c>
      <c r="I184" s="24">
        <v>82</v>
      </c>
      <c r="J184" s="24">
        <v>1</v>
      </c>
      <c r="K184" s="24">
        <v>28</v>
      </c>
      <c r="L184" s="24">
        <v>20</v>
      </c>
      <c r="M184" s="24">
        <v>8</v>
      </c>
      <c r="N184" s="24">
        <v>0</v>
      </c>
    </row>
    <row r="185" spans="1:14" x14ac:dyDescent="0.25">
      <c r="A185" s="25"/>
      <c r="B185" s="26" t="s">
        <v>16</v>
      </c>
      <c r="C185" s="27">
        <v>3698</v>
      </c>
      <c r="D185" s="27">
        <v>1916</v>
      </c>
      <c r="E185" s="27">
        <v>1782</v>
      </c>
      <c r="F185" s="27">
        <v>0</v>
      </c>
      <c r="G185" s="27">
        <v>531</v>
      </c>
      <c r="H185" s="27">
        <v>446</v>
      </c>
      <c r="I185" s="27">
        <v>84</v>
      </c>
      <c r="J185" s="27">
        <v>1</v>
      </c>
      <c r="K185" s="27">
        <v>19</v>
      </c>
      <c r="L185" s="27">
        <v>13</v>
      </c>
      <c r="M185" s="27">
        <v>6</v>
      </c>
      <c r="N185" s="27">
        <v>0</v>
      </c>
    </row>
    <row r="186" spans="1:14" x14ac:dyDescent="0.25">
      <c r="A186" s="22"/>
      <c r="B186" s="23" t="s">
        <v>17</v>
      </c>
      <c r="C186" s="24">
        <v>3765</v>
      </c>
      <c r="D186" s="24">
        <v>1901</v>
      </c>
      <c r="E186" s="24">
        <v>1864</v>
      </c>
      <c r="F186" s="24">
        <v>0</v>
      </c>
      <c r="G186" s="24">
        <v>593</v>
      </c>
      <c r="H186" s="24">
        <v>507</v>
      </c>
      <c r="I186" s="24">
        <v>85</v>
      </c>
      <c r="J186" s="24">
        <v>1</v>
      </c>
      <c r="K186" s="24">
        <v>24</v>
      </c>
      <c r="L186" s="24">
        <v>18</v>
      </c>
      <c r="M186" s="24">
        <v>6</v>
      </c>
      <c r="N186" s="24">
        <v>0</v>
      </c>
    </row>
    <row r="187" spans="1:14" x14ac:dyDescent="0.25">
      <c r="A187" s="25"/>
      <c r="B187" s="26" t="s">
        <v>18</v>
      </c>
      <c r="C187" s="27">
        <v>3763</v>
      </c>
      <c r="D187" s="27">
        <v>1951</v>
      </c>
      <c r="E187" s="27">
        <v>1812</v>
      </c>
      <c r="F187" s="27">
        <v>0</v>
      </c>
      <c r="G187" s="27">
        <v>552</v>
      </c>
      <c r="H187" s="27">
        <v>478</v>
      </c>
      <c r="I187" s="27">
        <v>72</v>
      </c>
      <c r="J187" s="27">
        <v>2</v>
      </c>
      <c r="K187" s="27">
        <v>17</v>
      </c>
      <c r="L187" s="27">
        <v>15</v>
      </c>
      <c r="M187" s="27">
        <v>2</v>
      </c>
      <c r="N187" s="27">
        <v>0</v>
      </c>
    </row>
    <row r="188" spans="1:14" x14ac:dyDescent="0.25">
      <c r="A188" s="22"/>
      <c r="B188" s="23" t="s">
        <v>19</v>
      </c>
      <c r="C188" s="24">
        <v>3767</v>
      </c>
      <c r="D188" s="24">
        <v>1927</v>
      </c>
      <c r="E188" s="24">
        <v>1840</v>
      </c>
      <c r="F188" s="24">
        <v>0</v>
      </c>
      <c r="G188" s="24">
        <v>558</v>
      </c>
      <c r="H188" s="24">
        <v>475</v>
      </c>
      <c r="I188" s="24">
        <v>76</v>
      </c>
      <c r="J188" s="24">
        <v>7</v>
      </c>
      <c r="K188" s="24">
        <v>24</v>
      </c>
      <c r="L188" s="24">
        <v>17</v>
      </c>
      <c r="M188" s="24">
        <v>7</v>
      </c>
      <c r="N188" s="24">
        <v>0</v>
      </c>
    </row>
    <row r="189" spans="1:14" x14ac:dyDescent="0.25">
      <c r="A189" s="25"/>
      <c r="B189" s="26" t="s">
        <v>20</v>
      </c>
      <c r="C189" s="27">
        <v>3877</v>
      </c>
      <c r="D189" s="27">
        <v>2004</v>
      </c>
      <c r="E189" s="27">
        <v>1873</v>
      </c>
      <c r="F189" s="27">
        <v>0</v>
      </c>
      <c r="G189" s="27">
        <v>497</v>
      </c>
      <c r="H189" s="27">
        <v>423</v>
      </c>
      <c r="I189" s="27">
        <v>73</v>
      </c>
      <c r="J189" s="27">
        <v>1</v>
      </c>
      <c r="K189" s="27">
        <v>35</v>
      </c>
      <c r="L189" s="27">
        <v>23</v>
      </c>
      <c r="M189" s="27">
        <v>12</v>
      </c>
      <c r="N189" s="27">
        <v>0</v>
      </c>
    </row>
    <row r="190" spans="1:14" x14ac:dyDescent="0.25">
      <c r="A190" s="22"/>
      <c r="B190" s="23" t="s">
        <v>21</v>
      </c>
      <c r="C190" s="24">
        <v>3966</v>
      </c>
      <c r="D190" s="24">
        <v>2068</v>
      </c>
      <c r="E190" s="24">
        <v>1898</v>
      </c>
      <c r="F190" s="24">
        <v>0</v>
      </c>
      <c r="G190" s="24">
        <v>552</v>
      </c>
      <c r="H190" s="24">
        <v>472</v>
      </c>
      <c r="I190" s="24">
        <v>73</v>
      </c>
      <c r="J190" s="24">
        <v>7</v>
      </c>
      <c r="K190" s="24">
        <v>20</v>
      </c>
      <c r="L190" s="24">
        <v>16</v>
      </c>
      <c r="M190" s="24">
        <v>4</v>
      </c>
      <c r="N190" s="24">
        <v>0</v>
      </c>
    </row>
    <row r="191" spans="1:14" x14ac:dyDescent="0.25">
      <c r="A191" s="25"/>
      <c r="B191" s="26" t="s">
        <v>22</v>
      </c>
      <c r="C191" s="27">
        <v>3910</v>
      </c>
      <c r="D191" s="27">
        <v>1994</v>
      </c>
      <c r="E191" s="27">
        <v>1916</v>
      </c>
      <c r="F191" s="27">
        <v>0</v>
      </c>
      <c r="G191" s="27">
        <v>521</v>
      </c>
      <c r="H191" s="27">
        <v>454</v>
      </c>
      <c r="I191" s="27">
        <v>67</v>
      </c>
      <c r="J191" s="27">
        <v>0</v>
      </c>
      <c r="K191" s="27">
        <v>29</v>
      </c>
      <c r="L191" s="27">
        <v>22</v>
      </c>
      <c r="M191" s="27">
        <v>7</v>
      </c>
      <c r="N191" s="27">
        <v>0</v>
      </c>
    </row>
    <row r="192" spans="1:14" x14ac:dyDescent="0.25">
      <c r="A192" s="22"/>
      <c r="B192" s="23" t="s">
        <v>23</v>
      </c>
      <c r="C192" s="24">
        <v>4112</v>
      </c>
      <c r="D192" s="24">
        <v>2100</v>
      </c>
      <c r="E192" s="24">
        <v>2012</v>
      </c>
      <c r="F192" s="24">
        <v>0</v>
      </c>
      <c r="G192" s="24">
        <v>584</v>
      </c>
      <c r="H192" s="24">
        <v>496</v>
      </c>
      <c r="I192" s="24">
        <v>88</v>
      </c>
      <c r="J192" s="24">
        <v>0</v>
      </c>
      <c r="K192" s="24">
        <v>25</v>
      </c>
      <c r="L192" s="24">
        <v>19</v>
      </c>
      <c r="M192" s="24">
        <v>5</v>
      </c>
      <c r="N192" s="24">
        <v>1</v>
      </c>
    </row>
    <row r="193" spans="1:14" x14ac:dyDescent="0.25">
      <c r="A193" s="25"/>
      <c r="B193" s="26" t="s">
        <v>24</v>
      </c>
      <c r="C193" s="27">
        <v>4130</v>
      </c>
      <c r="D193" s="27">
        <v>2096</v>
      </c>
      <c r="E193" s="27">
        <v>2034</v>
      </c>
      <c r="F193" s="27">
        <v>0</v>
      </c>
      <c r="G193" s="27">
        <v>481</v>
      </c>
      <c r="H193" s="27">
        <v>398</v>
      </c>
      <c r="I193" s="27">
        <v>81</v>
      </c>
      <c r="J193" s="27">
        <v>2</v>
      </c>
      <c r="K193" s="27">
        <v>43</v>
      </c>
      <c r="L193" s="27">
        <v>23</v>
      </c>
      <c r="M193" s="27">
        <v>19</v>
      </c>
      <c r="N193" s="27">
        <v>1</v>
      </c>
    </row>
    <row r="194" spans="1:14" x14ac:dyDescent="0.25">
      <c r="A194" s="22"/>
      <c r="B194" s="23" t="s">
        <v>25</v>
      </c>
      <c r="C194" s="24">
        <v>4143</v>
      </c>
      <c r="D194" s="24">
        <v>2078</v>
      </c>
      <c r="E194" s="24">
        <v>2065</v>
      </c>
      <c r="F194" s="24">
        <v>0</v>
      </c>
      <c r="G194" s="24">
        <v>568</v>
      </c>
      <c r="H194" s="24">
        <v>481</v>
      </c>
      <c r="I194" s="24">
        <v>85</v>
      </c>
      <c r="J194" s="24">
        <v>2</v>
      </c>
      <c r="K194" s="24">
        <v>38</v>
      </c>
      <c r="L194" s="24">
        <v>26</v>
      </c>
      <c r="M194" s="24">
        <v>12</v>
      </c>
      <c r="N194" s="24">
        <v>0</v>
      </c>
    </row>
    <row r="195" spans="1:14" x14ac:dyDescent="0.25">
      <c r="A195" s="25"/>
      <c r="B195" s="26" t="s">
        <v>29</v>
      </c>
      <c r="C195" s="27">
        <v>4257</v>
      </c>
      <c r="D195" s="27">
        <v>2137</v>
      </c>
      <c r="E195" s="27">
        <v>2120</v>
      </c>
      <c r="F195" s="27">
        <v>0</v>
      </c>
      <c r="G195" s="27">
        <v>562</v>
      </c>
      <c r="H195" s="27">
        <v>467</v>
      </c>
      <c r="I195" s="27">
        <v>93</v>
      </c>
      <c r="J195" s="27">
        <v>2</v>
      </c>
      <c r="K195" s="27">
        <v>29</v>
      </c>
      <c r="L195" s="27">
        <v>17</v>
      </c>
      <c r="M195" s="27">
        <v>11</v>
      </c>
      <c r="N195" s="27">
        <v>1</v>
      </c>
    </row>
    <row r="196" spans="1:14" x14ac:dyDescent="0.25">
      <c r="A196" s="22"/>
      <c r="B196" s="23" t="s">
        <v>30</v>
      </c>
      <c r="C196" s="24">
        <v>4235</v>
      </c>
      <c r="D196" s="24">
        <v>2161</v>
      </c>
      <c r="E196" s="24">
        <v>2074</v>
      </c>
      <c r="F196" s="24">
        <v>0</v>
      </c>
      <c r="G196" s="24">
        <v>537</v>
      </c>
      <c r="H196" s="24">
        <v>438</v>
      </c>
      <c r="I196" s="24">
        <v>98</v>
      </c>
      <c r="J196" s="24">
        <v>1</v>
      </c>
      <c r="K196" s="24">
        <v>31</v>
      </c>
      <c r="L196" s="24">
        <v>18</v>
      </c>
      <c r="M196" s="24">
        <v>13</v>
      </c>
      <c r="N196" s="24">
        <v>0</v>
      </c>
    </row>
    <row r="197" spans="1:14" x14ac:dyDescent="0.25">
      <c r="A197" s="25"/>
      <c r="B197" s="26" t="s">
        <v>154</v>
      </c>
      <c r="C197" s="27">
        <v>4251</v>
      </c>
      <c r="D197" s="27">
        <v>2142</v>
      </c>
      <c r="E197" s="27">
        <v>2109</v>
      </c>
      <c r="F197" s="27">
        <v>0</v>
      </c>
      <c r="G197" s="27">
        <v>568</v>
      </c>
      <c r="H197" s="27">
        <v>481</v>
      </c>
      <c r="I197" s="27">
        <v>87</v>
      </c>
      <c r="J197" s="27">
        <v>0</v>
      </c>
      <c r="K197" s="27">
        <v>32</v>
      </c>
      <c r="L197" s="27">
        <v>17</v>
      </c>
      <c r="M197" s="27">
        <v>15</v>
      </c>
      <c r="N197" s="27">
        <v>0</v>
      </c>
    </row>
    <row r="198" spans="1:14" x14ac:dyDescent="0.25">
      <c r="A198" s="22"/>
      <c r="B198" s="23" t="s">
        <v>155</v>
      </c>
      <c r="C198" s="24">
        <v>4319</v>
      </c>
      <c r="D198" s="24">
        <v>2148</v>
      </c>
      <c r="E198" s="24">
        <v>2171</v>
      </c>
      <c r="F198" s="24">
        <v>0</v>
      </c>
      <c r="G198" s="24">
        <v>518</v>
      </c>
      <c r="H198" s="24">
        <v>426</v>
      </c>
      <c r="I198" s="24">
        <v>92</v>
      </c>
      <c r="J198" s="24">
        <v>0</v>
      </c>
      <c r="K198" s="24">
        <v>31</v>
      </c>
      <c r="L198" s="24">
        <v>20</v>
      </c>
      <c r="M198" s="24">
        <v>11</v>
      </c>
      <c r="N198" s="24">
        <v>0</v>
      </c>
    </row>
    <row r="199" spans="1:14" x14ac:dyDescent="0.25">
      <c r="A199" s="25"/>
      <c r="B199" s="26" t="s">
        <v>156</v>
      </c>
      <c r="C199" s="27">
        <v>4243</v>
      </c>
      <c r="D199" s="27">
        <v>2164</v>
      </c>
      <c r="E199" s="27">
        <v>2079</v>
      </c>
      <c r="F199" s="27">
        <v>0</v>
      </c>
      <c r="G199" s="27">
        <v>578</v>
      </c>
      <c r="H199" s="27">
        <v>497</v>
      </c>
      <c r="I199" s="27">
        <v>78</v>
      </c>
      <c r="J199" s="27">
        <v>3</v>
      </c>
      <c r="K199" s="27">
        <v>24</v>
      </c>
      <c r="L199" s="27">
        <v>12</v>
      </c>
      <c r="M199" s="27">
        <v>11</v>
      </c>
      <c r="N199" s="27">
        <v>1</v>
      </c>
    </row>
    <row r="200" spans="1:14" x14ac:dyDescent="0.25">
      <c r="A200" s="22"/>
      <c r="B200" s="23" t="s">
        <v>157</v>
      </c>
      <c r="C200" s="24">
        <v>4182</v>
      </c>
      <c r="D200" s="24">
        <v>2101</v>
      </c>
      <c r="E200" s="24">
        <v>2081</v>
      </c>
      <c r="F200" s="24">
        <v>0</v>
      </c>
      <c r="G200" s="24">
        <v>569</v>
      </c>
      <c r="H200" s="24">
        <v>487</v>
      </c>
      <c r="I200" s="24">
        <v>82</v>
      </c>
      <c r="J200" s="24">
        <v>0</v>
      </c>
      <c r="K200" s="24">
        <v>31</v>
      </c>
      <c r="L200" s="24">
        <v>18</v>
      </c>
      <c r="M200" s="24">
        <v>13</v>
      </c>
      <c r="N200" s="24">
        <v>0</v>
      </c>
    </row>
    <row r="201" spans="1:14" x14ac:dyDescent="0.25">
      <c r="A201" s="25"/>
      <c r="B201" s="26" t="s">
        <v>158</v>
      </c>
      <c r="C201" s="27">
        <v>4122</v>
      </c>
      <c r="D201" s="27">
        <v>2105</v>
      </c>
      <c r="E201" s="27">
        <v>2017</v>
      </c>
      <c r="F201" s="27">
        <v>0</v>
      </c>
      <c r="G201" s="27">
        <v>590</v>
      </c>
      <c r="H201" s="27">
        <v>489</v>
      </c>
      <c r="I201" s="27">
        <v>101</v>
      </c>
      <c r="J201" s="27">
        <v>0</v>
      </c>
      <c r="K201" s="27">
        <v>28</v>
      </c>
      <c r="L201" s="27">
        <v>17</v>
      </c>
      <c r="M201" s="27">
        <v>10</v>
      </c>
      <c r="N201" s="27">
        <v>1</v>
      </c>
    </row>
    <row r="202" spans="1:14" x14ac:dyDescent="0.25">
      <c r="A202" s="22"/>
      <c r="B202" s="23" t="s">
        <v>159</v>
      </c>
      <c r="C202" s="24">
        <v>3953</v>
      </c>
      <c r="D202" s="24">
        <v>2014</v>
      </c>
      <c r="E202" s="24">
        <v>1939</v>
      </c>
      <c r="F202" s="24">
        <v>0</v>
      </c>
      <c r="G202" s="24">
        <v>528</v>
      </c>
      <c r="H202" s="24">
        <v>443</v>
      </c>
      <c r="I202" s="24">
        <v>84</v>
      </c>
      <c r="J202" s="24">
        <v>1</v>
      </c>
      <c r="K202" s="24">
        <v>37</v>
      </c>
      <c r="L202" s="24">
        <v>21</v>
      </c>
      <c r="M202" s="24">
        <v>15</v>
      </c>
      <c r="N202" s="24">
        <v>1</v>
      </c>
    </row>
    <row r="203" spans="1:14" x14ac:dyDescent="0.25">
      <c r="A203" s="25"/>
      <c r="B203" s="26" t="s">
        <v>160</v>
      </c>
      <c r="C203" s="27">
        <v>3944</v>
      </c>
      <c r="D203" s="27">
        <v>2011</v>
      </c>
      <c r="E203" s="27">
        <v>1933</v>
      </c>
      <c r="F203" s="27">
        <v>0</v>
      </c>
      <c r="G203" s="27">
        <v>496</v>
      </c>
      <c r="H203" s="27">
        <v>432</v>
      </c>
      <c r="I203" s="27">
        <v>62</v>
      </c>
      <c r="J203" s="27">
        <v>2</v>
      </c>
      <c r="K203" s="27">
        <v>19</v>
      </c>
      <c r="L203" s="27">
        <v>14</v>
      </c>
      <c r="M203" s="27">
        <v>5</v>
      </c>
      <c r="N203" s="27">
        <v>0</v>
      </c>
    </row>
    <row r="204" spans="1:14" x14ac:dyDescent="0.25">
      <c r="A204" s="22"/>
      <c r="B204" s="23" t="s">
        <v>161</v>
      </c>
      <c r="C204" s="24">
        <v>3984</v>
      </c>
      <c r="D204" s="24">
        <v>2001</v>
      </c>
      <c r="E204" s="24">
        <v>1983</v>
      </c>
      <c r="F204" s="24">
        <v>0</v>
      </c>
      <c r="G204" s="24">
        <v>600</v>
      </c>
      <c r="H204" s="24">
        <v>499</v>
      </c>
      <c r="I204" s="24">
        <v>99</v>
      </c>
      <c r="J204" s="24">
        <v>2</v>
      </c>
      <c r="K204" s="24">
        <v>23</v>
      </c>
      <c r="L204" s="24">
        <v>16</v>
      </c>
      <c r="M204" s="24">
        <v>7</v>
      </c>
      <c r="N204" s="24">
        <v>0</v>
      </c>
    </row>
    <row r="205" spans="1:14" x14ac:dyDescent="0.25">
      <c r="A205" s="25"/>
      <c r="B205" s="26" t="s">
        <v>162</v>
      </c>
      <c r="C205" s="27">
        <v>4024</v>
      </c>
      <c r="D205" s="27">
        <v>2045</v>
      </c>
      <c r="E205" s="27">
        <v>1979</v>
      </c>
      <c r="F205" s="27">
        <v>0</v>
      </c>
      <c r="G205" s="27">
        <v>587</v>
      </c>
      <c r="H205" s="27">
        <v>494</v>
      </c>
      <c r="I205" s="27">
        <v>93</v>
      </c>
      <c r="J205" s="27">
        <v>0</v>
      </c>
      <c r="K205" s="27">
        <v>26</v>
      </c>
      <c r="L205" s="27">
        <v>20</v>
      </c>
      <c r="M205" s="27">
        <v>6</v>
      </c>
      <c r="N205" s="27">
        <v>0</v>
      </c>
    </row>
    <row r="206" spans="1:14" x14ac:dyDescent="0.25">
      <c r="A206" s="22"/>
      <c r="B206" s="23" t="s">
        <v>163</v>
      </c>
      <c r="C206" s="24">
        <v>3913</v>
      </c>
      <c r="D206" s="24">
        <v>2001</v>
      </c>
      <c r="E206" s="24">
        <v>1912</v>
      </c>
      <c r="F206" s="24">
        <v>0</v>
      </c>
      <c r="G206" s="24">
        <v>563</v>
      </c>
      <c r="H206" s="24">
        <v>474</v>
      </c>
      <c r="I206" s="24">
        <v>88</v>
      </c>
      <c r="J206" s="24">
        <v>1</v>
      </c>
      <c r="K206" s="24">
        <v>22</v>
      </c>
      <c r="L206" s="24">
        <v>16</v>
      </c>
      <c r="M206" s="24">
        <v>6</v>
      </c>
      <c r="N206" s="24">
        <v>0</v>
      </c>
    </row>
    <row r="207" spans="1:14" x14ac:dyDescent="0.25">
      <c r="A207" s="25"/>
      <c r="B207" s="26" t="s">
        <v>164</v>
      </c>
      <c r="C207" s="27">
        <v>3890</v>
      </c>
      <c r="D207" s="27">
        <v>2001</v>
      </c>
      <c r="E207" s="27">
        <v>1889</v>
      </c>
      <c r="F207" s="27">
        <v>0</v>
      </c>
      <c r="G207" s="27">
        <v>547</v>
      </c>
      <c r="H207" s="27">
        <v>457</v>
      </c>
      <c r="I207" s="27">
        <v>87</v>
      </c>
      <c r="J207" s="27">
        <v>3</v>
      </c>
      <c r="K207" s="27">
        <v>25</v>
      </c>
      <c r="L207" s="27">
        <v>18</v>
      </c>
      <c r="M207" s="27">
        <v>7</v>
      </c>
      <c r="N207" s="27">
        <v>0</v>
      </c>
    </row>
    <row r="208" spans="1:14" x14ac:dyDescent="0.25">
      <c r="A208" s="22"/>
      <c r="B208" s="23" t="s">
        <v>165</v>
      </c>
      <c r="C208" s="24">
        <v>3852</v>
      </c>
      <c r="D208" s="24">
        <v>1949</v>
      </c>
      <c r="E208" s="24">
        <v>1903</v>
      </c>
      <c r="F208" s="24">
        <v>0</v>
      </c>
      <c r="G208" s="24">
        <v>579</v>
      </c>
      <c r="H208" s="24">
        <v>490</v>
      </c>
      <c r="I208" s="24">
        <v>88</v>
      </c>
      <c r="J208" s="24">
        <v>1</v>
      </c>
      <c r="K208" s="24">
        <v>21</v>
      </c>
      <c r="L208" s="24">
        <v>15</v>
      </c>
      <c r="M208" s="24">
        <v>6</v>
      </c>
      <c r="N208" s="24">
        <v>0</v>
      </c>
    </row>
    <row r="209" spans="1:14" x14ac:dyDescent="0.25">
      <c r="A209" s="25"/>
      <c r="B209" s="26" t="s">
        <v>166</v>
      </c>
      <c r="C209" s="27">
        <v>3871</v>
      </c>
      <c r="D209" s="27">
        <v>1968</v>
      </c>
      <c r="E209" s="27">
        <v>1903</v>
      </c>
      <c r="F209" s="27">
        <v>0</v>
      </c>
      <c r="G209" s="27">
        <v>524</v>
      </c>
      <c r="H209" s="27">
        <v>444</v>
      </c>
      <c r="I209" s="27">
        <v>76</v>
      </c>
      <c r="J209" s="27">
        <v>4</v>
      </c>
      <c r="K209" s="27">
        <v>20</v>
      </c>
      <c r="L209" s="27">
        <v>9</v>
      </c>
      <c r="M209" s="27">
        <v>11</v>
      </c>
      <c r="N209" s="27">
        <v>0</v>
      </c>
    </row>
    <row r="210" spans="1:14" x14ac:dyDescent="0.25">
      <c r="A210" s="22"/>
      <c r="B210" s="23" t="s">
        <v>167</v>
      </c>
      <c r="C210" s="24">
        <v>3825</v>
      </c>
      <c r="D210" s="24">
        <v>1967</v>
      </c>
      <c r="E210" s="24">
        <v>1858</v>
      </c>
      <c r="F210" s="24">
        <v>0</v>
      </c>
      <c r="G210" s="24">
        <v>586</v>
      </c>
      <c r="H210" s="24">
        <v>497</v>
      </c>
      <c r="I210" s="24">
        <v>88</v>
      </c>
      <c r="J210" s="24">
        <v>1</v>
      </c>
      <c r="K210" s="24">
        <v>26</v>
      </c>
      <c r="L210" s="24">
        <v>18</v>
      </c>
      <c r="M210" s="24">
        <v>8</v>
      </c>
      <c r="N210" s="24">
        <v>0</v>
      </c>
    </row>
    <row r="211" spans="1:14" x14ac:dyDescent="0.25">
      <c r="A211" s="25"/>
      <c r="B211" s="26" t="s">
        <v>168</v>
      </c>
      <c r="C211" s="27">
        <v>3785</v>
      </c>
      <c r="D211" s="27">
        <v>1938</v>
      </c>
      <c r="E211" s="27">
        <v>1847</v>
      </c>
      <c r="F211" s="27">
        <v>0</v>
      </c>
      <c r="G211" s="27">
        <v>520</v>
      </c>
      <c r="H211" s="27">
        <v>450</v>
      </c>
      <c r="I211" s="27">
        <v>70</v>
      </c>
      <c r="J211" s="27">
        <v>0</v>
      </c>
      <c r="K211" s="27">
        <v>19</v>
      </c>
      <c r="L211" s="27">
        <v>15</v>
      </c>
      <c r="M211" s="27">
        <v>4</v>
      </c>
      <c r="N211" s="27">
        <v>0</v>
      </c>
    </row>
    <row r="212" spans="1:14" x14ac:dyDescent="0.25">
      <c r="A212" s="22"/>
      <c r="B212" s="23" t="s">
        <v>169</v>
      </c>
      <c r="C212" s="24">
        <v>3745</v>
      </c>
      <c r="D212" s="24">
        <v>1940</v>
      </c>
      <c r="E212" s="24">
        <v>1805</v>
      </c>
      <c r="F212" s="24">
        <v>0</v>
      </c>
      <c r="G212" s="24">
        <v>528</v>
      </c>
      <c r="H212" s="24">
        <v>445</v>
      </c>
      <c r="I212" s="24">
        <v>79</v>
      </c>
      <c r="J212" s="24">
        <v>4</v>
      </c>
      <c r="K212" s="24">
        <v>20</v>
      </c>
      <c r="L212" s="24">
        <v>14</v>
      </c>
      <c r="M212" s="24">
        <v>6</v>
      </c>
      <c r="N212" s="24">
        <v>0</v>
      </c>
    </row>
    <row r="213" spans="1:14" x14ac:dyDescent="0.25">
      <c r="A213" s="25"/>
      <c r="B213" s="26" t="s">
        <v>170</v>
      </c>
      <c r="C213" s="27">
        <v>3754</v>
      </c>
      <c r="D213" s="27">
        <v>1866</v>
      </c>
      <c r="E213" s="27">
        <v>1888</v>
      </c>
      <c r="F213" s="27">
        <v>0</v>
      </c>
      <c r="G213" s="27">
        <v>575</v>
      </c>
      <c r="H213" s="27">
        <v>464</v>
      </c>
      <c r="I213" s="27">
        <v>110</v>
      </c>
      <c r="J213" s="27">
        <v>1</v>
      </c>
      <c r="K213" s="27">
        <v>34</v>
      </c>
      <c r="L213" s="27">
        <v>24</v>
      </c>
      <c r="M213" s="27">
        <v>10</v>
      </c>
      <c r="N213" s="27">
        <v>0</v>
      </c>
    </row>
    <row r="214" spans="1:14" x14ac:dyDescent="0.25">
      <c r="A214" s="22"/>
      <c r="B214" s="23" t="s">
        <v>171</v>
      </c>
      <c r="C214" s="24">
        <v>3741</v>
      </c>
      <c r="D214" s="24">
        <v>1878</v>
      </c>
      <c r="E214" s="24">
        <v>1863</v>
      </c>
      <c r="F214" s="24">
        <v>0</v>
      </c>
      <c r="G214" s="24">
        <v>586</v>
      </c>
      <c r="H214" s="24">
        <v>492</v>
      </c>
      <c r="I214" s="24">
        <v>92</v>
      </c>
      <c r="J214" s="24">
        <v>2</v>
      </c>
      <c r="K214" s="24">
        <v>18</v>
      </c>
      <c r="L214" s="24">
        <v>15</v>
      </c>
      <c r="M214" s="24">
        <v>3</v>
      </c>
      <c r="N214" s="24">
        <v>0</v>
      </c>
    </row>
    <row r="215" spans="1:14" x14ac:dyDescent="0.25">
      <c r="A215" s="25"/>
      <c r="B215" s="26" t="s">
        <v>172</v>
      </c>
      <c r="C215" s="27">
        <v>3690</v>
      </c>
      <c r="D215" s="27">
        <v>1923</v>
      </c>
      <c r="E215" s="27">
        <v>1767</v>
      </c>
      <c r="F215" s="27">
        <v>0</v>
      </c>
      <c r="G215" s="27">
        <v>567</v>
      </c>
      <c r="H215" s="27">
        <v>485</v>
      </c>
      <c r="I215" s="27">
        <v>82</v>
      </c>
      <c r="J215" s="27">
        <v>0</v>
      </c>
      <c r="K215" s="27">
        <v>30</v>
      </c>
      <c r="L215" s="27">
        <v>20</v>
      </c>
      <c r="M215" s="27">
        <v>9</v>
      </c>
      <c r="N215" s="27">
        <v>1</v>
      </c>
    </row>
    <row r="216" spans="1:14" x14ac:dyDescent="0.25">
      <c r="A216" s="22"/>
      <c r="B216" s="23" t="s">
        <v>173</v>
      </c>
      <c r="C216" s="24">
        <v>3816</v>
      </c>
      <c r="D216" s="24">
        <v>1958</v>
      </c>
      <c r="E216" s="24">
        <v>1858</v>
      </c>
      <c r="F216" s="24">
        <v>0</v>
      </c>
      <c r="G216" s="24">
        <v>582</v>
      </c>
      <c r="H216" s="24">
        <v>475</v>
      </c>
      <c r="I216" s="24">
        <v>106</v>
      </c>
      <c r="J216" s="24">
        <v>1</v>
      </c>
      <c r="K216" s="24">
        <v>23</v>
      </c>
      <c r="L216" s="24">
        <v>13</v>
      </c>
      <c r="M216" s="24">
        <v>10</v>
      </c>
      <c r="N216" s="24">
        <v>0</v>
      </c>
    </row>
    <row r="217" spans="1:14" x14ac:dyDescent="0.25">
      <c r="A217" s="25"/>
      <c r="B217" s="26" t="s">
        <v>174</v>
      </c>
      <c r="C217" s="27">
        <v>3801</v>
      </c>
      <c r="D217" s="27">
        <v>1978</v>
      </c>
      <c r="E217" s="27">
        <v>1823</v>
      </c>
      <c r="F217" s="27">
        <v>0</v>
      </c>
      <c r="G217" s="27">
        <v>539</v>
      </c>
      <c r="H217" s="27">
        <v>460</v>
      </c>
      <c r="I217" s="27">
        <v>79</v>
      </c>
      <c r="J217" s="27">
        <v>0</v>
      </c>
      <c r="K217" s="27">
        <v>26</v>
      </c>
      <c r="L217" s="27">
        <v>16</v>
      </c>
      <c r="M217" s="27">
        <v>9</v>
      </c>
      <c r="N217" s="27">
        <v>1</v>
      </c>
    </row>
    <row r="218" spans="1:14" x14ac:dyDescent="0.25">
      <c r="A218" s="22"/>
      <c r="B218" s="23" t="s">
        <v>175</v>
      </c>
      <c r="C218" s="24">
        <v>3965</v>
      </c>
      <c r="D218" s="24">
        <v>2008</v>
      </c>
      <c r="E218" s="24">
        <v>1957</v>
      </c>
      <c r="F218" s="24">
        <v>0</v>
      </c>
      <c r="G218" s="24">
        <v>526</v>
      </c>
      <c r="H218" s="24">
        <v>448</v>
      </c>
      <c r="I218" s="24">
        <v>78</v>
      </c>
      <c r="J218" s="24">
        <v>0</v>
      </c>
      <c r="K218" s="24">
        <v>28</v>
      </c>
      <c r="L218" s="24">
        <v>16</v>
      </c>
      <c r="M218" s="24">
        <v>12</v>
      </c>
      <c r="N218" s="24">
        <v>0</v>
      </c>
    </row>
    <row r="219" spans="1:14" x14ac:dyDescent="0.25">
      <c r="A219" s="25"/>
      <c r="B219" s="26" t="s">
        <v>176</v>
      </c>
      <c r="C219" s="27">
        <v>3874</v>
      </c>
      <c r="D219" s="27">
        <v>1953</v>
      </c>
      <c r="E219" s="27">
        <v>1921</v>
      </c>
      <c r="F219" s="27">
        <v>0</v>
      </c>
      <c r="G219" s="27">
        <v>555</v>
      </c>
      <c r="H219" s="27">
        <v>477</v>
      </c>
      <c r="I219" s="27">
        <v>78</v>
      </c>
      <c r="J219" s="27">
        <v>0</v>
      </c>
      <c r="K219" s="27">
        <v>19</v>
      </c>
      <c r="L219" s="27">
        <v>13</v>
      </c>
      <c r="M219" s="27">
        <v>6</v>
      </c>
      <c r="N219" s="27">
        <v>0</v>
      </c>
    </row>
    <row r="220" spans="1:14" x14ac:dyDescent="0.25">
      <c r="A220" s="22"/>
      <c r="B220" s="23" t="s">
        <v>177</v>
      </c>
      <c r="C220" s="24">
        <v>4041</v>
      </c>
      <c r="D220" s="24">
        <v>2040</v>
      </c>
      <c r="E220" s="24">
        <v>2001</v>
      </c>
      <c r="F220" s="24">
        <v>0</v>
      </c>
      <c r="G220" s="24">
        <v>557</v>
      </c>
      <c r="H220" s="24">
        <v>476</v>
      </c>
      <c r="I220" s="24">
        <v>81</v>
      </c>
      <c r="J220" s="24">
        <v>0</v>
      </c>
      <c r="K220" s="24">
        <v>38</v>
      </c>
      <c r="L220" s="24">
        <v>22</v>
      </c>
      <c r="M220" s="24">
        <v>15</v>
      </c>
      <c r="N220" s="24">
        <v>1</v>
      </c>
    </row>
    <row r="221" spans="1:14" x14ac:dyDescent="0.25">
      <c r="A221" s="25"/>
      <c r="B221" s="26" t="s">
        <v>178</v>
      </c>
      <c r="C221" s="27">
        <v>4079</v>
      </c>
      <c r="D221" s="27">
        <v>2101</v>
      </c>
      <c r="E221" s="27">
        <v>1978</v>
      </c>
      <c r="F221" s="27">
        <v>0</v>
      </c>
      <c r="G221" s="27">
        <v>632</v>
      </c>
      <c r="H221" s="27">
        <v>517</v>
      </c>
      <c r="I221" s="27">
        <v>110</v>
      </c>
      <c r="J221" s="27">
        <v>5</v>
      </c>
      <c r="K221" s="27">
        <v>45</v>
      </c>
      <c r="L221" s="27">
        <v>32</v>
      </c>
      <c r="M221" s="27">
        <v>13</v>
      </c>
      <c r="N221" s="27">
        <v>0</v>
      </c>
    </row>
    <row r="222" spans="1:14" x14ac:dyDescent="0.25">
      <c r="A222" s="22"/>
      <c r="B222" s="23" t="s">
        <v>179</v>
      </c>
      <c r="C222" s="24">
        <v>4151</v>
      </c>
      <c r="D222" s="24">
        <v>2087</v>
      </c>
      <c r="E222" s="24">
        <v>2064</v>
      </c>
      <c r="F222" s="24">
        <v>0</v>
      </c>
      <c r="G222" s="24">
        <v>586</v>
      </c>
      <c r="H222" s="24">
        <v>499</v>
      </c>
      <c r="I222" s="24">
        <v>86</v>
      </c>
      <c r="J222" s="24">
        <v>1</v>
      </c>
      <c r="K222" s="24">
        <v>26</v>
      </c>
      <c r="L222" s="24">
        <v>19</v>
      </c>
      <c r="M222" s="24">
        <v>7</v>
      </c>
      <c r="N222" s="24">
        <v>0</v>
      </c>
    </row>
    <row r="223" spans="1:14" x14ac:dyDescent="0.25">
      <c r="A223" s="25"/>
      <c r="B223" s="26" t="s">
        <v>180</v>
      </c>
      <c r="C223" s="27">
        <v>4176</v>
      </c>
      <c r="D223" s="27">
        <v>2160</v>
      </c>
      <c r="E223" s="27">
        <v>2016</v>
      </c>
      <c r="F223" s="27">
        <v>0</v>
      </c>
      <c r="G223" s="27">
        <v>585</v>
      </c>
      <c r="H223" s="27">
        <v>505</v>
      </c>
      <c r="I223" s="27">
        <v>78</v>
      </c>
      <c r="J223" s="27">
        <v>2</v>
      </c>
      <c r="K223" s="27">
        <v>26</v>
      </c>
      <c r="L223" s="27">
        <v>17</v>
      </c>
      <c r="M223" s="27">
        <v>9</v>
      </c>
      <c r="N223" s="27">
        <v>0</v>
      </c>
    </row>
    <row r="224" spans="1:14" x14ac:dyDescent="0.25">
      <c r="A224" s="22"/>
      <c r="B224" s="23" t="s">
        <v>181</v>
      </c>
      <c r="C224" s="24">
        <v>4271</v>
      </c>
      <c r="D224" s="24">
        <v>2159</v>
      </c>
      <c r="E224" s="24">
        <v>2112</v>
      </c>
      <c r="F224" s="24">
        <v>0</v>
      </c>
      <c r="G224" s="24">
        <v>681</v>
      </c>
      <c r="H224" s="24">
        <v>589</v>
      </c>
      <c r="I224" s="24">
        <v>92</v>
      </c>
      <c r="J224" s="24">
        <v>0</v>
      </c>
      <c r="K224" s="24">
        <v>32</v>
      </c>
      <c r="L224" s="24">
        <v>20</v>
      </c>
      <c r="M224" s="24">
        <v>12</v>
      </c>
      <c r="N224" s="24">
        <v>0</v>
      </c>
    </row>
    <row r="225" spans="1:14" x14ac:dyDescent="0.25">
      <c r="A225" s="25">
        <v>2019</v>
      </c>
      <c r="B225" s="26" t="s">
        <v>3</v>
      </c>
      <c r="C225" s="27">
        <v>212116</v>
      </c>
      <c r="D225" s="27">
        <v>108142</v>
      </c>
      <c r="E225" s="27">
        <v>103973</v>
      </c>
      <c r="F225" s="27">
        <v>1</v>
      </c>
      <c r="G225" s="27">
        <v>30556</v>
      </c>
      <c r="H225" s="27">
        <v>25381</v>
      </c>
      <c r="I225" s="27">
        <v>5100</v>
      </c>
      <c r="J225" s="27">
        <v>75</v>
      </c>
      <c r="K225" s="27">
        <v>976</v>
      </c>
      <c r="L225" s="27">
        <v>640</v>
      </c>
      <c r="M225" s="27">
        <v>319</v>
      </c>
      <c r="N225" s="27">
        <v>17</v>
      </c>
    </row>
    <row r="226" spans="1:14" x14ac:dyDescent="0.25">
      <c r="A226" s="22"/>
      <c r="B226" s="23" t="s">
        <v>4</v>
      </c>
      <c r="C226" s="24">
        <v>4604</v>
      </c>
      <c r="D226" s="24">
        <v>2380</v>
      </c>
      <c r="E226" s="24">
        <v>2224</v>
      </c>
      <c r="F226" s="24">
        <v>0</v>
      </c>
      <c r="G226" s="24">
        <v>716</v>
      </c>
      <c r="H226" s="24">
        <v>606</v>
      </c>
      <c r="I226" s="24">
        <v>110</v>
      </c>
      <c r="J226" s="24">
        <v>0</v>
      </c>
      <c r="K226" s="24">
        <v>28</v>
      </c>
      <c r="L226" s="24">
        <v>23</v>
      </c>
      <c r="M226" s="24">
        <v>5</v>
      </c>
      <c r="N226" s="24">
        <v>0</v>
      </c>
    </row>
    <row r="227" spans="1:14" x14ac:dyDescent="0.25">
      <c r="A227" s="25"/>
      <c r="B227" s="26" t="s">
        <v>5</v>
      </c>
      <c r="C227" s="27">
        <v>4126</v>
      </c>
      <c r="D227" s="27">
        <v>2133</v>
      </c>
      <c r="E227" s="27">
        <v>1993</v>
      </c>
      <c r="F227" s="27">
        <v>0</v>
      </c>
      <c r="G227" s="27">
        <v>565</v>
      </c>
      <c r="H227" s="27">
        <v>472</v>
      </c>
      <c r="I227" s="27">
        <v>91</v>
      </c>
      <c r="J227" s="27">
        <v>2</v>
      </c>
      <c r="K227" s="27">
        <v>22</v>
      </c>
      <c r="L227" s="27">
        <v>14</v>
      </c>
      <c r="M227" s="27">
        <v>8</v>
      </c>
      <c r="N227" s="27">
        <v>0</v>
      </c>
    </row>
    <row r="228" spans="1:14" x14ac:dyDescent="0.25">
      <c r="A228" s="22"/>
      <c r="B228" s="23" t="s">
        <v>6</v>
      </c>
      <c r="C228" s="24">
        <v>4277</v>
      </c>
      <c r="D228" s="24">
        <v>2216</v>
      </c>
      <c r="E228" s="24">
        <v>2061</v>
      </c>
      <c r="F228" s="24">
        <v>0</v>
      </c>
      <c r="G228" s="24">
        <v>557</v>
      </c>
      <c r="H228" s="24">
        <v>454</v>
      </c>
      <c r="I228" s="24">
        <v>100</v>
      </c>
      <c r="J228" s="24">
        <v>3</v>
      </c>
      <c r="K228" s="24">
        <v>8</v>
      </c>
      <c r="L228" s="24">
        <v>4</v>
      </c>
      <c r="M228" s="24">
        <v>4</v>
      </c>
      <c r="N228" s="24">
        <v>0</v>
      </c>
    </row>
    <row r="229" spans="1:14" x14ac:dyDescent="0.25">
      <c r="A229" s="25"/>
      <c r="B229" s="26" t="s">
        <v>7</v>
      </c>
      <c r="C229" s="27">
        <v>4071</v>
      </c>
      <c r="D229" s="27">
        <v>2072</v>
      </c>
      <c r="E229" s="27">
        <v>1999</v>
      </c>
      <c r="F229" s="27">
        <v>0</v>
      </c>
      <c r="G229" s="27">
        <v>519</v>
      </c>
      <c r="H229" s="27">
        <v>423</v>
      </c>
      <c r="I229" s="27">
        <v>95</v>
      </c>
      <c r="J229" s="27">
        <v>1</v>
      </c>
      <c r="K229" s="27">
        <v>16</v>
      </c>
      <c r="L229" s="27">
        <v>11</v>
      </c>
      <c r="M229" s="27">
        <v>5</v>
      </c>
      <c r="N229" s="27">
        <v>0</v>
      </c>
    </row>
    <row r="230" spans="1:14" x14ac:dyDescent="0.25">
      <c r="A230" s="22"/>
      <c r="B230" s="23" t="s">
        <v>8</v>
      </c>
      <c r="C230" s="24">
        <v>3952</v>
      </c>
      <c r="D230" s="24">
        <v>1995</v>
      </c>
      <c r="E230" s="24">
        <v>1957</v>
      </c>
      <c r="F230" s="24">
        <v>0</v>
      </c>
      <c r="G230" s="24">
        <v>598</v>
      </c>
      <c r="H230" s="24">
        <v>501</v>
      </c>
      <c r="I230" s="24">
        <v>94</v>
      </c>
      <c r="J230" s="24">
        <v>3</v>
      </c>
      <c r="K230" s="24">
        <v>12</v>
      </c>
      <c r="L230" s="24">
        <v>11</v>
      </c>
      <c r="M230" s="24">
        <v>1</v>
      </c>
      <c r="N230" s="24">
        <v>0</v>
      </c>
    </row>
    <row r="231" spans="1:14" x14ac:dyDescent="0.25">
      <c r="A231" s="25"/>
      <c r="B231" s="26" t="s">
        <v>9</v>
      </c>
      <c r="C231" s="27">
        <v>3955</v>
      </c>
      <c r="D231" s="27">
        <v>2071</v>
      </c>
      <c r="E231" s="27">
        <v>1884</v>
      </c>
      <c r="F231" s="27">
        <v>0</v>
      </c>
      <c r="G231" s="27">
        <v>525</v>
      </c>
      <c r="H231" s="27">
        <v>416</v>
      </c>
      <c r="I231" s="27">
        <v>108</v>
      </c>
      <c r="J231" s="27">
        <v>1</v>
      </c>
      <c r="K231" s="27">
        <v>17</v>
      </c>
      <c r="L231" s="27">
        <v>9</v>
      </c>
      <c r="M231" s="27">
        <v>8</v>
      </c>
      <c r="N231" s="27">
        <v>0</v>
      </c>
    </row>
    <row r="232" spans="1:14" x14ac:dyDescent="0.25">
      <c r="A232" s="22"/>
      <c r="B232" s="23" t="s">
        <v>10</v>
      </c>
      <c r="C232" s="24">
        <v>3918</v>
      </c>
      <c r="D232" s="24">
        <v>1974</v>
      </c>
      <c r="E232" s="24">
        <v>1944</v>
      </c>
      <c r="F232" s="24">
        <v>0</v>
      </c>
      <c r="G232" s="24">
        <v>549</v>
      </c>
      <c r="H232" s="24">
        <v>466</v>
      </c>
      <c r="I232" s="24">
        <v>83</v>
      </c>
      <c r="J232" s="24">
        <v>0</v>
      </c>
      <c r="K232" s="24">
        <v>17</v>
      </c>
      <c r="L232" s="24">
        <v>11</v>
      </c>
      <c r="M232" s="24">
        <v>6</v>
      </c>
      <c r="N232" s="24">
        <v>0</v>
      </c>
    </row>
    <row r="233" spans="1:14" x14ac:dyDescent="0.25">
      <c r="A233" s="25"/>
      <c r="B233" s="26" t="s">
        <v>11</v>
      </c>
      <c r="C233" s="27">
        <v>3931</v>
      </c>
      <c r="D233" s="27">
        <v>1982</v>
      </c>
      <c r="E233" s="27">
        <v>1949</v>
      </c>
      <c r="F233" s="27">
        <v>0</v>
      </c>
      <c r="G233" s="27">
        <v>544</v>
      </c>
      <c r="H233" s="27">
        <v>461</v>
      </c>
      <c r="I233" s="27">
        <v>83</v>
      </c>
      <c r="J233" s="27">
        <v>0</v>
      </c>
      <c r="K233" s="27">
        <v>19</v>
      </c>
      <c r="L233" s="27">
        <v>14</v>
      </c>
      <c r="M233" s="27">
        <v>5</v>
      </c>
      <c r="N233" s="27">
        <v>0</v>
      </c>
    </row>
    <row r="234" spans="1:14" x14ac:dyDescent="0.25">
      <c r="A234" s="22"/>
      <c r="B234" s="23" t="s">
        <v>12</v>
      </c>
      <c r="C234" s="24">
        <v>3850</v>
      </c>
      <c r="D234" s="24">
        <v>1949</v>
      </c>
      <c r="E234" s="24">
        <v>1901</v>
      </c>
      <c r="F234" s="24">
        <v>0</v>
      </c>
      <c r="G234" s="24">
        <v>609</v>
      </c>
      <c r="H234" s="24">
        <v>507</v>
      </c>
      <c r="I234" s="24">
        <v>100</v>
      </c>
      <c r="J234" s="24">
        <v>2</v>
      </c>
      <c r="K234" s="24">
        <v>15</v>
      </c>
      <c r="L234" s="24">
        <v>9</v>
      </c>
      <c r="M234" s="24">
        <v>6</v>
      </c>
      <c r="N234" s="24">
        <v>0</v>
      </c>
    </row>
    <row r="235" spans="1:14" x14ac:dyDescent="0.25">
      <c r="A235" s="25"/>
      <c r="B235" s="26" t="s">
        <v>13</v>
      </c>
      <c r="C235" s="27">
        <v>3808</v>
      </c>
      <c r="D235" s="27">
        <v>1949</v>
      </c>
      <c r="E235" s="27">
        <v>1859</v>
      </c>
      <c r="F235" s="27">
        <v>0</v>
      </c>
      <c r="G235" s="27">
        <v>617</v>
      </c>
      <c r="H235" s="27">
        <v>523</v>
      </c>
      <c r="I235" s="27">
        <v>93</v>
      </c>
      <c r="J235" s="27">
        <v>1</v>
      </c>
      <c r="K235" s="27">
        <v>15</v>
      </c>
      <c r="L235" s="27">
        <v>7</v>
      </c>
      <c r="M235" s="27">
        <v>8</v>
      </c>
      <c r="N235" s="27">
        <v>0</v>
      </c>
    </row>
    <row r="236" spans="1:14" x14ac:dyDescent="0.25">
      <c r="A236" s="22"/>
      <c r="B236" s="23" t="s">
        <v>14</v>
      </c>
      <c r="C236" s="24">
        <v>3889</v>
      </c>
      <c r="D236" s="24">
        <v>1979</v>
      </c>
      <c r="E236" s="24">
        <v>1910</v>
      </c>
      <c r="F236" s="24">
        <v>0</v>
      </c>
      <c r="G236" s="24">
        <v>590</v>
      </c>
      <c r="H236" s="24">
        <v>487</v>
      </c>
      <c r="I236" s="24">
        <v>97</v>
      </c>
      <c r="J236" s="24">
        <v>6</v>
      </c>
      <c r="K236" s="24">
        <v>14</v>
      </c>
      <c r="L236" s="24">
        <v>9</v>
      </c>
      <c r="M236" s="24">
        <v>4</v>
      </c>
      <c r="N236" s="24">
        <v>1</v>
      </c>
    </row>
    <row r="237" spans="1:14" x14ac:dyDescent="0.25">
      <c r="A237" s="25"/>
      <c r="B237" s="26" t="s">
        <v>15</v>
      </c>
      <c r="C237" s="27">
        <v>3938</v>
      </c>
      <c r="D237" s="27">
        <v>2006</v>
      </c>
      <c r="E237" s="27">
        <v>1932</v>
      </c>
      <c r="F237" s="27">
        <v>0</v>
      </c>
      <c r="G237" s="27">
        <v>565</v>
      </c>
      <c r="H237" s="27">
        <v>464</v>
      </c>
      <c r="I237" s="27">
        <v>97</v>
      </c>
      <c r="J237" s="27">
        <v>4</v>
      </c>
      <c r="K237" s="27">
        <v>17</v>
      </c>
      <c r="L237" s="27">
        <v>15</v>
      </c>
      <c r="M237" s="27">
        <v>2</v>
      </c>
      <c r="N237" s="27">
        <v>0</v>
      </c>
    </row>
    <row r="238" spans="1:14" x14ac:dyDescent="0.25">
      <c r="A238" s="22"/>
      <c r="B238" s="23" t="s">
        <v>16</v>
      </c>
      <c r="C238" s="24">
        <v>3926</v>
      </c>
      <c r="D238" s="24">
        <v>2025</v>
      </c>
      <c r="E238" s="24">
        <v>1901</v>
      </c>
      <c r="F238" s="24">
        <v>0</v>
      </c>
      <c r="G238" s="24">
        <v>571</v>
      </c>
      <c r="H238" s="24">
        <v>479</v>
      </c>
      <c r="I238" s="24">
        <v>92</v>
      </c>
      <c r="J238" s="24">
        <v>0</v>
      </c>
      <c r="K238" s="24">
        <v>14</v>
      </c>
      <c r="L238" s="24">
        <v>10</v>
      </c>
      <c r="M238" s="24">
        <v>4</v>
      </c>
      <c r="N238" s="24">
        <v>0</v>
      </c>
    </row>
    <row r="239" spans="1:14" x14ac:dyDescent="0.25">
      <c r="A239" s="25"/>
      <c r="B239" s="26" t="s">
        <v>17</v>
      </c>
      <c r="C239" s="27">
        <v>3889</v>
      </c>
      <c r="D239" s="27">
        <v>2019</v>
      </c>
      <c r="E239" s="27">
        <v>1870</v>
      </c>
      <c r="F239" s="27">
        <v>0</v>
      </c>
      <c r="G239" s="27">
        <v>570</v>
      </c>
      <c r="H239" s="27">
        <v>476</v>
      </c>
      <c r="I239" s="27">
        <v>94</v>
      </c>
      <c r="J239" s="27">
        <v>0</v>
      </c>
      <c r="K239" s="27">
        <v>15</v>
      </c>
      <c r="L239" s="27">
        <v>9</v>
      </c>
      <c r="M239" s="27">
        <v>4</v>
      </c>
      <c r="N239" s="27">
        <v>2</v>
      </c>
    </row>
    <row r="240" spans="1:14" x14ac:dyDescent="0.25">
      <c r="A240" s="22"/>
      <c r="B240" s="23" t="s">
        <v>18</v>
      </c>
      <c r="C240" s="24">
        <v>3948</v>
      </c>
      <c r="D240" s="24">
        <v>2036</v>
      </c>
      <c r="E240" s="24">
        <v>1912</v>
      </c>
      <c r="F240" s="24">
        <v>0</v>
      </c>
      <c r="G240" s="24">
        <v>581</v>
      </c>
      <c r="H240" s="24">
        <v>491</v>
      </c>
      <c r="I240" s="24">
        <v>88</v>
      </c>
      <c r="J240" s="24">
        <v>2</v>
      </c>
      <c r="K240" s="24">
        <v>19</v>
      </c>
      <c r="L240" s="24">
        <v>11</v>
      </c>
      <c r="M240" s="24">
        <v>7</v>
      </c>
      <c r="N240" s="24">
        <v>1</v>
      </c>
    </row>
    <row r="241" spans="1:14" x14ac:dyDescent="0.25">
      <c r="A241" s="25"/>
      <c r="B241" s="26" t="s">
        <v>19</v>
      </c>
      <c r="C241" s="27">
        <v>3874</v>
      </c>
      <c r="D241" s="27">
        <v>2019</v>
      </c>
      <c r="E241" s="27">
        <v>1855</v>
      </c>
      <c r="F241" s="27">
        <v>0</v>
      </c>
      <c r="G241" s="27">
        <v>531</v>
      </c>
      <c r="H241" s="27">
        <v>431</v>
      </c>
      <c r="I241" s="27">
        <v>99</v>
      </c>
      <c r="J241" s="27">
        <v>1</v>
      </c>
      <c r="K241" s="27">
        <v>15</v>
      </c>
      <c r="L241" s="27">
        <v>11</v>
      </c>
      <c r="M241" s="27">
        <v>4</v>
      </c>
      <c r="N241" s="27">
        <v>0</v>
      </c>
    </row>
    <row r="242" spans="1:14" x14ac:dyDescent="0.25">
      <c r="A242" s="22"/>
      <c r="B242" s="23" t="s">
        <v>20</v>
      </c>
      <c r="C242" s="24">
        <v>3889</v>
      </c>
      <c r="D242" s="24">
        <v>1949</v>
      </c>
      <c r="E242" s="24">
        <v>1939</v>
      </c>
      <c r="F242" s="24">
        <v>1</v>
      </c>
      <c r="G242" s="24">
        <v>556</v>
      </c>
      <c r="H242" s="24">
        <v>463</v>
      </c>
      <c r="I242" s="24">
        <v>93</v>
      </c>
      <c r="J242" s="24">
        <v>0</v>
      </c>
      <c r="K242" s="24">
        <v>7</v>
      </c>
      <c r="L242" s="24">
        <v>4</v>
      </c>
      <c r="M242" s="24">
        <v>3</v>
      </c>
      <c r="N242" s="24">
        <v>0</v>
      </c>
    </row>
    <row r="243" spans="1:14" x14ac:dyDescent="0.25">
      <c r="A243" s="25"/>
      <c r="B243" s="26" t="s">
        <v>21</v>
      </c>
      <c r="C243" s="27">
        <v>4000</v>
      </c>
      <c r="D243" s="27">
        <v>2038</v>
      </c>
      <c r="E243" s="27">
        <v>1962</v>
      </c>
      <c r="F243" s="27">
        <v>0</v>
      </c>
      <c r="G243" s="27">
        <v>663</v>
      </c>
      <c r="H243" s="27">
        <v>549</v>
      </c>
      <c r="I243" s="27">
        <v>112</v>
      </c>
      <c r="J243" s="27">
        <v>2</v>
      </c>
      <c r="K243" s="27">
        <v>14</v>
      </c>
      <c r="L243" s="27">
        <v>8</v>
      </c>
      <c r="M243" s="27">
        <v>6</v>
      </c>
      <c r="N243" s="27">
        <v>0</v>
      </c>
    </row>
    <row r="244" spans="1:14" x14ac:dyDescent="0.25">
      <c r="A244" s="22"/>
      <c r="B244" s="23" t="s">
        <v>22</v>
      </c>
      <c r="C244" s="24">
        <v>4045</v>
      </c>
      <c r="D244" s="24">
        <v>1990</v>
      </c>
      <c r="E244" s="24">
        <v>2055</v>
      </c>
      <c r="F244" s="24">
        <v>0</v>
      </c>
      <c r="G244" s="24">
        <v>562</v>
      </c>
      <c r="H244" s="24">
        <v>475</v>
      </c>
      <c r="I244" s="24">
        <v>86</v>
      </c>
      <c r="J244" s="24">
        <v>1</v>
      </c>
      <c r="K244" s="24">
        <v>17</v>
      </c>
      <c r="L244" s="24">
        <v>13</v>
      </c>
      <c r="M244" s="24">
        <v>4</v>
      </c>
      <c r="N244" s="24">
        <v>0</v>
      </c>
    </row>
    <row r="245" spans="1:14" x14ac:dyDescent="0.25">
      <c r="A245" s="25"/>
      <c r="B245" s="26" t="s">
        <v>23</v>
      </c>
      <c r="C245" s="27">
        <v>3855</v>
      </c>
      <c r="D245" s="27">
        <v>1944</v>
      </c>
      <c r="E245" s="27">
        <v>1911</v>
      </c>
      <c r="F245" s="27">
        <v>0</v>
      </c>
      <c r="G245" s="27">
        <v>579</v>
      </c>
      <c r="H245" s="27">
        <v>487</v>
      </c>
      <c r="I245" s="27">
        <v>91</v>
      </c>
      <c r="J245" s="27">
        <v>1</v>
      </c>
      <c r="K245" s="27">
        <v>14</v>
      </c>
      <c r="L245" s="27">
        <v>7</v>
      </c>
      <c r="M245" s="27">
        <v>7</v>
      </c>
      <c r="N245" s="27">
        <v>0</v>
      </c>
    </row>
    <row r="246" spans="1:14" x14ac:dyDescent="0.25">
      <c r="A246" s="22"/>
      <c r="B246" s="23" t="s">
        <v>24</v>
      </c>
      <c r="C246" s="24">
        <v>4083</v>
      </c>
      <c r="D246" s="24">
        <v>2086</v>
      </c>
      <c r="E246" s="24">
        <v>1997</v>
      </c>
      <c r="F246" s="24">
        <v>0</v>
      </c>
      <c r="G246" s="24">
        <v>568</v>
      </c>
      <c r="H246" s="24">
        <v>461</v>
      </c>
      <c r="I246" s="24">
        <v>107</v>
      </c>
      <c r="J246" s="24">
        <v>0</v>
      </c>
      <c r="K246" s="24">
        <v>19</v>
      </c>
      <c r="L246" s="24">
        <v>11</v>
      </c>
      <c r="M246" s="24">
        <v>8</v>
      </c>
      <c r="N246" s="24">
        <v>0</v>
      </c>
    </row>
    <row r="247" spans="1:14" x14ac:dyDescent="0.25">
      <c r="A247" s="25"/>
      <c r="B247" s="26" t="s">
        <v>25</v>
      </c>
      <c r="C247" s="27">
        <v>3992</v>
      </c>
      <c r="D247" s="27">
        <v>1997</v>
      </c>
      <c r="E247" s="27">
        <v>1995</v>
      </c>
      <c r="F247" s="27">
        <v>0</v>
      </c>
      <c r="G247" s="27">
        <v>563</v>
      </c>
      <c r="H247" s="27">
        <v>469</v>
      </c>
      <c r="I247" s="27">
        <v>94</v>
      </c>
      <c r="J247" s="27">
        <v>0</v>
      </c>
      <c r="K247" s="27">
        <v>15</v>
      </c>
      <c r="L247" s="27">
        <v>8</v>
      </c>
      <c r="M247" s="27">
        <v>7</v>
      </c>
      <c r="N247" s="27">
        <v>0</v>
      </c>
    </row>
    <row r="248" spans="1:14" x14ac:dyDescent="0.25">
      <c r="A248" s="22"/>
      <c r="B248" s="23" t="s">
        <v>29</v>
      </c>
      <c r="C248" s="24">
        <v>4231</v>
      </c>
      <c r="D248" s="24">
        <v>2196</v>
      </c>
      <c r="E248" s="24">
        <v>2035</v>
      </c>
      <c r="F248" s="24">
        <v>0</v>
      </c>
      <c r="G248" s="24">
        <v>603</v>
      </c>
      <c r="H248" s="24">
        <v>508</v>
      </c>
      <c r="I248" s="24">
        <v>94</v>
      </c>
      <c r="J248" s="24">
        <v>1</v>
      </c>
      <c r="K248" s="24">
        <v>26</v>
      </c>
      <c r="L248" s="24">
        <v>18</v>
      </c>
      <c r="M248" s="24">
        <v>7</v>
      </c>
      <c r="N248" s="24">
        <v>1</v>
      </c>
    </row>
    <row r="249" spans="1:14" x14ac:dyDescent="0.25">
      <c r="A249" s="25"/>
      <c r="B249" s="26" t="s">
        <v>30</v>
      </c>
      <c r="C249" s="27">
        <v>4151</v>
      </c>
      <c r="D249" s="27">
        <v>2104</v>
      </c>
      <c r="E249" s="27">
        <v>2047</v>
      </c>
      <c r="F249" s="27">
        <v>0</v>
      </c>
      <c r="G249" s="27">
        <v>589</v>
      </c>
      <c r="H249" s="27">
        <v>497</v>
      </c>
      <c r="I249" s="27">
        <v>92</v>
      </c>
      <c r="J249" s="27">
        <v>0</v>
      </c>
      <c r="K249" s="27">
        <v>13</v>
      </c>
      <c r="L249" s="27">
        <v>5</v>
      </c>
      <c r="M249" s="27">
        <v>8</v>
      </c>
      <c r="N249" s="27">
        <v>0</v>
      </c>
    </row>
    <row r="250" spans="1:14" x14ac:dyDescent="0.25">
      <c r="A250" s="22"/>
      <c r="B250" s="23" t="s">
        <v>154</v>
      </c>
      <c r="C250" s="24">
        <v>4357</v>
      </c>
      <c r="D250" s="24">
        <v>2231</v>
      </c>
      <c r="E250" s="24">
        <v>2126</v>
      </c>
      <c r="F250" s="24">
        <v>0</v>
      </c>
      <c r="G250" s="24">
        <v>591</v>
      </c>
      <c r="H250" s="24">
        <v>480</v>
      </c>
      <c r="I250" s="24">
        <v>111</v>
      </c>
      <c r="J250" s="24">
        <v>0</v>
      </c>
      <c r="K250" s="24">
        <v>16</v>
      </c>
      <c r="L250" s="24">
        <v>10</v>
      </c>
      <c r="M250" s="24">
        <v>5</v>
      </c>
      <c r="N250" s="24">
        <v>1</v>
      </c>
    </row>
    <row r="251" spans="1:14" x14ac:dyDescent="0.25">
      <c r="A251" s="25"/>
      <c r="B251" s="26" t="s">
        <v>155</v>
      </c>
      <c r="C251" s="27">
        <v>4170</v>
      </c>
      <c r="D251" s="27">
        <v>2113</v>
      </c>
      <c r="E251" s="27">
        <v>2057</v>
      </c>
      <c r="F251" s="27">
        <v>0</v>
      </c>
      <c r="G251" s="27">
        <v>620</v>
      </c>
      <c r="H251" s="27">
        <v>518</v>
      </c>
      <c r="I251" s="27">
        <v>102</v>
      </c>
      <c r="J251" s="27">
        <v>0</v>
      </c>
      <c r="K251" s="27">
        <v>17</v>
      </c>
      <c r="L251" s="27">
        <v>9</v>
      </c>
      <c r="M251" s="27">
        <v>7</v>
      </c>
      <c r="N251" s="27">
        <v>1</v>
      </c>
    </row>
    <row r="252" spans="1:14" x14ac:dyDescent="0.25">
      <c r="A252" s="22"/>
      <c r="B252" s="23" t="s">
        <v>156</v>
      </c>
      <c r="C252" s="24">
        <v>4244</v>
      </c>
      <c r="D252" s="24">
        <v>2142</v>
      </c>
      <c r="E252" s="24">
        <v>2102</v>
      </c>
      <c r="F252" s="24">
        <v>0</v>
      </c>
      <c r="G252" s="24">
        <v>586</v>
      </c>
      <c r="H252" s="24">
        <v>481</v>
      </c>
      <c r="I252" s="24">
        <v>104</v>
      </c>
      <c r="J252" s="24">
        <v>1</v>
      </c>
      <c r="K252" s="24">
        <v>24</v>
      </c>
      <c r="L252" s="24">
        <v>18</v>
      </c>
      <c r="M252" s="24">
        <v>6</v>
      </c>
      <c r="N252" s="24">
        <v>0</v>
      </c>
    </row>
    <row r="253" spans="1:14" x14ac:dyDescent="0.25">
      <c r="A253" s="25"/>
      <c r="B253" s="26" t="s">
        <v>157</v>
      </c>
      <c r="C253" s="27">
        <v>4285</v>
      </c>
      <c r="D253" s="27">
        <v>2196</v>
      </c>
      <c r="E253" s="27">
        <v>2089</v>
      </c>
      <c r="F253" s="27">
        <v>0</v>
      </c>
      <c r="G253" s="27">
        <v>586</v>
      </c>
      <c r="H253" s="27">
        <v>482</v>
      </c>
      <c r="I253" s="27">
        <v>103</v>
      </c>
      <c r="J253" s="27">
        <v>1</v>
      </c>
      <c r="K253" s="27">
        <v>16</v>
      </c>
      <c r="L253" s="27">
        <v>11</v>
      </c>
      <c r="M253" s="27">
        <v>5</v>
      </c>
      <c r="N253" s="27">
        <v>0</v>
      </c>
    </row>
    <row r="254" spans="1:14" x14ac:dyDescent="0.25">
      <c r="A254" s="22"/>
      <c r="B254" s="23" t="s">
        <v>158</v>
      </c>
      <c r="C254" s="24">
        <v>4358</v>
      </c>
      <c r="D254" s="24">
        <v>2204</v>
      </c>
      <c r="E254" s="24">
        <v>2154</v>
      </c>
      <c r="F254" s="24">
        <v>0</v>
      </c>
      <c r="G254" s="24">
        <v>542</v>
      </c>
      <c r="H254" s="24">
        <v>437</v>
      </c>
      <c r="I254" s="24">
        <v>105</v>
      </c>
      <c r="J254" s="24">
        <v>0</v>
      </c>
      <c r="K254" s="24">
        <v>18</v>
      </c>
      <c r="L254" s="24">
        <v>10</v>
      </c>
      <c r="M254" s="24">
        <v>8</v>
      </c>
      <c r="N254" s="24">
        <v>0</v>
      </c>
    </row>
    <row r="255" spans="1:14" x14ac:dyDescent="0.25">
      <c r="A255" s="25"/>
      <c r="B255" s="26" t="s">
        <v>159</v>
      </c>
      <c r="C255" s="27">
        <v>4057</v>
      </c>
      <c r="D255" s="27">
        <v>2100</v>
      </c>
      <c r="E255" s="27">
        <v>1957</v>
      </c>
      <c r="F255" s="27">
        <v>0</v>
      </c>
      <c r="G255" s="27">
        <v>596</v>
      </c>
      <c r="H255" s="27">
        <v>488</v>
      </c>
      <c r="I255" s="27">
        <v>105</v>
      </c>
      <c r="J255" s="27">
        <v>3</v>
      </c>
      <c r="K255" s="27">
        <v>19</v>
      </c>
      <c r="L255" s="27">
        <v>13</v>
      </c>
      <c r="M255" s="27">
        <v>6</v>
      </c>
      <c r="N255" s="27">
        <v>0</v>
      </c>
    </row>
    <row r="256" spans="1:14" x14ac:dyDescent="0.25">
      <c r="A256" s="22"/>
      <c r="B256" s="23" t="s">
        <v>160</v>
      </c>
      <c r="C256" s="24">
        <v>4143</v>
      </c>
      <c r="D256" s="24">
        <v>2080</v>
      </c>
      <c r="E256" s="24">
        <v>2063</v>
      </c>
      <c r="F256" s="24">
        <v>0</v>
      </c>
      <c r="G256" s="24">
        <v>566</v>
      </c>
      <c r="H256" s="24">
        <v>472</v>
      </c>
      <c r="I256" s="24">
        <v>94</v>
      </c>
      <c r="J256" s="24">
        <v>0</v>
      </c>
      <c r="K256" s="24">
        <v>17</v>
      </c>
      <c r="L256" s="24">
        <v>14</v>
      </c>
      <c r="M256" s="24">
        <v>3</v>
      </c>
      <c r="N256" s="24">
        <v>0</v>
      </c>
    </row>
    <row r="257" spans="1:14" x14ac:dyDescent="0.25">
      <c r="A257" s="25"/>
      <c r="B257" s="26" t="s">
        <v>161</v>
      </c>
      <c r="C257" s="27">
        <v>4097</v>
      </c>
      <c r="D257" s="27">
        <v>2074</v>
      </c>
      <c r="E257" s="27">
        <v>2023</v>
      </c>
      <c r="F257" s="27">
        <v>0</v>
      </c>
      <c r="G257" s="27">
        <v>629</v>
      </c>
      <c r="H257" s="27">
        <v>530</v>
      </c>
      <c r="I257" s="27">
        <v>96</v>
      </c>
      <c r="J257" s="27">
        <v>3</v>
      </c>
      <c r="K257" s="27">
        <v>16</v>
      </c>
      <c r="L257" s="27">
        <v>10</v>
      </c>
      <c r="M257" s="27">
        <v>5</v>
      </c>
      <c r="N257" s="27">
        <v>1</v>
      </c>
    </row>
    <row r="258" spans="1:14" x14ac:dyDescent="0.25">
      <c r="A258" s="22"/>
      <c r="B258" s="23" t="s">
        <v>162</v>
      </c>
      <c r="C258" s="24">
        <v>4078</v>
      </c>
      <c r="D258" s="24">
        <v>2025</v>
      </c>
      <c r="E258" s="24">
        <v>2053</v>
      </c>
      <c r="F258" s="24">
        <v>0</v>
      </c>
      <c r="G258" s="24">
        <v>598</v>
      </c>
      <c r="H258" s="24">
        <v>501</v>
      </c>
      <c r="I258" s="24">
        <v>96</v>
      </c>
      <c r="J258" s="24">
        <v>1</v>
      </c>
      <c r="K258" s="24">
        <v>17</v>
      </c>
      <c r="L258" s="24">
        <v>10</v>
      </c>
      <c r="M258" s="24">
        <v>6</v>
      </c>
      <c r="N258" s="24">
        <v>1</v>
      </c>
    </row>
    <row r="259" spans="1:14" x14ac:dyDescent="0.25">
      <c r="A259" s="25"/>
      <c r="B259" s="26" t="s">
        <v>163</v>
      </c>
      <c r="C259" s="27">
        <v>4281</v>
      </c>
      <c r="D259" s="27">
        <v>2182</v>
      </c>
      <c r="E259" s="27">
        <v>2099</v>
      </c>
      <c r="F259" s="27">
        <v>0</v>
      </c>
      <c r="G259" s="27">
        <v>605</v>
      </c>
      <c r="H259" s="27">
        <v>501</v>
      </c>
      <c r="I259" s="27">
        <v>102</v>
      </c>
      <c r="J259" s="27">
        <v>2</v>
      </c>
      <c r="K259" s="27">
        <v>26</v>
      </c>
      <c r="L259" s="27">
        <v>18</v>
      </c>
      <c r="M259" s="27">
        <v>8</v>
      </c>
      <c r="N259" s="27">
        <v>0</v>
      </c>
    </row>
    <row r="260" spans="1:14" x14ac:dyDescent="0.25">
      <c r="A260" s="22"/>
      <c r="B260" s="23" t="s">
        <v>164</v>
      </c>
      <c r="C260" s="24">
        <v>4200</v>
      </c>
      <c r="D260" s="24">
        <v>2131</v>
      </c>
      <c r="E260" s="24">
        <v>2069</v>
      </c>
      <c r="F260" s="24">
        <v>0</v>
      </c>
      <c r="G260" s="24">
        <v>618</v>
      </c>
      <c r="H260" s="24">
        <v>484</v>
      </c>
      <c r="I260" s="24">
        <v>130</v>
      </c>
      <c r="J260" s="24">
        <v>4</v>
      </c>
      <c r="K260" s="24">
        <v>24</v>
      </c>
      <c r="L260" s="24">
        <v>16</v>
      </c>
      <c r="M260" s="24">
        <v>8</v>
      </c>
      <c r="N260" s="24">
        <v>0</v>
      </c>
    </row>
    <row r="261" spans="1:14" x14ac:dyDescent="0.25">
      <c r="A261" s="25"/>
      <c r="B261" s="26" t="s">
        <v>165</v>
      </c>
      <c r="C261" s="27">
        <v>4106</v>
      </c>
      <c r="D261" s="27">
        <v>2120</v>
      </c>
      <c r="E261" s="27">
        <v>1986</v>
      </c>
      <c r="F261" s="27">
        <v>0</v>
      </c>
      <c r="G261" s="27">
        <v>597</v>
      </c>
      <c r="H261" s="27">
        <v>494</v>
      </c>
      <c r="I261" s="27">
        <v>103</v>
      </c>
      <c r="J261" s="27">
        <v>0</v>
      </c>
      <c r="K261" s="27">
        <v>14</v>
      </c>
      <c r="L261" s="27">
        <v>10</v>
      </c>
      <c r="M261" s="27">
        <v>3</v>
      </c>
      <c r="N261" s="27">
        <v>1</v>
      </c>
    </row>
    <row r="262" spans="1:14" x14ac:dyDescent="0.25">
      <c r="A262" s="22"/>
      <c r="B262" s="23" t="s">
        <v>166</v>
      </c>
      <c r="C262" s="24">
        <v>3990</v>
      </c>
      <c r="D262" s="24">
        <v>2012</v>
      </c>
      <c r="E262" s="24">
        <v>1978</v>
      </c>
      <c r="F262" s="24">
        <v>0</v>
      </c>
      <c r="G262" s="24">
        <v>588</v>
      </c>
      <c r="H262" s="24">
        <v>493</v>
      </c>
      <c r="I262" s="24">
        <v>90</v>
      </c>
      <c r="J262" s="24">
        <v>5</v>
      </c>
      <c r="K262" s="24">
        <v>31</v>
      </c>
      <c r="L262" s="24">
        <v>20</v>
      </c>
      <c r="M262" s="24">
        <v>11</v>
      </c>
      <c r="N262" s="24">
        <v>0</v>
      </c>
    </row>
    <row r="263" spans="1:14" x14ac:dyDescent="0.25">
      <c r="A263" s="25"/>
      <c r="B263" s="26" t="s">
        <v>167</v>
      </c>
      <c r="C263" s="27">
        <v>4069</v>
      </c>
      <c r="D263" s="27">
        <v>2052</v>
      </c>
      <c r="E263" s="27">
        <v>2017</v>
      </c>
      <c r="F263" s="27">
        <v>0</v>
      </c>
      <c r="G263" s="27">
        <v>555</v>
      </c>
      <c r="H263" s="27">
        <v>459</v>
      </c>
      <c r="I263" s="27">
        <v>95</v>
      </c>
      <c r="J263" s="27">
        <v>1</v>
      </c>
      <c r="K263" s="27">
        <v>24</v>
      </c>
      <c r="L263" s="27">
        <v>12</v>
      </c>
      <c r="M263" s="27">
        <v>12</v>
      </c>
      <c r="N263" s="27">
        <v>0</v>
      </c>
    </row>
    <row r="264" spans="1:14" x14ac:dyDescent="0.25">
      <c r="A264" s="22"/>
      <c r="B264" s="23" t="s">
        <v>168</v>
      </c>
      <c r="C264" s="24">
        <v>3893</v>
      </c>
      <c r="D264" s="24">
        <v>2008</v>
      </c>
      <c r="E264" s="24">
        <v>1885</v>
      </c>
      <c r="F264" s="24">
        <v>0</v>
      </c>
      <c r="G264" s="24">
        <v>522</v>
      </c>
      <c r="H264" s="24">
        <v>433</v>
      </c>
      <c r="I264" s="24">
        <v>89</v>
      </c>
      <c r="J264" s="24">
        <v>0</v>
      </c>
      <c r="K264" s="24">
        <v>17</v>
      </c>
      <c r="L264" s="24">
        <v>10</v>
      </c>
      <c r="M264" s="24">
        <v>7</v>
      </c>
      <c r="N264" s="24">
        <v>0</v>
      </c>
    </row>
    <row r="265" spans="1:14" x14ac:dyDescent="0.25">
      <c r="A265" s="25"/>
      <c r="B265" s="26" t="s">
        <v>169</v>
      </c>
      <c r="C265" s="27">
        <v>4024</v>
      </c>
      <c r="D265" s="27">
        <v>2043</v>
      </c>
      <c r="E265" s="27">
        <v>1981</v>
      </c>
      <c r="F265" s="27">
        <v>0</v>
      </c>
      <c r="G265" s="27">
        <v>577</v>
      </c>
      <c r="H265" s="27">
        <v>479</v>
      </c>
      <c r="I265" s="27">
        <v>97</v>
      </c>
      <c r="J265" s="27">
        <v>1</v>
      </c>
      <c r="K265" s="27">
        <v>27</v>
      </c>
      <c r="L265" s="27">
        <v>18</v>
      </c>
      <c r="M265" s="27">
        <v>7</v>
      </c>
      <c r="N265" s="27">
        <v>2</v>
      </c>
    </row>
    <row r="266" spans="1:14" x14ac:dyDescent="0.25">
      <c r="A266" s="22"/>
      <c r="B266" s="23" t="s">
        <v>170</v>
      </c>
      <c r="C266" s="24">
        <v>3982</v>
      </c>
      <c r="D266" s="24">
        <v>2027</v>
      </c>
      <c r="E266" s="24">
        <v>1955</v>
      </c>
      <c r="F266" s="24">
        <v>0</v>
      </c>
      <c r="G266" s="24">
        <v>572</v>
      </c>
      <c r="H266" s="24">
        <v>472</v>
      </c>
      <c r="I266" s="24">
        <v>97</v>
      </c>
      <c r="J266" s="24">
        <v>3</v>
      </c>
      <c r="K266" s="24">
        <v>23</v>
      </c>
      <c r="L266" s="24">
        <v>13</v>
      </c>
      <c r="M266" s="24">
        <v>8</v>
      </c>
      <c r="N266" s="24">
        <v>2</v>
      </c>
    </row>
    <row r="267" spans="1:14" x14ac:dyDescent="0.25">
      <c r="A267" s="25"/>
      <c r="B267" s="26" t="s">
        <v>171</v>
      </c>
      <c r="C267" s="27">
        <v>4014</v>
      </c>
      <c r="D267" s="27">
        <v>2055</v>
      </c>
      <c r="E267" s="27">
        <v>1959</v>
      </c>
      <c r="F267" s="27">
        <v>0</v>
      </c>
      <c r="G267" s="27">
        <v>587</v>
      </c>
      <c r="H267" s="27">
        <v>487</v>
      </c>
      <c r="I267" s="27">
        <v>96</v>
      </c>
      <c r="J267" s="27">
        <v>4</v>
      </c>
      <c r="K267" s="27">
        <v>16</v>
      </c>
      <c r="L267" s="27">
        <v>12</v>
      </c>
      <c r="M267" s="27">
        <v>4</v>
      </c>
      <c r="N267" s="27">
        <v>0</v>
      </c>
    </row>
    <row r="268" spans="1:14" x14ac:dyDescent="0.25">
      <c r="A268" s="22"/>
      <c r="B268" s="23" t="s">
        <v>172</v>
      </c>
      <c r="C268" s="24">
        <v>4114</v>
      </c>
      <c r="D268" s="24">
        <v>2093</v>
      </c>
      <c r="E268" s="24">
        <v>2021</v>
      </c>
      <c r="F268" s="24">
        <v>0</v>
      </c>
      <c r="G268" s="24">
        <v>494</v>
      </c>
      <c r="H268" s="24">
        <v>413</v>
      </c>
      <c r="I268" s="24">
        <v>81</v>
      </c>
      <c r="J268" s="24">
        <v>0</v>
      </c>
      <c r="K268" s="24">
        <v>25</v>
      </c>
      <c r="L268" s="24">
        <v>18</v>
      </c>
      <c r="M268" s="24">
        <v>6</v>
      </c>
      <c r="N268" s="24">
        <v>1</v>
      </c>
    </row>
    <row r="269" spans="1:14" x14ac:dyDescent="0.25">
      <c r="A269" s="25"/>
      <c r="B269" s="26" t="s">
        <v>173</v>
      </c>
      <c r="C269" s="27">
        <v>4125</v>
      </c>
      <c r="D269" s="27">
        <v>2167</v>
      </c>
      <c r="E269" s="27">
        <v>1958</v>
      </c>
      <c r="F269" s="27">
        <v>0</v>
      </c>
      <c r="G269" s="27">
        <v>633</v>
      </c>
      <c r="H269" s="27">
        <v>532</v>
      </c>
      <c r="I269" s="27">
        <v>100</v>
      </c>
      <c r="J269" s="27">
        <v>1</v>
      </c>
      <c r="K269" s="27">
        <v>20</v>
      </c>
      <c r="L269" s="27">
        <v>13</v>
      </c>
      <c r="M269" s="27">
        <v>7</v>
      </c>
      <c r="N269" s="27">
        <v>0</v>
      </c>
    </row>
    <row r="270" spans="1:14" x14ac:dyDescent="0.25">
      <c r="A270" s="22"/>
      <c r="B270" s="23" t="s">
        <v>174</v>
      </c>
      <c r="C270" s="24">
        <v>4108</v>
      </c>
      <c r="D270" s="24">
        <v>2128</v>
      </c>
      <c r="E270" s="24">
        <v>1980</v>
      </c>
      <c r="F270" s="24">
        <v>0</v>
      </c>
      <c r="G270" s="24">
        <v>616</v>
      </c>
      <c r="H270" s="24">
        <v>524</v>
      </c>
      <c r="I270" s="24">
        <v>92</v>
      </c>
      <c r="J270" s="24">
        <v>0</v>
      </c>
      <c r="K270" s="24">
        <v>22</v>
      </c>
      <c r="L270" s="24">
        <v>12</v>
      </c>
      <c r="M270" s="24">
        <v>9</v>
      </c>
      <c r="N270" s="24">
        <v>1</v>
      </c>
    </row>
    <row r="271" spans="1:14" x14ac:dyDescent="0.25">
      <c r="A271" s="25"/>
      <c r="B271" s="26" t="s">
        <v>175</v>
      </c>
      <c r="C271" s="27">
        <v>4120</v>
      </c>
      <c r="D271" s="27">
        <v>2086</v>
      </c>
      <c r="E271" s="27">
        <v>2034</v>
      </c>
      <c r="F271" s="27">
        <v>0</v>
      </c>
      <c r="G271" s="27">
        <v>565</v>
      </c>
      <c r="H271" s="27">
        <v>467</v>
      </c>
      <c r="I271" s="27">
        <v>97</v>
      </c>
      <c r="J271" s="27">
        <v>1</v>
      </c>
      <c r="K271" s="27">
        <v>12</v>
      </c>
      <c r="L271" s="27">
        <v>10</v>
      </c>
      <c r="M271" s="27">
        <v>2</v>
      </c>
      <c r="N271" s="27">
        <v>0</v>
      </c>
    </row>
    <row r="272" spans="1:14" x14ac:dyDescent="0.25">
      <c r="A272" s="22"/>
      <c r="B272" s="23" t="s">
        <v>176</v>
      </c>
      <c r="C272" s="24">
        <v>4191</v>
      </c>
      <c r="D272" s="24">
        <v>2110</v>
      </c>
      <c r="E272" s="24">
        <v>2081</v>
      </c>
      <c r="F272" s="24">
        <v>0</v>
      </c>
      <c r="G272" s="24">
        <v>579</v>
      </c>
      <c r="H272" s="24">
        <v>497</v>
      </c>
      <c r="I272" s="24">
        <v>80</v>
      </c>
      <c r="J272" s="24">
        <v>2</v>
      </c>
      <c r="K272" s="24">
        <v>20</v>
      </c>
      <c r="L272" s="24">
        <v>14</v>
      </c>
      <c r="M272" s="24">
        <v>6</v>
      </c>
      <c r="N272" s="24">
        <v>0</v>
      </c>
    </row>
    <row r="273" spans="1:15" x14ac:dyDescent="0.25">
      <c r="A273" s="25"/>
      <c r="B273" s="26" t="s">
        <v>177</v>
      </c>
      <c r="C273" s="27">
        <v>4162</v>
      </c>
      <c r="D273" s="27">
        <v>2113</v>
      </c>
      <c r="E273" s="27">
        <v>2049</v>
      </c>
      <c r="F273" s="27">
        <v>0</v>
      </c>
      <c r="G273" s="27">
        <v>566</v>
      </c>
      <c r="H273" s="27">
        <v>462</v>
      </c>
      <c r="I273" s="27">
        <v>104</v>
      </c>
      <c r="J273" s="27">
        <v>0</v>
      </c>
      <c r="K273" s="27">
        <v>27</v>
      </c>
      <c r="L273" s="27">
        <v>15</v>
      </c>
      <c r="M273" s="27">
        <v>12</v>
      </c>
      <c r="N273" s="27">
        <v>0</v>
      </c>
    </row>
    <row r="274" spans="1:15" x14ac:dyDescent="0.25">
      <c r="A274" s="22"/>
      <c r="B274" s="23" t="s">
        <v>178</v>
      </c>
      <c r="C274" s="24">
        <v>4186</v>
      </c>
      <c r="D274" s="24">
        <v>2170</v>
      </c>
      <c r="E274" s="24">
        <v>2016</v>
      </c>
      <c r="F274" s="24">
        <v>0</v>
      </c>
      <c r="G274" s="24">
        <v>592</v>
      </c>
      <c r="H274" s="24">
        <v>493</v>
      </c>
      <c r="I274" s="24">
        <v>99</v>
      </c>
      <c r="J274" s="24">
        <v>0</v>
      </c>
      <c r="K274" s="24">
        <v>25</v>
      </c>
      <c r="L274" s="24">
        <v>18</v>
      </c>
      <c r="M274" s="24">
        <v>6</v>
      </c>
      <c r="N274" s="24">
        <v>1</v>
      </c>
    </row>
    <row r="275" spans="1:15" x14ac:dyDescent="0.25">
      <c r="A275" s="25"/>
      <c r="B275" s="26" t="s">
        <v>179</v>
      </c>
      <c r="C275" s="27">
        <v>4132</v>
      </c>
      <c r="D275" s="27">
        <v>2112</v>
      </c>
      <c r="E275" s="27">
        <v>2020</v>
      </c>
      <c r="F275" s="27">
        <v>0</v>
      </c>
      <c r="G275" s="27">
        <v>664</v>
      </c>
      <c r="H275" s="27">
        <v>548</v>
      </c>
      <c r="I275" s="27">
        <v>105</v>
      </c>
      <c r="J275" s="27">
        <v>11</v>
      </c>
      <c r="K275" s="27">
        <v>22</v>
      </c>
      <c r="L275" s="27">
        <v>14</v>
      </c>
      <c r="M275" s="27">
        <v>8</v>
      </c>
      <c r="N275" s="27">
        <v>0</v>
      </c>
    </row>
    <row r="276" spans="1:15" x14ac:dyDescent="0.25">
      <c r="A276" s="22"/>
      <c r="B276" s="23" t="s">
        <v>180</v>
      </c>
      <c r="C276" s="24">
        <v>4153</v>
      </c>
      <c r="D276" s="24">
        <v>2109</v>
      </c>
      <c r="E276" s="24">
        <v>2044</v>
      </c>
      <c r="F276" s="24">
        <v>0</v>
      </c>
      <c r="G276" s="24">
        <v>683</v>
      </c>
      <c r="H276" s="24">
        <v>570</v>
      </c>
      <c r="I276" s="24">
        <v>113</v>
      </c>
      <c r="J276" s="24">
        <v>0</v>
      </c>
      <c r="K276" s="24">
        <v>26</v>
      </c>
      <c r="L276" s="24">
        <v>20</v>
      </c>
      <c r="M276" s="24">
        <v>6</v>
      </c>
      <c r="N276" s="24">
        <v>0</v>
      </c>
    </row>
    <row r="277" spans="1:15" x14ac:dyDescent="0.25">
      <c r="A277" s="25"/>
      <c r="B277" s="26" t="s">
        <v>181</v>
      </c>
      <c r="C277" s="27">
        <v>4275</v>
      </c>
      <c r="D277" s="27">
        <v>2150</v>
      </c>
      <c r="E277" s="27">
        <v>2125</v>
      </c>
      <c r="F277" s="27">
        <v>0</v>
      </c>
      <c r="G277" s="27">
        <v>739</v>
      </c>
      <c r="H277" s="27">
        <v>618</v>
      </c>
      <c r="I277" s="27">
        <v>121</v>
      </c>
      <c r="J277" s="27">
        <v>0</v>
      </c>
      <c r="K277" s="27">
        <v>27</v>
      </c>
      <c r="L277" s="27">
        <v>20</v>
      </c>
      <c r="M277" s="27">
        <v>7</v>
      </c>
      <c r="N277" s="27">
        <v>0</v>
      </c>
    </row>
    <row r="278" spans="1:15" x14ac:dyDescent="0.25">
      <c r="A278" s="22">
        <v>2020</v>
      </c>
      <c r="B278" s="23" t="s">
        <v>3</v>
      </c>
      <c r="C278" s="24">
        <v>275980</v>
      </c>
      <c r="D278" s="24">
        <v>149557</v>
      </c>
      <c r="E278" s="24">
        <v>126420</v>
      </c>
      <c r="F278" s="24">
        <v>3</v>
      </c>
      <c r="G278" s="24">
        <v>29029</v>
      </c>
      <c r="H278" s="24">
        <v>24262</v>
      </c>
      <c r="I278" s="24">
        <v>4697</v>
      </c>
      <c r="J278" s="24">
        <v>70</v>
      </c>
      <c r="K278" s="24">
        <v>761</v>
      </c>
      <c r="L278" s="24">
        <v>525</v>
      </c>
      <c r="M278" s="24">
        <v>222</v>
      </c>
      <c r="N278" s="24">
        <v>14</v>
      </c>
    </row>
    <row r="279" spans="1:15" x14ac:dyDescent="0.25">
      <c r="A279" s="25"/>
      <c r="B279" s="26" t="s">
        <v>4</v>
      </c>
      <c r="C279" s="27">
        <v>4336</v>
      </c>
      <c r="D279" s="27">
        <v>2259</v>
      </c>
      <c r="E279" s="27">
        <v>2077</v>
      </c>
      <c r="F279" s="27">
        <v>0</v>
      </c>
      <c r="G279" s="27">
        <v>733</v>
      </c>
      <c r="H279" s="27">
        <v>597</v>
      </c>
      <c r="I279" s="27">
        <v>135</v>
      </c>
      <c r="J279" s="27">
        <v>1</v>
      </c>
      <c r="K279" s="27">
        <v>20</v>
      </c>
      <c r="L279" s="27">
        <v>14</v>
      </c>
      <c r="M279" s="27">
        <v>3</v>
      </c>
      <c r="N279" s="27">
        <v>3</v>
      </c>
      <c r="O279" s="6"/>
    </row>
    <row r="280" spans="1:15" x14ac:dyDescent="0.25">
      <c r="A280" s="22"/>
      <c r="B280" s="23" t="s">
        <v>5</v>
      </c>
      <c r="C280" s="24">
        <v>4430</v>
      </c>
      <c r="D280" s="24">
        <v>2264</v>
      </c>
      <c r="E280" s="24">
        <v>2166</v>
      </c>
      <c r="F280" s="24">
        <v>0</v>
      </c>
      <c r="G280" s="24">
        <v>598</v>
      </c>
      <c r="H280" s="24">
        <v>498</v>
      </c>
      <c r="I280" s="24">
        <v>100</v>
      </c>
      <c r="J280" s="24">
        <v>0</v>
      </c>
      <c r="K280" s="24">
        <v>20</v>
      </c>
      <c r="L280" s="24">
        <v>14</v>
      </c>
      <c r="M280" s="24">
        <v>6</v>
      </c>
      <c r="N280" s="24">
        <v>0</v>
      </c>
      <c r="O280" s="6"/>
    </row>
    <row r="281" spans="1:15" x14ac:dyDescent="0.25">
      <c r="A281" s="25"/>
      <c r="B281" s="26" t="s">
        <v>6</v>
      </c>
      <c r="C281" s="27">
        <v>4317</v>
      </c>
      <c r="D281" s="27">
        <v>2245</v>
      </c>
      <c r="E281" s="27">
        <v>2072</v>
      </c>
      <c r="F281" s="27">
        <v>0</v>
      </c>
      <c r="G281" s="27">
        <v>597</v>
      </c>
      <c r="H281" s="27">
        <v>504</v>
      </c>
      <c r="I281" s="27">
        <v>92</v>
      </c>
      <c r="J281" s="27">
        <v>1</v>
      </c>
      <c r="K281" s="27">
        <v>18</v>
      </c>
      <c r="L281" s="27">
        <v>12</v>
      </c>
      <c r="M281" s="27">
        <v>6</v>
      </c>
      <c r="N281" s="27">
        <v>0</v>
      </c>
      <c r="O281" s="6"/>
    </row>
    <row r="282" spans="1:15" x14ac:dyDescent="0.25">
      <c r="A282" s="22"/>
      <c r="B282" s="23" t="s">
        <v>7</v>
      </c>
      <c r="C282" s="24">
        <v>4187</v>
      </c>
      <c r="D282" s="24">
        <v>2108</v>
      </c>
      <c r="E282" s="24">
        <v>2079</v>
      </c>
      <c r="F282" s="24">
        <v>0</v>
      </c>
      <c r="G282" s="24">
        <v>576</v>
      </c>
      <c r="H282" s="24">
        <v>478</v>
      </c>
      <c r="I282" s="24">
        <v>98</v>
      </c>
      <c r="J282" s="24">
        <v>0</v>
      </c>
      <c r="K282" s="24">
        <v>25</v>
      </c>
      <c r="L282" s="24">
        <v>17</v>
      </c>
      <c r="M282" s="24">
        <v>8</v>
      </c>
      <c r="N282" s="24">
        <v>0</v>
      </c>
      <c r="O282" s="6"/>
    </row>
    <row r="283" spans="1:15" x14ac:dyDescent="0.25">
      <c r="A283" s="25"/>
      <c r="B283" s="26" t="s">
        <v>8</v>
      </c>
      <c r="C283" s="27">
        <v>4078</v>
      </c>
      <c r="D283" s="27">
        <v>2147</v>
      </c>
      <c r="E283" s="27">
        <v>1931</v>
      </c>
      <c r="F283" s="27">
        <v>0</v>
      </c>
      <c r="G283" s="27">
        <v>552</v>
      </c>
      <c r="H283" s="27">
        <v>461</v>
      </c>
      <c r="I283" s="27">
        <v>86</v>
      </c>
      <c r="J283" s="27">
        <v>5</v>
      </c>
      <c r="K283" s="27">
        <v>19</v>
      </c>
      <c r="L283" s="27">
        <v>9</v>
      </c>
      <c r="M283" s="27">
        <v>9</v>
      </c>
      <c r="N283" s="27">
        <v>1</v>
      </c>
      <c r="O283" s="6"/>
    </row>
    <row r="284" spans="1:15" x14ac:dyDescent="0.25">
      <c r="A284" s="22"/>
      <c r="B284" s="23" t="s">
        <v>9</v>
      </c>
      <c r="C284" s="24">
        <v>4136</v>
      </c>
      <c r="D284" s="24">
        <v>2121</v>
      </c>
      <c r="E284" s="24">
        <v>2015</v>
      </c>
      <c r="F284" s="24">
        <v>0</v>
      </c>
      <c r="G284" s="24">
        <v>594</v>
      </c>
      <c r="H284" s="24">
        <v>478</v>
      </c>
      <c r="I284" s="24">
        <v>114</v>
      </c>
      <c r="J284" s="24">
        <v>2</v>
      </c>
      <c r="K284" s="24">
        <v>23</v>
      </c>
      <c r="L284" s="24">
        <v>15</v>
      </c>
      <c r="M284" s="24">
        <v>7</v>
      </c>
      <c r="N284" s="24">
        <v>1</v>
      </c>
      <c r="O284" s="6"/>
    </row>
    <row r="285" spans="1:15" x14ac:dyDescent="0.25">
      <c r="A285" s="25"/>
      <c r="B285" s="26" t="s">
        <v>10</v>
      </c>
      <c r="C285" s="27">
        <v>4167</v>
      </c>
      <c r="D285" s="27">
        <v>2119</v>
      </c>
      <c r="E285" s="27">
        <v>2048</v>
      </c>
      <c r="F285" s="27">
        <v>0</v>
      </c>
      <c r="G285" s="27">
        <v>536</v>
      </c>
      <c r="H285" s="27">
        <v>448</v>
      </c>
      <c r="I285" s="27">
        <v>83</v>
      </c>
      <c r="J285" s="27">
        <v>5</v>
      </c>
      <c r="K285" s="27">
        <v>21</v>
      </c>
      <c r="L285" s="27">
        <v>17</v>
      </c>
      <c r="M285" s="27">
        <v>4</v>
      </c>
      <c r="N285" s="27">
        <v>0</v>
      </c>
      <c r="O285" s="6"/>
    </row>
    <row r="286" spans="1:15" x14ac:dyDescent="0.25">
      <c r="A286" s="22"/>
      <c r="B286" s="23" t="s">
        <v>11</v>
      </c>
      <c r="C286" s="24">
        <v>4083</v>
      </c>
      <c r="D286" s="24">
        <v>2071</v>
      </c>
      <c r="E286" s="24">
        <v>2012</v>
      </c>
      <c r="F286" s="24">
        <v>0</v>
      </c>
      <c r="G286" s="24">
        <v>613</v>
      </c>
      <c r="H286" s="24">
        <v>494</v>
      </c>
      <c r="I286" s="24">
        <v>104</v>
      </c>
      <c r="J286" s="24">
        <v>15</v>
      </c>
      <c r="K286" s="24">
        <v>22</v>
      </c>
      <c r="L286" s="24">
        <v>16</v>
      </c>
      <c r="M286" s="24">
        <v>6</v>
      </c>
      <c r="N286" s="24">
        <v>0</v>
      </c>
      <c r="O286" s="6"/>
    </row>
    <row r="287" spans="1:15" x14ac:dyDescent="0.25">
      <c r="A287" s="25"/>
      <c r="B287" s="26" t="s">
        <v>12</v>
      </c>
      <c r="C287" s="27">
        <v>3990</v>
      </c>
      <c r="D287" s="27">
        <v>2054</v>
      </c>
      <c r="E287" s="27">
        <v>1936</v>
      </c>
      <c r="F287" s="27">
        <v>0</v>
      </c>
      <c r="G287" s="27">
        <v>548</v>
      </c>
      <c r="H287" s="27">
        <v>448</v>
      </c>
      <c r="I287" s="27">
        <v>97</v>
      </c>
      <c r="J287" s="27">
        <v>3</v>
      </c>
      <c r="K287" s="27">
        <v>18</v>
      </c>
      <c r="L287" s="27">
        <v>15</v>
      </c>
      <c r="M287" s="27">
        <v>3</v>
      </c>
      <c r="N287" s="27">
        <v>0</v>
      </c>
      <c r="O287" s="6"/>
    </row>
    <row r="288" spans="1:15" x14ac:dyDescent="0.25">
      <c r="A288" s="22"/>
      <c r="B288" s="23" t="s">
        <v>13</v>
      </c>
      <c r="C288" s="24">
        <v>3948</v>
      </c>
      <c r="D288" s="24">
        <v>2019</v>
      </c>
      <c r="E288" s="24">
        <v>1929</v>
      </c>
      <c r="F288" s="24">
        <v>0</v>
      </c>
      <c r="G288" s="24">
        <v>596</v>
      </c>
      <c r="H288" s="24">
        <v>508</v>
      </c>
      <c r="I288" s="24">
        <v>88</v>
      </c>
      <c r="J288" s="24">
        <v>0</v>
      </c>
      <c r="K288" s="24">
        <v>14</v>
      </c>
      <c r="L288" s="24">
        <v>9</v>
      </c>
      <c r="M288" s="24">
        <v>5</v>
      </c>
      <c r="N288" s="24">
        <v>0</v>
      </c>
      <c r="O288" s="6"/>
    </row>
    <row r="289" spans="1:15" x14ac:dyDescent="0.25">
      <c r="A289" s="25"/>
      <c r="B289" s="26" t="s">
        <v>14</v>
      </c>
      <c r="C289" s="27">
        <v>3884</v>
      </c>
      <c r="D289" s="27">
        <v>1991</v>
      </c>
      <c r="E289" s="27">
        <v>1893</v>
      </c>
      <c r="F289" s="27">
        <v>0</v>
      </c>
      <c r="G289" s="27">
        <v>582</v>
      </c>
      <c r="H289" s="27">
        <v>483</v>
      </c>
      <c r="I289" s="27">
        <v>98</v>
      </c>
      <c r="J289" s="27">
        <v>1</v>
      </c>
      <c r="K289" s="27">
        <v>10</v>
      </c>
      <c r="L289" s="27">
        <v>5</v>
      </c>
      <c r="M289" s="27">
        <v>5</v>
      </c>
      <c r="N289" s="27">
        <v>0</v>
      </c>
      <c r="O289" s="6"/>
    </row>
    <row r="290" spans="1:15" x14ac:dyDescent="0.25">
      <c r="A290" s="22"/>
      <c r="B290" s="23" t="s">
        <v>15</v>
      </c>
      <c r="C290" s="24">
        <v>4043</v>
      </c>
      <c r="D290" s="24">
        <v>2104</v>
      </c>
      <c r="E290" s="24">
        <v>1939</v>
      </c>
      <c r="F290" s="24">
        <v>0</v>
      </c>
      <c r="G290" s="24">
        <v>459</v>
      </c>
      <c r="H290" s="24">
        <v>383</v>
      </c>
      <c r="I290" s="24">
        <v>76</v>
      </c>
      <c r="J290" s="24">
        <v>0</v>
      </c>
      <c r="K290" s="24">
        <v>15</v>
      </c>
      <c r="L290" s="24">
        <v>10</v>
      </c>
      <c r="M290" s="24">
        <v>3</v>
      </c>
      <c r="N290" s="24">
        <v>2</v>
      </c>
      <c r="O290" s="6"/>
    </row>
    <row r="291" spans="1:15" x14ac:dyDescent="0.25">
      <c r="A291" s="25"/>
      <c r="B291" s="26" t="s">
        <v>16</v>
      </c>
      <c r="C291" s="27">
        <v>4027</v>
      </c>
      <c r="D291" s="27">
        <v>2049</v>
      </c>
      <c r="E291" s="27">
        <v>1978</v>
      </c>
      <c r="F291" s="27">
        <v>0</v>
      </c>
      <c r="G291" s="27">
        <v>318</v>
      </c>
      <c r="H291" s="27">
        <v>251</v>
      </c>
      <c r="I291" s="27">
        <v>67</v>
      </c>
      <c r="J291" s="27">
        <v>0</v>
      </c>
      <c r="K291" s="27">
        <v>8</v>
      </c>
      <c r="L291" s="27">
        <v>6</v>
      </c>
      <c r="M291" s="27">
        <v>2</v>
      </c>
      <c r="N291" s="27">
        <v>0</v>
      </c>
      <c r="O291" s="6"/>
    </row>
    <row r="292" spans="1:15" x14ac:dyDescent="0.25">
      <c r="A292" s="22"/>
      <c r="B292" s="23" t="s">
        <v>17</v>
      </c>
      <c r="C292" s="24">
        <v>3837</v>
      </c>
      <c r="D292" s="24">
        <v>1974</v>
      </c>
      <c r="E292" s="24">
        <v>1863</v>
      </c>
      <c r="F292" s="24">
        <v>0</v>
      </c>
      <c r="G292" s="24">
        <v>355</v>
      </c>
      <c r="H292" s="24">
        <v>297</v>
      </c>
      <c r="I292" s="24">
        <v>55</v>
      </c>
      <c r="J292" s="24">
        <v>3</v>
      </c>
      <c r="K292" s="24">
        <v>11</v>
      </c>
      <c r="L292" s="24">
        <v>11</v>
      </c>
      <c r="M292" s="24">
        <v>0</v>
      </c>
      <c r="N292" s="24">
        <v>0</v>
      </c>
    </row>
    <row r="293" spans="1:15" x14ac:dyDescent="0.25">
      <c r="A293" s="25"/>
      <c r="B293" s="26" t="s">
        <v>18</v>
      </c>
      <c r="C293" s="27">
        <v>3935</v>
      </c>
      <c r="D293" s="27">
        <v>2011</v>
      </c>
      <c r="E293" s="27">
        <v>1924</v>
      </c>
      <c r="F293" s="27">
        <v>0</v>
      </c>
      <c r="G293" s="27">
        <v>326</v>
      </c>
      <c r="H293" s="27">
        <v>283</v>
      </c>
      <c r="I293" s="27">
        <v>43</v>
      </c>
      <c r="J293" s="27">
        <v>0</v>
      </c>
      <c r="K293" s="27">
        <v>10</v>
      </c>
      <c r="L293" s="27">
        <v>7</v>
      </c>
      <c r="M293" s="27">
        <v>3</v>
      </c>
      <c r="N293" s="27">
        <v>0</v>
      </c>
    </row>
    <row r="294" spans="1:15" x14ac:dyDescent="0.25">
      <c r="A294" s="22"/>
      <c r="B294" s="23" t="s">
        <v>19</v>
      </c>
      <c r="C294" s="24">
        <v>3990</v>
      </c>
      <c r="D294" s="24">
        <v>2060</v>
      </c>
      <c r="E294" s="24">
        <v>1930</v>
      </c>
      <c r="F294" s="24">
        <v>0</v>
      </c>
      <c r="G294" s="24">
        <v>365</v>
      </c>
      <c r="H294" s="24">
        <v>305</v>
      </c>
      <c r="I294" s="24">
        <v>60</v>
      </c>
      <c r="J294" s="24">
        <v>0</v>
      </c>
      <c r="K294" s="24">
        <v>11</v>
      </c>
      <c r="L294" s="24">
        <v>6</v>
      </c>
      <c r="M294" s="24">
        <v>4</v>
      </c>
      <c r="N294" s="24">
        <v>1</v>
      </c>
    </row>
    <row r="295" spans="1:15" x14ac:dyDescent="0.25">
      <c r="A295" s="25"/>
      <c r="B295" s="26" t="s">
        <v>20</v>
      </c>
      <c r="C295" s="27">
        <v>3943</v>
      </c>
      <c r="D295" s="27">
        <v>2061</v>
      </c>
      <c r="E295" s="27">
        <v>1882</v>
      </c>
      <c r="F295" s="27">
        <v>0</v>
      </c>
      <c r="G295" s="27">
        <v>389</v>
      </c>
      <c r="H295" s="27">
        <v>325</v>
      </c>
      <c r="I295" s="27">
        <v>63</v>
      </c>
      <c r="J295" s="27">
        <v>1</v>
      </c>
      <c r="K295" s="27">
        <v>11</v>
      </c>
      <c r="L295" s="27">
        <v>6</v>
      </c>
      <c r="M295" s="27">
        <v>5</v>
      </c>
      <c r="N295" s="27">
        <v>0</v>
      </c>
    </row>
    <row r="296" spans="1:15" x14ac:dyDescent="0.25">
      <c r="A296" s="22"/>
      <c r="B296" s="23" t="s">
        <v>21</v>
      </c>
      <c r="C296" s="24">
        <v>3835</v>
      </c>
      <c r="D296" s="24">
        <v>1968</v>
      </c>
      <c r="E296" s="24">
        <v>1867</v>
      </c>
      <c r="F296" s="24">
        <v>0</v>
      </c>
      <c r="G296" s="24">
        <v>435</v>
      </c>
      <c r="H296" s="24">
        <v>367</v>
      </c>
      <c r="I296" s="24">
        <v>67</v>
      </c>
      <c r="J296" s="24">
        <v>1</v>
      </c>
      <c r="K296" s="24">
        <v>13</v>
      </c>
      <c r="L296" s="24">
        <v>9</v>
      </c>
      <c r="M296" s="24">
        <v>4</v>
      </c>
      <c r="N296" s="24">
        <v>0</v>
      </c>
    </row>
    <row r="297" spans="1:15" x14ac:dyDescent="0.25">
      <c r="A297" s="25"/>
      <c r="B297" s="26" t="s">
        <v>22</v>
      </c>
      <c r="C297" s="27">
        <v>4014</v>
      </c>
      <c r="D297" s="27">
        <v>2090</v>
      </c>
      <c r="E297" s="27">
        <v>1924</v>
      </c>
      <c r="F297" s="27">
        <v>0</v>
      </c>
      <c r="G297" s="27">
        <v>457</v>
      </c>
      <c r="H297" s="27">
        <v>388</v>
      </c>
      <c r="I297" s="27">
        <v>68</v>
      </c>
      <c r="J297" s="27">
        <v>1</v>
      </c>
      <c r="K297" s="27">
        <v>8</v>
      </c>
      <c r="L297" s="27">
        <v>7</v>
      </c>
      <c r="M297" s="27">
        <v>1</v>
      </c>
      <c r="N297" s="27">
        <v>0</v>
      </c>
    </row>
    <row r="298" spans="1:15" x14ac:dyDescent="0.25">
      <c r="A298" s="22"/>
      <c r="B298" s="23" t="s">
        <v>23</v>
      </c>
      <c r="C298" s="24">
        <v>4144</v>
      </c>
      <c r="D298" s="24">
        <v>2137</v>
      </c>
      <c r="E298" s="24">
        <v>2007</v>
      </c>
      <c r="F298" s="24">
        <v>0</v>
      </c>
      <c r="G298" s="24">
        <v>448</v>
      </c>
      <c r="H298" s="24">
        <v>374</v>
      </c>
      <c r="I298" s="24">
        <v>72</v>
      </c>
      <c r="J298" s="24">
        <v>2</v>
      </c>
      <c r="K298" s="24">
        <v>11</v>
      </c>
      <c r="L298" s="24">
        <v>9</v>
      </c>
      <c r="M298" s="24">
        <v>2</v>
      </c>
      <c r="N298" s="24">
        <v>0</v>
      </c>
    </row>
    <row r="299" spans="1:15" x14ac:dyDescent="0.25">
      <c r="A299" s="25"/>
      <c r="B299" s="26" t="s">
        <v>24</v>
      </c>
      <c r="C299" s="27">
        <v>4227</v>
      </c>
      <c r="D299" s="27">
        <v>2186</v>
      </c>
      <c r="E299" s="27">
        <v>2041</v>
      </c>
      <c r="F299" s="27">
        <v>0</v>
      </c>
      <c r="G299" s="27">
        <v>484</v>
      </c>
      <c r="H299" s="27">
        <v>416</v>
      </c>
      <c r="I299" s="27">
        <v>68</v>
      </c>
      <c r="J299" s="27">
        <v>0</v>
      </c>
      <c r="K299" s="27">
        <v>9</v>
      </c>
      <c r="L299" s="27">
        <v>4</v>
      </c>
      <c r="M299" s="27">
        <v>5</v>
      </c>
      <c r="N299" s="27">
        <v>0</v>
      </c>
    </row>
    <row r="300" spans="1:15" x14ac:dyDescent="0.25">
      <c r="A300" s="22"/>
      <c r="B300" s="23" t="s">
        <v>25</v>
      </c>
      <c r="C300" s="24">
        <v>4304</v>
      </c>
      <c r="D300" s="24">
        <v>2271</v>
      </c>
      <c r="E300" s="24">
        <v>2033</v>
      </c>
      <c r="F300" s="24">
        <v>0</v>
      </c>
      <c r="G300" s="24">
        <v>451</v>
      </c>
      <c r="H300" s="24">
        <v>369</v>
      </c>
      <c r="I300" s="24">
        <v>80</v>
      </c>
      <c r="J300" s="24">
        <v>2</v>
      </c>
      <c r="K300" s="24">
        <v>9</v>
      </c>
      <c r="L300" s="24">
        <v>3</v>
      </c>
      <c r="M300" s="24">
        <v>6</v>
      </c>
      <c r="N300" s="24">
        <v>0</v>
      </c>
    </row>
    <row r="301" spans="1:15" x14ac:dyDescent="0.25">
      <c r="A301" s="25"/>
      <c r="B301" s="26" t="s">
        <v>29</v>
      </c>
      <c r="C301" s="27">
        <v>4696</v>
      </c>
      <c r="D301" s="27">
        <v>2546</v>
      </c>
      <c r="E301" s="27">
        <v>2150</v>
      </c>
      <c r="F301" s="27">
        <v>0</v>
      </c>
      <c r="G301" s="27">
        <v>463</v>
      </c>
      <c r="H301" s="27">
        <v>384</v>
      </c>
      <c r="I301" s="27">
        <v>79</v>
      </c>
      <c r="J301" s="27">
        <v>0</v>
      </c>
      <c r="K301" s="27">
        <v>15</v>
      </c>
      <c r="L301" s="27">
        <v>11</v>
      </c>
      <c r="M301" s="27">
        <v>3</v>
      </c>
      <c r="N301" s="27">
        <v>1</v>
      </c>
    </row>
    <row r="302" spans="1:15" x14ac:dyDescent="0.25">
      <c r="A302" s="22"/>
      <c r="B302" s="23" t="s">
        <v>30</v>
      </c>
      <c r="C302" s="24">
        <v>4828</v>
      </c>
      <c r="D302" s="24">
        <v>2602</v>
      </c>
      <c r="E302" s="24">
        <v>2225</v>
      </c>
      <c r="F302" s="24">
        <v>1</v>
      </c>
      <c r="G302" s="24">
        <v>531</v>
      </c>
      <c r="H302" s="24">
        <v>442</v>
      </c>
      <c r="I302" s="24">
        <v>88</v>
      </c>
      <c r="J302" s="24">
        <v>1</v>
      </c>
      <c r="K302" s="24">
        <v>11</v>
      </c>
      <c r="L302" s="24">
        <v>9</v>
      </c>
      <c r="M302" s="24">
        <v>2</v>
      </c>
      <c r="N302" s="24">
        <v>0</v>
      </c>
    </row>
    <row r="303" spans="1:15" x14ac:dyDescent="0.25">
      <c r="A303" s="25"/>
      <c r="B303" s="26" t="s">
        <v>154</v>
      </c>
      <c r="C303" s="27">
        <v>5309</v>
      </c>
      <c r="D303" s="27">
        <v>2939</v>
      </c>
      <c r="E303" s="27">
        <v>2369</v>
      </c>
      <c r="F303" s="27">
        <v>1</v>
      </c>
      <c r="G303" s="27">
        <v>485</v>
      </c>
      <c r="H303" s="27">
        <v>414</v>
      </c>
      <c r="I303" s="27">
        <v>71</v>
      </c>
      <c r="J303" s="27">
        <v>0</v>
      </c>
      <c r="K303" s="27">
        <v>11</v>
      </c>
      <c r="L303" s="27">
        <v>8</v>
      </c>
      <c r="M303" s="27">
        <v>2</v>
      </c>
      <c r="N303" s="27">
        <v>1</v>
      </c>
    </row>
    <row r="304" spans="1:15" x14ac:dyDescent="0.25">
      <c r="A304" s="22"/>
      <c r="B304" s="23" t="s">
        <v>155</v>
      </c>
      <c r="C304" s="24">
        <v>5635</v>
      </c>
      <c r="D304" s="24">
        <v>3114</v>
      </c>
      <c r="E304" s="24">
        <v>2521</v>
      </c>
      <c r="F304" s="24">
        <v>0</v>
      </c>
      <c r="G304" s="24">
        <v>507</v>
      </c>
      <c r="H304" s="24">
        <v>436</v>
      </c>
      <c r="I304" s="24">
        <v>70</v>
      </c>
      <c r="J304" s="24">
        <v>1</v>
      </c>
      <c r="K304" s="24">
        <v>10</v>
      </c>
      <c r="L304" s="24">
        <v>5</v>
      </c>
      <c r="M304" s="24">
        <v>4</v>
      </c>
      <c r="N304" s="24">
        <v>1</v>
      </c>
    </row>
    <row r="305" spans="1:14" x14ac:dyDescent="0.25">
      <c r="A305" s="25"/>
      <c r="B305" s="26" t="s">
        <v>156</v>
      </c>
      <c r="C305" s="27">
        <v>5751</v>
      </c>
      <c r="D305" s="27">
        <v>3217</v>
      </c>
      <c r="E305" s="27">
        <v>2534</v>
      </c>
      <c r="F305" s="27">
        <v>0</v>
      </c>
      <c r="G305" s="27">
        <v>495</v>
      </c>
      <c r="H305" s="27">
        <v>403</v>
      </c>
      <c r="I305" s="27">
        <v>92</v>
      </c>
      <c r="J305" s="27">
        <v>0</v>
      </c>
      <c r="K305" s="27">
        <v>19</v>
      </c>
      <c r="L305" s="27">
        <v>15</v>
      </c>
      <c r="M305" s="27">
        <v>4</v>
      </c>
      <c r="N305" s="27">
        <v>0</v>
      </c>
    </row>
    <row r="306" spans="1:14" x14ac:dyDescent="0.25">
      <c r="A306" s="22"/>
      <c r="B306" s="23" t="s">
        <v>157</v>
      </c>
      <c r="C306" s="24">
        <v>6235</v>
      </c>
      <c r="D306" s="24">
        <v>3433</v>
      </c>
      <c r="E306" s="24">
        <v>2802</v>
      </c>
      <c r="F306" s="24">
        <v>0</v>
      </c>
      <c r="G306" s="24">
        <v>532</v>
      </c>
      <c r="H306" s="24">
        <v>458</v>
      </c>
      <c r="I306" s="24">
        <v>74</v>
      </c>
      <c r="J306" s="24">
        <v>0</v>
      </c>
      <c r="K306" s="24">
        <v>9</v>
      </c>
      <c r="L306" s="24">
        <v>6</v>
      </c>
      <c r="M306" s="24">
        <v>3</v>
      </c>
      <c r="N306" s="24">
        <v>0</v>
      </c>
    </row>
    <row r="307" spans="1:14" x14ac:dyDescent="0.25">
      <c r="A307" s="25"/>
      <c r="B307" s="26" t="s">
        <v>158</v>
      </c>
      <c r="C307" s="27">
        <v>6808</v>
      </c>
      <c r="D307" s="27">
        <v>3888</v>
      </c>
      <c r="E307" s="27">
        <v>2920</v>
      </c>
      <c r="F307" s="27">
        <v>0</v>
      </c>
      <c r="G307" s="27">
        <v>537</v>
      </c>
      <c r="H307" s="27">
        <v>460</v>
      </c>
      <c r="I307" s="27">
        <v>76</v>
      </c>
      <c r="J307" s="27">
        <v>1</v>
      </c>
      <c r="K307" s="27">
        <v>13</v>
      </c>
      <c r="L307" s="27">
        <v>11</v>
      </c>
      <c r="M307" s="27">
        <v>2</v>
      </c>
      <c r="N307" s="27">
        <v>0</v>
      </c>
    </row>
    <row r="308" spans="1:14" x14ac:dyDescent="0.25">
      <c r="A308" s="22"/>
      <c r="B308" s="23" t="s">
        <v>159</v>
      </c>
      <c r="C308" s="24">
        <v>7230</v>
      </c>
      <c r="D308" s="24">
        <v>4092</v>
      </c>
      <c r="E308" s="24">
        <v>3138</v>
      </c>
      <c r="F308" s="24">
        <v>0</v>
      </c>
      <c r="G308" s="24">
        <v>513</v>
      </c>
      <c r="H308" s="24">
        <v>428</v>
      </c>
      <c r="I308" s="24">
        <v>84</v>
      </c>
      <c r="J308" s="24">
        <v>1</v>
      </c>
      <c r="K308" s="24">
        <v>11</v>
      </c>
      <c r="L308" s="24">
        <v>6</v>
      </c>
      <c r="M308" s="24">
        <v>5</v>
      </c>
      <c r="N308" s="24">
        <v>0</v>
      </c>
    </row>
    <row r="309" spans="1:14" x14ac:dyDescent="0.25">
      <c r="A309" s="25"/>
      <c r="B309" s="26" t="s">
        <v>160</v>
      </c>
      <c r="C309" s="27">
        <v>7494</v>
      </c>
      <c r="D309" s="27">
        <v>4259</v>
      </c>
      <c r="E309" s="27">
        <v>3235</v>
      </c>
      <c r="F309" s="27">
        <v>0</v>
      </c>
      <c r="G309" s="27">
        <v>608</v>
      </c>
      <c r="H309" s="27">
        <v>522</v>
      </c>
      <c r="I309" s="27">
        <v>84</v>
      </c>
      <c r="J309" s="27">
        <v>2</v>
      </c>
      <c r="K309" s="27">
        <v>14</v>
      </c>
      <c r="L309" s="27">
        <v>11</v>
      </c>
      <c r="M309" s="27">
        <v>2</v>
      </c>
      <c r="N309" s="27">
        <v>1</v>
      </c>
    </row>
    <row r="310" spans="1:14" x14ac:dyDescent="0.25">
      <c r="A310" s="22"/>
      <c r="B310" s="23" t="s">
        <v>161</v>
      </c>
      <c r="C310" s="24">
        <v>7355</v>
      </c>
      <c r="D310" s="24">
        <v>4206</v>
      </c>
      <c r="E310" s="24">
        <v>3149</v>
      </c>
      <c r="F310" s="24">
        <v>0</v>
      </c>
      <c r="G310" s="24">
        <v>547</v>
      </c>
      <c r="H310" s="24">
        <v>443</v>
      </c>
      <c r="I310" s="24">
        <v>103</v>
      </c>
      <c r="J310" s="24">
        <v>1</v>
      </c>
      <c r="K310" s="24">
        <v>13</v>
      </c>
      <c r="L310" s="24">
        <v>6</v>
      </c>
      <c r="M310" s="24">
        <v>7</v>
      </c>
      <c r="N310" s="24">
        <v>0</v>
      </c>
    </row>
    <row r="311" spans="1:14" x14ac:dyDescent="0.25">
      <c r="A311" s="25"/>
      <c r="B311" s="26" t="s">
        <v>162</v>
      </c>
      <c r="C311" s="27">
        <v>7134</v>
      </c>
      <c r="D311" s="27">
        <v>4007</v>
      </c>
      <c r="E311" s="27">
        <v>3127</v>
      </c>
      <c r="F311" s="27">
        <v>0</v>
      </c>
      <c r="G311" s="27">
        <v>534</v>
      </c>
      <c r="H311" s="27">
        <v>459</v>
      </c>
      <c r="I311" s="27">
        <v>74</v>
      </c>
      <c r="J311" s="27">
        <v>1</v>
      </c>
      <c r="K311" s="27">
        <v>15</v>
      </c>
      <c r="L311" s="27">
        <v>8</v>
      </c>
      <c r="M311" s="27">
        <v>7</v>
      </c>
      <c r="N311" s="27">
        <v>0</v>
      </c>
    </row>
    <row r="312" spans="1:14" x14ac:dyDescent="0.25">
      <c r="A312" s="22"/>
      <c r="B312" s="23" t="s">
        <v>163</v>
      </c>
      <c r="C312" s="24">
        <v>6628</v>
      </c>
      <c r="D312" s="24">
        <v>3749</v>
      </c>
      <c r="E312" s="24">
        <v>2879</v>
      </c>
      <c r="F312" s="24">
        <v>0</v>
      </c>
      <c r="G312" s="24">
        <v>543</v>
      </c>
      <c r="H312" s="24">
        <v>466</v>
      </c>
      <c r="I312" s="24">
        <v>77</v>
      </c>
      <c r="J312" s="24">
        <v>0</v>
      </c>
      <c r="K312" s="24">
        <v>18</v>
      </c>
      <c r="L312" s="24">
        <v>13</v>
      </c>
      <c r="M312" s="24">
        <v>5</v>
      </c>
      <c r="N312" s="24">
        <v>0</v>
      </c>
    </row>
    <row r="313" spans="1:14" x14ac:dyDescent="0.25">
      <c r="A313" s="25"/>
      <c r="B313" s="26" t="s">
        <v>164</v>
      </c>
      <c r="C313" s="27">
        <v>6268</v>
      </c>
      <c r="D313" s="27">
        <v>3528</v>
      </c>
      <c r="E313" s="27">
        <v>2740</v>
      </c>
      <c r="F313" s="27">
        <v>0</v>
      </c>
      <c r="G313" s="27">
        <v>549</v>
      </c>
      <c r="H313" s="27">
        <v>453</v>
      </c>
      <c r="I313" s="27">
        <v>96</v>
      </c>
      <c r="J313" s="27">
        <v>0</v>
      </c>
      <c r="K313" s="27">
        <v>16</v>
      </c>
      <c r="L313" s="27">
        <v>11</v>
      </c>
      <c r="M313" s="27">
        <v>5</v>
      </c>
      <c r="N313" s="27">
        <v>0</v>
      </c>
    </row>
    <row r="314" spans="1:14" x14ac:dyDescent="0.25">
      <c r="A314" s="22"/>
      <c r="B314" s="23" t="s">
        <v>165</v>
      </c>
      <c r="C314" s="24">
        <v>6034</v>
      </c>
      <c r="D314" s="24">
        <v>3362</v>
      </c>
      <c r="E314" s="24">
        <v>2672</v>
      </c>
      <c r="F314" s="24">
        <v>0</v>
      </c>
      <c r="G314" s="24">
        <v>555</v>
      </c>
      <c r="H314" s="24">
        <v>469</v>
      </c>
      <c r="I314" s="24">
        <v>86</v>
      </c>
      <c r="J314" s="24">
        <v>0</v>
      </c>
      <c r="K314" s="24">
        <v>12</v>
      </c>
      <c r="L314" s="24">
        <v>12</v>
      </c>
      <c r="M314" s="24">
        <v>0</v>
      </c>
      <c r="N314" s="24">
        <v>0</v>
      </c>
    </row>
    <row r="315" spans="1:14" x14ac:dyDescent="0.25">
      <c r="A315" s="25"/>
      <c r="B315" s="26" t="s">
        <v>166</v>
      </c>
      <c r="C315" s="27">
        <v>5772</v>
      </c>
      <c r="D315" s="27">
        <v>3197</v>
      </c>
      <c r="E315" s="27">
        <v>2575</v>
      </c>
      <c r="F315" s="27">
        <v>0</v>
      </c>
      <c r="G315" s="27">
        <v>624</v>
      </c>
      <c r="H315" s="27">
        <v>528</v>
      </c>
      <c r="I315" s="27">
        <v>96</v>
      </c>
      <c r="J315" s="27">
        <v>0</v>
      </c>
      <c r="K315" s="27">
        <v>16</v>
      </c>
      <c r="L315" s="27">
        <v>11</v>
      </c>
      <c r="M315" s="27">
        <v>5</v>
      </c>
      <c r="N315" s="27">
        <v>0</v>
      </c>
    </row>
    <row r="316" spans="1:14" x14ac:dyDescent="0.25">
      <c r="A316" s="22"/>
      <c r="B316" s="23" t="s">
        <v>167</v>
      </c>
      <c r="C316" s="24">
        <v>5653</v>
      </c>
      <c r="D316" s="24">
        <v>3092</v>
      </c>
      <c r="E316" s="24">
        <v>2561</v>
      </c>
      <c r="F316" s="24">
        <v>0</v>
      </c>
      <c r="G316" s="24">
        <v>612</v>
      </c>
      <c r="H316" s="24">
        <v>505</v>
      </c>
      <c r="I316" s="24">
        <v>106</v>
      </c>
      <c r="J316" s="24">
        <v>1</v>
      </c>
      <c r="K316" s="24">
        <v>13</v>
      </c>
      <c r="L316" s="24">
        <v>8</v>
      </c>
      <c r="M316" s="24">
        <v>5</v>
      </c>
      <c r="N316" s="24">
        <v>0</v>
      </c>
    </row>
    <row r="317" spans="1:14" x14ac:dyDescent="0.25">
      <c r="A317" s="25"/>
      <c r="B317" s="26" t="s">
        <v>168</v>
      </c>
      <c r="C317" s="27">
        <v>5598</v>
      </c>
      <c r="D317" s="27">
        <v>3032</v>
      </c>
      <c r="E317" s="27">
        <v>2566</v>
      </c>
      <c r="F317" s="27">
        <v>0</v>
      </c>
      <c r="G317" s="27">
        <v>582</v>
      </c>
      <c r="H317" s="27">
        <v>478</v>
      </c>
      <c r="I317" s="27">
        <v>104</v>
      </c>
      <c r="J317" s="27">
        <v>0</v>
      </c>
      <c r="K317" s="27">
        <v>13</v>
      </c>
      <c r="L317" s="27">
        <v>7</v>
      </c>
      <c r="M317" s="27">
        <v>6</v>
      </c>
      <c r="N317" s="27">
        <v>0</v>
      </c>
    </row>
    <row r="318" spans="1:14" x14ac:dyDescent="0.25">
      <c r="A318" s="22"/>
      <c r="B318" s="23" t="s">
        <v>169</v>
      </c>
      <c r="C318" s="24">
        <v>5458</v>
      </c>
      <c r="D318" s="24">
        <v>3002</v>
      </c>
      <c r="E318" s="24">
        <v>2456</v>
      </c>
      <c r="F318" s="24">
        <v>0</v>
      </c>
      <c r="G318" s="24">
        <v>581</v>
      </c>
      <c r="H318" s="24">
        <v>487</v>
      </c>
      <c r="I318" s="24">
        <v>93</v>
      </c>
      <c r="J318" s="24">
        <v>1</v>
      </c>
      <c r="K318" s="24">
        <v>10</v>
      </c>
      <c r="L318" s="24">
        <v>8</v>
      </c>
      <c r="M318" s="24">
        <v>1</v>
      </c>
      <c r="N318" s="24">
        <v>1</v>
      </c>
    </row>
    <row r="319" spans="1:14" x14ac:dyDescent="0.25">
      <c r="A319" s="25"/>
      <c r="B319" s="26" t="s">
        <v>170</v>
      </c>
      <c r="C319" s="27">
        <v>5573</v>
      </c>
      <c r="D319" s="27">
        <v>3084</v>
      </c>
      <c r="E319" s="27">
        <v>2489</v>
      </c>
      <c r="F319" s="27">
        <v>0</v>
      </c>
      <c r="G319" s="27">
        <v>626</v>
      </c>
      <c r="H319" s="27">
        <v>531</v>
      </c>
      <c r="I319" s="27">
        <v>94</v>
      </c>
      <c r="J319" s="27">
        <v>1</v>
      </c>
      <c r="K319" s="27">
        <v>16</v>
      </c>
      <c r="L319" s="27">
        <v>11</v>
      </c>
      <c r="M319" s="27">
        <v>5</v>
      </c>
      <c r="N319" s="27">
        <v>0</v>
      </c>
    </row>
    <row r="320" spans="1:14" x14ac:dyDescent="0.25">
      <c r="A320" s="22"/>
      <c r="B320" s="23" t="s">
        <v>171</v>
      </c>
      <c r="C320" s="24">
        <v>5605</v>
      </c>
      <c r="D320" s="24">
        <v>3054</v>
      </c>
      <c r="E320" s="24">
        <v>2551</v>
      </c>
      <c r="F320" s="24">
        <v>0</v>
      </c>
      <c r="G320" s="24">
        <v>606</v>
      </c>
      <c r="H320" s="24">
        <v>506</v>
      </c>
      <c r="I320" s="24">
        <v>99</v>
      </c>
      <c r="J320" s="24">
        <v>1</v>
      </c>
      <c r="K320" s="24">
        <v>13</v>
      </c>
      <c r="L320" s="24">
        <v>10</v>
      </c>
      <c r="M320" s="24">
        <v>3</v>
      </c>
      <c r="N320" s="24">
        <v>0</v>
      </c>
    </row>
    <row r="321" spans="1:14" x14ac:dyDescent="0.25">
      <c r="A321" s="25"/>
      <c r="B321" s="26" t="s">
        <v>172</v>
      </c>
      <c r="C321" s="27">
        <v>5708</v>
      </c>
      <c r="D321" s="27">
        <v>3171</v>
      </c>
      <c r="E321" s="27">
        <v>2537</v>
      </c>
      <c r="F321" s="27">
        <v>0</v>
      </c>
      <c r="G321" s="27">
        <v>617</v>
      </c>
      <c r="H321" s="27">
        <v>521</v>
      </c>
      <c r="I321" s="27">
        <v>95</v>
      </c>
      <c r="J321" s="27">
        <v>1</v>
      </c>
      <c r="K321" s="27">
        <v>14</v>
      </c>
      <c r="L321" s="27">
        <v>8</v>
      </c>
      <c r="M321" s="27">
        <v>5</v>
      </c>
      <c r="N321" s="27">
        <v>1</v>
      </c>
    </row>
    <row r="322" spans="1:14" x14ac:dyDescent="0.25">
      <c r="A322" s="22"/>
      <c r="B322" s="23" t="s">
        <v>173</v>
      </c>
      <c r="C322" s="24">
        <v>5582</v>
      </c>
      <c r="D322" s="24">
        <v>3049</v>
      </c>
      <c r="E322" s="24">
        <v>2532</v>
      </c>
      <c r="F322" s="24">
        <v>1</v>
      </c>
      <c r="G322" s="24">
        <v>521</v>
      </c>
      <c r="H322" s="24">
        <v>424</v>
      </c>
      <c r="I322" s="24">
        <v>96</v>
      </c>
      <c r="J322" s="24">
        <v>1</v>
      </c>
      <c r="K322" s="24">
        <v>14</v>
      </c>
      <c r="L322" s="24">
        <v>11</v>
      </c>
      <c r="M322" s="24">
        <v>3</v>
      </c>
      <c r="N322" s="24">
        <v>0</v>
      </c>
    </row>
    <row r="323" spans="1:14" x14ac:dyDescent="0.25">
      <c r="A323" s="25"/>
      <c r="B323" s="26" t="s">
        <v>174</v>
      </c>
      <c r="C323" s="27">
        <v>5697</v>
      </c>
      <c r="D323" s="27">
        <v>3166</v>
      </c>
      <c r="E323" s="27">
        <v>2531</v>
      </c>
      <c r="F323" s="27">
        <v>0</v>
      </c>
      <c r="G323" s="27">
        <v>580</v>
      </c>
      <c r="H323" s="27">
        <v>500</v>
      </c>
      <c r="I323" s="27">
        <v>80</v>
      </c>
      <c r="J323" s="27">
        <v>0</v>
      </c>
      <c r="K323" s="27">
        <v>16</v>
      </c>
      <c r="L323" s="27">
        <v>11</v>
      </c>
      <c r="M323" s="27">
        <v>5</v>
      </c>
      <c r="N323" s="27">
        <v>0</v>
      </c>
    </row>
    <row r="324" spans="1:14" x14ac:dyDescent="0.25">
      <c r="A324" s="22"/>
      <c r="B324" s="23" t="s">
        <v>175</v>
      </c>
      <c r="C324" s="24">
        <v>5540</v>
      </c>
      <c r="D324" s="24">
        <v>3014</v>
      </c>
      <c r="E324" s="24">
        <v>2526</v>
      </c>
      <c r="F324" s="24">
        <v>0</v>
      </c>
      <c r="G324" s="24">
        <v>604</v>
      </c>
      <c r="H324" s="24">
        <v>495</v>
      </c>
      <c r="I324" s="24">
        <v>108</v>
      </c>
      <c r="J324" s="24">
        <v>1</v>
      </c>
      <c r="K324" s="24">
        <v>16</v>
      </c>
      <c r="L324" s="24">
        <v>14</v>
      </c>
      <c r="M324" s="24">
        <v>2</v>
      </c>
      <c r="N324" s="24">
        <v>0</v>
      </c>
    </row>
    <row r="325" spans="1:14" x14ac:dyDescent="0.25">
      <c r="A325" s="25"/>
      <c r="B325" s="26" t="s">
        <v>176</v>
      </c>
      <c r="C325" s="27">
        <v>5665</v>
      </c>
      <c r="D325" s="27">
        <v>3101</v>
      </c>
      <c r="E325" s="27">
        <v>2564</v>
      </c>
      <c r="F325" s="27">
        <v>0</v>
      </c>
      <c r="G325" s="27">
        <v>592</v>
      </c>
      <c r="H325" s="27">
        <v>497</v>
      </c>
      <c r="I325" s="27">
        <v>94</v>
      </c>
      <c r="J325" s="27">
        <v>1</v>
      </c>
      <c r="K325" s="27">
        <v>13</v>
      </c>
      <c r="L325" s="27">
        <v>10</v>
      </c>
      <c r="M325" s="27">
        <v>3</v>
      </c>
      <c r="N325" s="27">
        <v>0</v>
      </c>
    </row>
    <row r="326" spans="1:14" x14ac:dyDescent="0.25">
      <c r="A326" s="22"/>
      <c r="B326" s="23" t="s">
        <v>177</v>
      </c>
      <c r="C326" s="24">
        <v>5622</v>
      </c>
      <c r="D326" s="24">
        <v>3132</v>
      </c>
      <c r="E326" s="24">
        <v>2490</v>
      </c>
      <c r="F326" s="24">
        <v>0</v>
      </c>
      <c r="G326" s="24">
        <v>666</v>
      </c>
      <c r="H326" s="24">
        <v>548</v>
      </c>
      <c r="I326" s="24">
        <v>118</v>
      </c>
      <c r="J326" s="24">
        <v>0</v>
      </c>
      <c r="K326" s="24">
        <v>12</v>
      </c>
      <c r="L326" s="24">
        <v>9</v>
      </c>
      <c r="M326" s="24">
        <v>3</v>
      </c>
      <c r="N326" s="24">
        <v>0</v>
      </c>
    </row>
    <row r="327" spans="1:14" x14ac:dyDescent="0.25">
      <c r="A327" s="25"/>
      <c r="B327" s="26" t="s">
        <v>178</v>
      </c>
      <c r="C327" s="27">
        <v>5637</v>
      </c>
      <c r="D327" s="27">
        <v>3094</v>
      </c>
      <c r="E327" s="27">
        <v>2543</v>
      </c>
      <c r="F327" s="27">
        <v>0</v>
      </c>
      <c r="G327" s="27">
        <v>585</v>
      </c>
      <c r="H327" s="27">
        <v>477</v>
      </c>
      <c r="I327" s="27">
        <v>104</v>
      </c>
      <c r="J327" s="27">
        <v>4</v>
      </c>
      <c r="K327" s="27">
        <v>18</v>
      </c>
      <c r="L327" s="27">
        <v>13</v>
      </c>
      <c r="M327" s="27">
        <v>5</v>
      </c>
      <c r="N327" s="27">
        <v>0</v>
      </c>
    </row>
    <row r="328" spans="1:14" x14ac:dyDescent="0.25">
      <c r="A328" s="22"/>
      <c r="B328" s="23" t="s">
        <v>179</v>
      </c>
      <c r="C328" s="24">
        <v>5972</v>
      </c>
      <c r="D328" s="24">
        <v>3317</v>
      </c>
      <c r="E328" s="24">
        <v>2655</v>
      </c>
      <c r="F328" s="24">
        <v>0</v>
      </c>
      <c r="G328" s="24">
        <v>683</v>
      </c>
      <c r="H328" s="24">
        <v>565</v>
      </c>
      <c r="I328" s="24">
        <v>117</v>
      </c>
      <c r="J328" s="24">
        <v>1</v>
      </c>
      <c r="K328" s="24">
        <v>17</v>
      </c>
      <c r="L328" s="24">
        <v>13</v>
      </c>
      <c r="M328" s="24">
        <v>4</v>
      </c>
      <c r="N328" s="24">
        <v>0</v>
      </c>
    </row>
    <row r="329" spans="1:14" x14ac:dyDescent="0.25">
      <c r="A329" s="25"/>
      <c r="B329" s="26" t="s">
        <v>180</v>
      </c>
      <c r="C329" s="27">
        <v>6076</v>
      </c>
      <c r="D329" s="27">
        <v>3315</v>
      </c>
      <c r="E329" s="27">
        <v>2761</v>
      </c>
      <c r="F329" s="27">
        <v>0</v>
      </c>
      <c r="G329" s="27">
        <v>624</v>
      </c>
      <c r="H329" s="27">
        <v>519</v>
      </c>
      <c r="I329" s="27">
        <v>104</v>
      </c>
      <c r="J329" s="27">
        <v>1</v>
      </c>
      <c r="K329" s="27">
        <v>17</v>
      </c>
      <c r="L329" s="27">
        <v>13</v>
      </c>
      <c r="M329" s="27">
        <v>4</v>
      </c>
      <c r="N329" s="27">
        <v>0</v>
      </c>
    </row>
    <row r="330" spans="1:14" x14ac:dyDescent="0.25">
      <c r="A330" s="22"/>
      <c r="B330" s="23" t="s">
        <v>181</v>
      </c>
      <c r="C330" s="24">
        <v>6474</v>
      </c>
      <c r="D330" s="24">
        <v>3554</v>
      </c>
      <c r="E330" s="24">
        <v>2920</v>
      </c>
      <c r="F330" s="24">
        <v>0</v>
      </c>
      <c r="G330" s="24">
        <v>735</v>
      </c>
      <c r="H330" s="24">
        <v>629</v>
      </c>
      <c r="I330" s="24">
        <v>104</v>
      </c>
      <c r="J330" s="24">
        <v>2</v>
      </c>
      <c r="K330" s="24">
        <v>16</v>
      </c>
      <c r="L330" s="24">
        <v>9</v>
      </c>
      <c r="M330" s="24">
        <v>7</v>
      </c>
      <c r="N330" s="24">
        <v>0</v>
      </c>
    </row>
    <row r="331" spans="1:14" x14ac:dyDescent="0.25">
      <c r="A331" s="25"/>
      <c r="B331" s="26" t="s">
        <v>182</v>
      </c>
      <c r="C331" s="27">
        <v>7088</v>
      </c>
      <c r="D331" s="27">
        <v>3932</v>
      </c>
      <c r="E331" s="27">
        <v>3156</v>
      </c>
      <c r="F331" s="27">
        <v>0</v>
      </c>
      <c r="G331" s="27">
        <v>780</v>
      </c>
      <c r="H331" s="27">
        <v>660</v>
      </c>
      <c r="I331" s="27">
        <v>117</v>
      </c>
      <c r="J331" s="27">
        <v>3</v>
      </c>
      <c r="K331" s="27">
        <v>14</v>
      </c>
      <c r="L331" s="27">
        <v>6</v>
      </c>
      <c r="M331" s="27">
        <v>8</v>
      </c>
      <c r="N331" s="27">
        <v>0</v>
      </c>
    </row>
    <row r="332" spans="1:14" x14ac:dyDescent="0.25">
      <c r="A332" s="22">
        <v>2021</v>
      </c>
      <c r="B332" s="23" t="s">
        <v>3</v>
      </c>
      <c r="C332" s="24">
        <v>327104</v>
      </c>
      <c r="D332" s="24">
        <v>175747</v>
      </c>
      <c r="E332" s="24">
        <v>151357</v>
      </c>
      <c r="F332" s="24">
        <v>0</v>
      </c>
      <c r="G332" s="24">
        <v>33381</v>
      </c>
      <c r="H332" s="24">
        <v>28032</v>
      </c>
      <c r="I332" s="24">
        <v>5305</v>
      </c>
      <c r="J332" s="24">
        <v>44</v>
      </c>
      <c r="K332" s="24">
        <v>996</v>
      </c>
      <c r="L332" s="24">
        <v>687</v>
      </c>
      <c r="M332" s="24">
        <v>286</v>
      </c>
      <c r="N332" s="24">
        <v>23</v>
      </c>
    </row>
    <row r="333" spans="1:14" x14ac:dyDescent="0.25">
      <c r="A333" s="25"/>
      <c r="B333" s="26" t="s">
        <v>4</v>
      </c>
      <c r="C333" s="27">
        <v>7471</v>
      </c>
      <c r="D333" s="27">
        <v>4162</v>
      </c>
      <c r="E333" s="27">
        <v>3309</v>
      </c>
      <c r="F333" s="27">
        <v>0</v>
      </c>
      <c r="G333" s="27">
        <v>581</v>
      </c>
      <c r="H333" s="27">
        <v>477</v>
      </c>
      <c r="I333" s="27">
        <v>104</v>
      </c>
      <c r="J333" s="27">
        <v>0</v>
      </c>
      <c r="K333" s="27">
        <v>17</v>
      </c>
      <c r="L333" s="27">
        <v>10</v>
      </c>
      <c r="M333" s="27">
        <v>7</v>
      </c>
      <c r="N333" s="27">
        <v>0</v>
      </c>
    </row>
    <row r="334" spans="1:14" x14ac:dyDescent="0.25">
      <c r="A334" s="22"/>
      <c r="B334" s="23" t="s">
        <v>5</v>
      </c>
      <c r="C334" s="24">
        <v>7975</v>
      </c>
      <c r="D334" s="24">
        <v>4536</v>
      </c>
      <c r="E334" s="24">
        <v>3439</v>
      </c>
      <c r="F334" s="24">
        <v>0</v>
      </c>
      <c r="G334" s="24">
        <v>563</v>
      </c>
      <c r="H334" s="24">
        <v>476</v>
      </c>
      <c r="I334" s="24">
        <v>87</v>
      </c>
      <c r="J334" s="24">
        <v>0</v>
      </c>
      <c r="K334" s="24">
        <v>10</v>
      </c>
      <c r="L334" s="24">
        <v>5</v>
      </c>
      <c r="M334" s="24">
        <v>3</v>
      </c>
      <c r="N334" s="24">
        <v>2</v>
      </c>
    </row>
    <row r="335" spans="1:14" x14ac:dyDescent="0.25">
      <c r="A335" s="25"/>
      <c r="B335" s="26" t="s">
        <v>6</v>
      </c>
      <c r="C335" s="27">
        <v>7916</v>
      </c>
      <c r="D335" s="27">
        <v>4477</v>
      </c>
      <c r="E335" s="27">
        <v>3439</v>
      </c>
      <c r="F335" s="27">
        <v>0</v>
      </c>
      <c r="G335" s="27">
        <v>641</v>
      </c>
      <c r="H335" s="27">
        <v>529</v>
      </c>
      <c r="I335" s="27">
        <v>111</v>
      </c>
      <c r="J335" s="27">
        <v>1</v>
      </c>
      <c r="K335" s="27">
        <v>18</v>
      </c>
      <c r="L335" s="27">
        <v>15</v>
      </c>
      <c r="M335" s="27">
        <v>3</v>
      </c>
      <c r="N335" s="27">
        <v>0</v>
      </c>
    </row>
    <row r="336" spans="1:14" x14ac:dyDescent="0.25">
      <c r="A336" s="22"/>
      <c r="B336" s="23" t="s">
        <v>7</v>
      </c>
      <c r="C336" s="24">
        <v>7112</v>
      </c>
      <c r="D336" s="24">
        <v>3968</v>
      </c>
      <c r="E336" s="24">
        <v>3144</v>
      </c>
      <c r="F336" s="24">
        <v>0</v>
      </c>
      <c r="G336" s="24">
        <v>626</v>
      </c>
      <c r="H336" s="24">
        <v>536</v>
      </c>
      <c r="I336" s="24">
        <v>90</v>
      </c>
      <c r="J336" s="24">
        <v>0</v>
      </c>
      <c r="K336" s="24">
        <v>16</v>
      </c>
      <c r="L336" s="24">
        <v>12</v>
      </c>
      <c r="M336" s="24">
        <v>4</v>
      </c>
      <c r="N336" s="24">
        <v>0</v>
      </c>
    </row>
    <row r="337" spans="1:14" x14ac:dyDescent="0.25">
      <c r="A337" s="25"/>
      <c r="B337" s="26" t="s">
        <v>8</v>
      </c>
      <c r="C337" s="27">
        <v>6439</v>
      </c>
      <c r="D337" s="27">
        <v>3615</v>
      </c>
      <c r="E337" s="27">
        <v>2824</v>
      </c>
      <c r="F337" s="27">
        <v>0</v>
      </c>
      <c r="G337" s="27">
        <v>655</v>
      </c>
      <c r="H337" s="27">
        <v>538</v>
      </c>
      <c r="I337" s="27">
        <v>114</v>
      </c>
      <c r="J337" s="27">
        <v>3</v>
      </c>
      <c r="K337" s="27">
        <v>11</v>
      </c>
      <c r="L337" s="27">
        <v>10</v>
      </c>
      <c r="M337" s="27">
        <v>0</v>
      </c>
      <c r="N337" s="27">
        <v>1</v>
      </c>
    </row>
    <row r="338" spans="1:14" x14ac:dyDescent="0.25">
      <c r="A338" s="22"/>
      <c r="B338" s="23" t="s">
        <v>9</v>
      </c>
      <c r="C338" s="24">
        <v>5758</v>
      </c>
      <c r="D338" s="24">
        <v>3140</v>
      </c>
      <c r="E338" s="24">
        <v>2618</v>
      </c>
      <c r="F338" s="24">
        <v>0</v>
      </c>
      <c r="G338" s="24">
        <v>632</v>
      </c>
      <c r="H338" s="24">
        <v>531</v>
      </c>
      <c r="I338" s="24">
        <v>99</v>
      </c>
      <c r="J338" s="24">
        <v>2</v>
      </c>
      <c r="K338" s="24">
        <v>13</v>
      </c>
      <c r="L338" s="24">
        <v>10</v>
      </c>
      <c r="M338" s="24">
        <v>3</v>
      </c>
      <c r="N338" s="24">
        <v>0</v>
      </c>
    </row>
    <row r="339" spans="1:14" x14ac:dyDescent="0.25">
      <c r="A339" s="25"/>
      <c r="B339" s="26" t="s">
        <v>10</v>
      </c>
      <c r="C339" s="27">
        <v>5356</v>
      </c>
      <c r="D339" s="27">
        <v>2913</v>
      </c>
      <c r="E339" s="27">
        <v>2443</v>
      </c>
      <c r="F339" s="27">
        <v>0</v>
      </c>
      <c r="G339" s="27">
        <v>597</v>
      </c>
      <c r="H339" s="27">
        <v>509</v>
      </c>
      <c r="I339" s="27">
        <v>87</v>
      </c>
      <c r="J339" s="27">
        <v>1</v>
      </c>
      <c r="K339" s="27">
        <v>13</v>
      </c>
      <c r="L339" s="27">
        <v>10</v>
      </c>
      <c r="M339" s="27">
        <v>3</v>
      </c>
      <c r="N339" s="27">
        <v>0</v>
      </c>
    </row>
    <row r="340" spans="1:14" x14ac:dyDescent="0.25">
      <c r="A340" s="22"/>
      <c r="B340" s="23" t="s">
        <v>11</v>
      </c>
      <c r="C340" s="24">
        <v>5003</v>
      </c>
      <c r="D340" s="24">
        <v>2696</v>
      </c>
      <c r="E340" s="24">
        <v>2307</v>
      </c>
      <c r="F340" s="24">
        <v>0</v>
      </c>
      <c r="G340" s="24">
        <v>603</v>
      </c>
      <c r="H340" s="24">
        <v>521</v>
      </c>
      <c r="I340" s="24">
        <v>82</v>
      </c>
      <c r="J340" s="24">
        <v>0</v>
      </c>
      <c r="K340" s="24">
        <v>12</v>
      </c>
      <c r="L340" s="24">
        <v>7</v>
      </c>
      <c r="M340" s="24">
        <v>5</v>
      </c>
      <c r="N340" s="24">
        <v>0</v>
      </c>
    </row>
    <row r="341" spans="1:14" x14ac:dyDescent="0.25">
      <c r="A341" s="25"/>
      <c r="B341" s="26" t="s">
        <v>12</v>
      </c>
      <c r="C341" s="27">
        <v>4961</v>
      </c>
      <c r="D341" s="27">
        <v>2653</v>
      </c>
      <c r="E341" s="27">
        <v>2308</v>
      </c>
      <c r="F341" s="27">
        <v>0</v>
      </c>
      <c r="G341" s="27">
        <v>650</v>
      </c>
      <c r="H341" s="27">
        <v>542</v>
      </c>
      <c r="I341" s="27">
        <v>108</v>
      </c>
      <c r="J341" s="27">
        <v>0</v>
      </c>
      <c r="K341" s="27">
        <v>15</v>
      </c>
      <c r="L341" s="27">
        <v>6</v>
      </c>
      <c r="M341" s="27">
        <v>8</v>
      </c>
      <c r="N341" s="27">
        <v>1</v>
      </c>
    </row>
    <row r="342" spans="1:14" x14ac:dyDescent="0.25">
      <c r="A342" s="22"/>
      <c r="B342" s="23" t="s">
        <v>13</v>
      </c>
      <c r="C342" s="24">
        <v>4810</v>
      </c>
      <c r="D342" s="24">
        <v>2524</v>
      </c>
      <c r="E342" s="24">
        <v>2286</v>
      </c>
      <c r="F342" s="24">
        <v>0</v>
      </c>
      <c r="G342" s="24">
        <v>548</v>
      </c>
      <c r="H342" s="24">
        <v>457</v>
      </c>
      <c r="I342" s="24">
        <v>91</v>
      </c>
      <c r="J342" s="24">
        <v>0</v>
      </c>
      <c r="K342" s="24">
        <v>10</v>
      </c>
      <c r="L342" s="24">
        <v>8</v>
      </c>
      <c r="M342" s="24">
        <v>2</v>
      </c>
      <c r="N342" s="24">
        <v>0</v>
      </c>
    </row>
    <row r="343" spans="1:14" x14ac:dyDescent="0.25">
      <c r="A343" s="25"/>
      <c r="B343" s="26" t="s">
        <v>14</v>
      </c>
      <c r="C343" s="27">
        <v>5028</v>
      </c>
      <c r="D343" s="27">
        <v>2664</v>
      </c>
      <c r="E343" s="27">
        <v>2364</v>
      </c>
      <c r="F343" s="27">
        <v>0</v>
      </c>
      <c r="G343" s="27">
        <v>608</v>
      </c>
      <c r="H343" s="27">
        <v>506</v>
      </c>
      <c r="I343" s="27">
        <v>95</v>
      </c>
      <c r="J343" s="27">
        <v>7</v>
      </c>
      <c r="K343" s="27">
        <v>12</v>
      </c>
      <c r="L343" s="27">
        <v>5</v>
      </c>
      <c r="M343" s="27">
        <v>7</v>
      </c>
      <c r="N343" s="27">
        <v>0</v>
      </c>
    </row>
    <row r="344" spans="1:14" x14ac:dyDescent="0.25">
      <c r="A344" s="22"/>
      <c r="B344" s="23" t="s">
        <v>15</v>
      </c>
      <c r="C344" s="24">
        <v>5406</v>
      </c>
      <c r="D344" s="24">
        <v>2880</v>
      </c>
      <c r="E344" s="24">
        <v>2526</v>
      </c>
      <c r="F344" s="24">
        <v>0</v>
      </c>
      <c r="G344" s="24">
        <v>584</v>
      </c>
      <c r="H344" s="24">
        <v>493</v>
      </c>
      <c r="I344" s="24">
        <v>91</v>
      </c>
      <c r="J344" s="24">
        <v>0</v>
      </c>
      <c r="K344" s="24">
        <v>22</v>
      </c>
      <c r="L344" s="24">
        <v>15</v>
      </c>
      <c r="M344" s="24">
        <v>7</v>
      </c>
      <c r="N344" s="24">
        <v>0</v>
      </c>
    </row>
    <row r="345" spans="1:14" x14ac:dyDescent="0.25">
      <c r="A345" s="25"/>
      <c r="B345" s="26" t="s">
        <v>16</v>
      </c>
      <c r="C345" s="27">
        <v>6006</v>
      </c>
      <c r="D345" s="27">
        <v>3147</v>
      </c>
      <c r="E345" s="27">
        <v>2859</v>
      </c>
      <c r="F345" s="27">
        <v>0</v>
      </c>
      <c r="G345" s="27">
        <v>535</v>
      </c>
      <c r="H345" s="27">
        <v>442</v>
      </c>
      <c r="I345" s="27">
        <v>92</v>
      </c>
      <c r="J345" s="27">
        <v>1</v>
      </c>
      <c r="K345" s="27">
        <v>12</v>
      </c>
      <c r="L345" s="27">
        <v>7</v>
      </c>
      <c r="M345" s="27">
        <v>5</v>
      </c>
      <c r="N345" s="27">
        <v>0</v>
      </c>
    </row>
    <row r="346" spans="1:14" x14ac:dyDescent="0.25">
      <c r="A346" s="22"/>
      <c r="B346" s="23" t="s">
        <v>17</v>
      </c>
      <c r="C346" s="24">
        <v>6697</v>
      </c>
      <c r="D346" s="24">
        <v>3647</v>
      </c>
      <c r="E346" s="24">
        <v>3050</v>
      </c>
      <c r="F346" s="24">
        <v>0</v>
      </c>
      <c r="G346" s="24">
        <v>566</v>
      </c>
      <c r="H346" s="24">
        <v>474</v>
      </c>
      <c r="I346" s="24">
        <v>92</v>
      </c>
      <c r="J346" s="24">
        <v>0</v>
      </c>
      <c r="K346" s="24">
        <v>17</v>
      </c>
      <c r="L346" s="24">
        <v>12</v>
      </c>
      <c r="M346" s="24">
        <v>4</v>
      </c>
      <c r="N346" s="24">
        <v>1</v>
      </c>
    </row>
    <row r="347" spans="1:14" x14ac:dyDescent="0.25">
      <c r="A347" s="25"/>
      <c r="B347" s="26" t="s">
        <v>18</v>
      </c>
      <c r="C347" s="27">
        <v>7874</v>
      </c>
      <c r="D347" s="27">
        <v>4297</v>
      </c>
      <c r="E347" s="27">
        <v>3577</v>
      </c>
      <c r="F347" s="27">
        <v>0</v>
      </c>
      <c r="G347" s="27">
        <v>627</v>
      </c>
      <c r="H347" s="27">
        <v>525</v>
      </c>
      <c r="I347" s="27">
        <v>101</v>
      </c>
      <c r="J347" s="27">
        <v>1</v>
      </c>
      <c r="K347" s="27">
        <v>18</v>
      </c>
      <c r="L347" s="27">
        <v>15</v>
      </c>
      <c r="M347" s="27">
        <v>3</v>
      </c>
      <c r="N347" s="27">
        <v>0</v>
      </c>
    </row>
    <row r="348" spans="1:14" x14ac:dyDescent="0.25">
      <c r="A348" s="22"/>
      <c r="B348" s="23" t="s">
        <v>19</v>
      </c>
      <c r="C348" s="24">
        <v>8197</v>
      </c>
      <c r="D348" s="24">
        <v>4422</v>
      </c>
      <c r="E348" s="24">
        <v>3775</v>
      </c>
      <c r="F348" s="24">
        <v>0</v>
      </c>
      <c r="G348" s="24">
        <v>654</v>
      </c>
      <c r="H348" s="24">
        <v>552</v>
      </c>
      <c r="I348" s="24">
        <v>101</v>
      </c>
      <c r="J348" s="24">
        <v>1</v>
      </c>
      <c r="K348" s="24">
        <v>21</v>
      </c>
      <c r="L348" s="24">
        <v>15</v>
      </c>
      <c r="M348" s="24">
        <v>6</v>
      </c>
      <c r="N348" s="24">
        <v>0</v>
      </c>
    </row>
    <row r="349" spans="1:14" x14ac:dyDescent="0.25">
      <c r="A349" s="25"/>
      <c r="B349" s="26" t="s">
        <v>20</v>
      </c>
      <c r="C349" s="27">
        <v>8305</v>
      </c>
      <c r="D349" s="27">
        <v>4595</v>
      </c>
      <c r="E349" s="27">
        <v>3710</v>
      </c>
      <c r="F349" s="27">
        <v>0</v>
      </c>
      <c r="G349" s="27">
        <v>531</v>
      </c>
      <c r="H349" s="27">
        <v>452</v>
      </c>
      <c r="I349" s="27">
        <v>78</v>
      </c>
      <c r="J349" s="27">
        <v>1</v>
      </c>
      <c r="K349" s="27">
        <v>13</v>
      </c>
      <c r="L349" s="27">
        <v>8</v>
      </c>
      <c r="M349" s="27">
        <v>5</v>
      </c>
      <c r="N349" s="27">
        <v>0</v>
      </c>
    </row>
    <row r="350" spans="1:14" x14ac:dyDescent="0.25">
      <c r="A350" s="22"/>
      <c r="B350" s="23" t="s">
        <v>21</v>
      </c>
      <c r="C350" s="24">
        <v>8319</v>
      </c>
      <c r="D350" s="24">
        <v>4586</v>
      </c>
      <c r="E350" s="24">
        <v>3733</v>
      </c>
      <c r="F350" s="24">
        <v>0</v>
      </c>
      <c r="G350" s="24">
        <v>627</v>
      </c>
      <c r="H350" s="24">
        <v>536</v>
      </c>
      <c r="I350" s="24">
        <v>91</v>
      </c>
      <c r="J350" s="24">
        <v>0</v>
      </c>
      <c r="K350" s="24">
        <v>21</v>
      </c>
      <c r="L350" s="24">
        <v>17</v>
      </c>
      <c r="M350" s="24">
        <v>4</v>
      </c>
      <c r="N350" s="24">
        <v>0</v>
      </c>
    </row>
    <row r="351" spans="1:14" x14ac:dyDescent="0.25">
      <c r="A351" s="25"/>
      <c r="B351" s="26" t="s">
        <v>22</v>
      </c>
      <c r="C351" s="27">
        <v>8373</v>
      </c>
      <c r="D351" s="27">
        <v>4583</v>
      </c>
      <c r="E351" s="27">
        <v>3790</v>
      </c>
      <c r="F351" s="27">
        <v>0</v>
      </c>
      <c r="G351" s="27">
        <v>674</v>
      </c>
      <c r="H351" s="27">
        <v>578</v>
      </c>
      <c r="I351" s="27">
        <v>96</v>
      </c>
      <c r="J351" s="27">
        <v>0</v>
      </c>
      <c r="K351" s="27">
        <v>13</v>
      </c>
      <c r="L351" s="27">
        <v>8</v>
      </c>
      <c r="M351" s="27">
        <v>5</v>
      </c>
      <c r="N351" s="27">
        <v>0</v>
      </c>
    </row>
    <row r="352" spans="1:14" x14ac:dyDescent="0.25">
      <c r="A352" s="22"/>
      <c r="B352" s="23" t="s">
        <v>23</v>
      </c>
      <c r="C352" s="24">
        <v>8473</v>
      </c>
      <c r="D352" s="24">
        <v>4587</v>
      </c>
      <c r="E352" s="24">
        <v>3886</v>
      </c>
      <c r="F352" s="24">
        <v>0</v>
      </c>
      <c r="G352" s="24">
        <v>642</v>
      </c>
      <c r="H352" s="24">
        <v>543</v>
      </c>
      <c r="I352" s="24">
        <v>99</v>
      </c>
      <c r="J352" s="24">
        <v>0</v>
      </c>
      <c r="K352" s="24">
        <v>20</v>
      </c>
      <c r="L352" s="24">
        <v>15</v>
      </c>
      <c r="M352" s="24">
        <v>5</v>
      </c>
      <c r="N352" s="24">
        <v>0</v>
      </c>
    </row>
    <row r="353" spans="1:14" x14ac:dyDescent="0.25">
      <c r="A353" s="25"/>
      <c r="B353" s="26" t="s">
        <v>24</v>
      </c>
      <c r="C353" s="27">
        <v>8667</v>
      </c>
      <c r="D353" s="27">
        <v>4579</v>
      </c>
      <c r="E353" s="27">
        <v>4088</v>
      </c>
      <c r="F353" s="27">
        <v>0</v>
      </c>
      <c r="G353" s="27">
        <v>708</v>
      </c>
      <c r="H353" s="27">
        <v>598</v>
      </c>
      <c r="I353" s="27">
        <v>108</v>
      </c>
      <c r="J353" s="27">
        <v>2</v>
      </c>
      <c r="K353" s="27">
        <v>16</v>
      </c>
      <c r="L353" s="27">
        <v>13</v>
      </c>
      <c r="M353" s="27">
        <v>3</v>
      </c>
      <c r="N353" s="27">
        <v>0</v>
      </c>
    </row>
    <row r="354" spans="1:14" x14ac:dyDescent="0.25">
      <c r="A354" s="22"/>
      <c r="B354" s="23" t="s">
        <v>25</v>
      </c>
      <c r="C354" s="24">
        <v>9165</v>
      </c>
      <c r="D354" s="24">
        <v>5023</v>
      </c>
      <c r="E354" s="24">
        <v>4142</v>
      </c>
      <c r="F354" s="24">
        <v>0</v>
      </c>
      <c r="G354" s="24">
        <v>687</v>
      </c>
      <c r="H354" s="24">
        <v>587</v>
      </c>
      <c r="I354" s="24">
        <v>100</v>
      </c>
      <c r="J354" s="24">
        <v>0</v>
      </c>
      <c r="K354" s="24">
        <v>18</v>
      </c>
      <c r="L354" s="24">
        <v>12</v>
      </c>
      <c r="M354" s="24">
        <v>6</v>
      </c>
      <c r="N354" s="24">
        <v>0</v>
      </c>
    </row>
    <row r="355" spans="1:14" x14ac:dyDescent="0.25">
      <c r="A355" s="25"/>
      <c r="B355" s="26" t="s">
        <v>29</v>
      </c>
      <c r="C355" s="27">
        <v>9484</v>
      </c>
      <c r="D355" s="27">
        <v>5247</v>
      </c>
      <c r="E355" s="27">
        <v>4237</v>
      </c>
      <c r="F355" s="27">
        <v>0</v>
      </c>
      <c r="G355" s="27">
        <v>688</v>
      </c>
      <c r="H355" s="27">
        <v>582</v>
      </c>
      <c r="I355" s="27">
        <v>106</v>
      </c>
      <c r="J355" s="27">
        <v>0</v>
      </c>
      <c r="K355" s="27">
        <v>22</v>
      </c>
      <c r="L355" s="27">
        <v>16</v>
      </c>
      <c r="M355" s="27">
        <v>6</v>
      </c>
      <c r="N355" s="27">
        <v>0</v>
      </c>
    </row>
    <row r="356" spans="1:14" x14ac:dyDescent="0.25">
      <c r="A356" s="22"/>
      <c r="B356" s="23" t="s">
        <v>30</v>
      </c>
      <c r="C356" s="24">
        <v>9844</v>
      </c>
      <c r="D356" s="24">
        <v>5518</v>
      </c>
      <c r="E356" s="24">
        <v>4326</v>
      </c>
      <c r="F356" s="24">
        <v>0</v>
      </c>
      <c r="G356" s="24">
        <v>685</v>
      </c>
      <c r="H356" s="24">
        <v>590</v>
      </c>
      <c r="I356" s="24">
        <v>95</v>
      </c>
      <c r="J356" s="24">
        <v>0</v>
      </c>
      <c r="K356" s="24">
        <v>23</v>
      </c>
      <c r="L356" s="24">
        <v>17</v>
      </c>
      <c r="M356" s="24">
        <v>4</v>
      </c>
      <c r="N356" s="24">
        <v>2</v>
      </c>
    </row>
    <row r="357" spans="1:14" x14ac:dyDescent="0.25">
      <c r="A357" s="25"/>
      <c r="B357" s="26" t="s">
        <v>154</v>
      </c>
      <c r="C357" s="27">
        <v>9875</v>
      </c>
      <c r="D357" s="27">
        <v>5579</v>
      </c>
      <c r="E357" s="27">
        <v>4296</v>
      </c>
      <c r="F357" s="27">
        <v>0</v>
      </c>
      <c r="G357" s="27">
        <v>708</v>
      </c>
      <c r="H357" s="27">
        <v>597</v>
      </c>
      <c r="I357" s="27">
        <v>111</v>
      </c>
      <c r="J357" s="27">
        <v>0</v>
      </c>
      <c r="K357" s="27">
        <v>22</v>
      </c>
      <c r="L357" s="27">
        <v>15</v>
      </c>
      <c r="M357" s="27">
        <v>7</v>
      </c>
      <c r="N357" s="27">
        <v>0</v>
      </c>
    </row>
    <row r="358" spans="1:14" x14ac:dyDescent="0.25">
      <c r="A358" s="22"/>
      <c r="B358" s="23" t="s">
        <v>155</v>
      </c>
      <c r="C358" s="24">
        <v>9718</v>
      </c>
      <c r="D358" s="24">
        <v>5409</v>
      </c>
      <c r="E358" s="24">
        <v>4309</v>
      </c>
      <c r="F358" s="24">
        <v>0</v>
      </c>
      <c r="G358" s="24">
        <v>665</v>
      </c>
      <c r="H358" s="24">
        <v>558</v>
      </c>
      <c r="I358" s="24">
        <v>106</v>
      </c>
      <c r="J358" s="24">
        <v>1</v>
      </c>
      <c r="K358" s="24">
        <v>27</v>
      </c>
      <c r="L358" s="24">
        <v>19</v>
      </c>
      <c r="M358" s="24">
        <v>6</v>
      </c>
      <c r="N358" s="24">
        <v>2</v>
      </c>
    </row>
    <row r="359" spans="1:14" x14ac:dyDescent="0.25">
      <c r="A359" s="25"/>
      <c r="B359" s="26" t="s">
        <v>156</v>
      </c>
      <c r="C359" s="27">
        <v>8991</v>
      </c>
      <c r="D359" s="27">
        <v>5048</v>
      </c>
      <c r="E359" s="27">
        <v>3943</v>
      </c>
      <c r="F359" s="27">
        <v>0</v>
      </c>
      <c r="G359" s="27">
        <v>694</v>
      </c>
      <c r="H359" s="27">
        <v>580</v>
      </c>
      <c r="I359" s="27">
        <v>114</v>
      </c>
      <c r="J359" s="27">
        <v>0</v>
      </c>
      <c r="K359" s="27">
        <v>18</v>
      </c>
      <c r="L359" s="27">
        <v>10</v>
      </c>
      <c r="M359" s="27">
        <v>8</v>
      </c>
      <c r="N359" s="27">
        <v>0</v>
      </c>
    </row>
    <row r="360" spans="1:14" x14ac:dyDescent="0.25">
      <c r="A360" s="22"/>
      <c r="B360" s="23" t="s">
        <v>157</v>
      </c>
      <c r="C360" s="24">
        <v>8171</v>
      </c>
      <c r="D360" s="24">
        <v>4509</v>
      </c>
      <c r="E360" s="24">
        <v>3662</v>
      </c>
      <c r="F360" s="24">
        <v>0</v>
      </c>
      <c r="G360" s="24">
        <v>703</v>
      </c>
      <c r="H360" s="24">
        <v>580</v>
      </c>
      <c r="I360" s="24">
        <v>123</v>
      </c>
      <c r="J360" s="24">
        <v>0</v>
      </c>
      <c r="K360" s="24">
        <v>19</v>
      </c>
      <c r="L360" s="24">
        <v>13</v>
      </c>
      <c r="M360" s="24">
        <v>6</v>
      </c>
      <c r="N360" s="24">
        <v>0</v>
      </c>
    </row>
    <row r="361" spans="1:14" x14ac:dyDescent="0.25">
      <c r="A361" s="25"/>
      <c r="B361" s="26" t="s">
        <v>158</v>
      </c>
      <c r="C361" s="27">
        <v>7143</v>
      </c>
      <c r="D361" s="27">
        <v>3811</v>
      </c>
      <c r="E361" s="27">
        <v>3332</v>
      </c>
      <c r="F361" s="27">
        <v>0</v>
      </c>
      <c r="G361" s="27">
        <v>609</v>
      </c>
      <c r="H361" s="27">
        <v>519</v>
      </c>
      <c r="I361" s="27">
        <v>90</v>
      </c>
      <c r="J361" s="27">
        <v>0</v>
      </c>
      <c r="K361" s="27">
        <v>12</v>
      </c>
      <c r="L361" s="27">
        <v>8</v>
      </c>
      <c r="M361" s="27">
        <v>4</v>
      </c>
      <c r="N361" s="27">
        <v>0</v>
      </c>
    </row>
    <row r="362" spans="1:14" x14ac:dyDescent="0.25">
      <c r="A362" s="22"/>
      <c r="B362" s="23" t="s">
        <v>159</v>
      </c>
      <c r="C362" s="24">
        <v>6477</v>
      </c>
      <c r="D362" s="24">
        <v>3461</v>
      </c>
      <c r="E362" s="24">
        <v>3016</v>
      </c>
      <c r="F362" s="24">
        <v>0</v>
      </c>
      <c r="G362" s="24">
        <v>661</v>
      </c>
      <c r="H362" s="24">
        <v>548</v>
      </c>
      <c r="I362" s="24">
        <v>109</v>
      </c>
      <c r="J362" s="24">
        <v>4</v>
      </c>
      <c r="K362" s="24">
        <v>17</v>
      </c>
      <c r="L362" s="24">
        <v>13</v>
      </c>
      <c r="M362" s="24">
        <v>4</v>
      </c>
      <c r="N362" s="24">
        <v>0</v>
      </c>
    </row>
    <row r="363" spans="1:14" x14ac:dyDescent="0.25">
      <c r="A363" s="25"/>
      <c r="B363" s="26" t="s">
        <v>160</v>
      </c>
      <c r="C363" s="27">
        <v>5648</v>
      </c>
      <c r="D363" s="27">
        <v>3002</v>
      </c>
      <c r="E363" s="27">
        <v>2646</v>
      </c>
      <c r="F363" s="27">
        <v>0</v>
      </c>
      <c r="G363" s="27">
        <v>706</v>
      </c>
      <c r="H363" s="27">
        <v>594</v>
      </c>
      <c r="I363" s="27">
        <v>112</v>
      </c>
      <c r="J363" s="27">
        <v>0</v>
      </c>
      <c r="K363" s="27">
        <v>30</v>
      </c>
      <c r="L363" s="27">
        <v>21</v>
      </c>
      <c r="M363" s="27">
        <v>9</v>
      </c>
      <c r="N363" s="27">
        <v>0</v>
      </c>
    </row>
    <row r="364" spans="1:14" x14ac:dyDescent="0.25">
      <c r="A364" s="22"/>
      <c r="B364" s="23" t="s">
        <v>161</v>
      </c>
      <c r="C364" s="24">
        <v>5237</v>
      </c>
      <c r="D364" s="24">
        <v>2785</v>
      </c>
      <c r="E364" s="24">
        <v>2452</v>
      </c>
      <c r="F364" s="24">
        <v>0</v>
      </c>
      <c r="G364" s="24">
        <v>640</v>
      </c>
      <c r="H364" s="24">
        <v>527</v>
      </c>
      <c r="I364" s="24">
        <v>113</v>
      </c>
      <c r="J364" s="24">
        <v>0</v>
      </c>
      <c r="K364" s="24">
        <v>18</v>
      </c>
      <c r="L364" s="24">
        <v>14</v>
      </c>
      <c r="M364" s="24">
        <v>2</v>
      </c>
      <c r="N364" s="24">
        <v>2</v>
      </c>
    </row>
    <row r="365" spans="1:14" x14ac:dyDescent="0.25">
      <c r="A365" s="25"/>
      <c r="B365" s="26" t="s">
        <v>162</v>
      </c>
      <c r="C365" s="27">
        <v>5037</v>
      </c>
      <c r="D365" s="27">
        <v>2621</v>
      </c>
      <c r="E365" s="27">
        <v>2416</v>
      </c>
      <c r="F365" s="27">
        <v>0</v>
      </c>
      <c r="G365" s="27">
        <v>614</v>
      </c>
      <c r="H365" s="27">
        <v>517</v>
      </c>
      <c r="I365" s="27">
        <v>97</v>
      </c>
      <c r="J365" s="27">
        <v>0</v>
      </c>
      <c r="K365" s="27">
        <v>20</v>
      </c>
      <c r="L365" s="27">
        <v>11</v>
      </c>
      <c r="M365" s="27">
        <v>7</v>
      </c>
      <c r="N365" s="27">
        <v>2</v>
      </c>
    </row>
    <row r="366" spans="1:14" x14ac:dyDescent="0.25">
      <c r="A366" s="22"/>
      <c r="B366" s="23" t="s">
        <v>163</v>
      </c>
      <c r="C366" s="24">
        <v>4741</v>
      </c>
      <c r="D366" s="24">
        <v>2378</v>
      </c>
      <c r="E366" s="24">
        <v>2363</v>
      </c>
      <c r="F366" s="24">
        <v>0</v>
      </c>
      <c r="G366" s="24">
        <v>620</v>
      </c>
      <c r="H366" s="24">
        <v>539</v>
      </c>
      <c r="I366" s="24">
        <v>81</v>
      </c>
      <c r="J366" s="24">
        <v>0</v>
      </c>
      <c r="K366" s="24">
        <v>25</v>
      </c>
      <c r="L366" s="24">
        <v>13</v>
      </c>
      <c r="M366" s="24">
        <v>12</v>
      </c>
      <c r="N366" s="24">
        <v>0</v>
      </c>
    </row>
    <row r="367" spans="1:14" x14ac:dyDescent="0.25">
      <c r="A367" s="25"/>
      <c r="B367" s="26" t="s">
        <v>164</v>
      </c>
      <c r="C367" s="27">
        <v>4494</v>
      </c>
      <c r="D367" s="27">
        <v>2344</v>
      </c>
      <c r="E367" s="27">
        <v>2150</v>
      </c>
      <c r="F367" s="27">
        <v>0</v>
      </c>
      <c r="G367" s="27">
        <v>629</v>
      </c>
      <c r="H367" s="27">
        <v>528</v>
      </c>
      <c r="I367" s="27">
        <v>98</v>
      </c>
      <c r="J367" s="27">
        <v>3</v>
      </c>
      <c r="K367" s="27">
        <v>14</v>
      </c>
      <c r="L367" s="27">
        <v>10</v>
      </c>
      <c r="M367" s="27">
        <v>4</v>
      </c>
      <c r="N367" s="27">
        <v>0</v>
      </c>
    </row>
    <row r="368" spans="1:14" x14ac:dyDescent="0.25">
      <c r="A368" s="22"/>
      <c r="B368" s="23" t="s">
        <v>165</v>
      </c>
      <c r="C368" s="24">
        <v>4465</v>
      </c>
      <c r="D368" s="24">
        <v>2267</v>
      </c>
      <c r="E368" s="24">
        <v>2198</v>
      </c>
      <c r="F368" s="24">
        <v>0</v>
      </c>
      <c r="G368" s="24">
        <v>620</v>
      </c>
      <c r="H368" s="24">
        <v>512</v>
      </c>
      <c r="I368" s="24">
        <v>106</v>
      </c>
      <c r="J368" s="24">
        <v>2</v>
      </c>
      <c r="K368" s="24">
        <v>16</v>
      </c>
      <c r="L368" s="24">
        <v>11</v>
      </c>
      <c r="M368" s="24">
        <v>5</v>
      </c>
      <c r="N368" s="24">
        <v>0</v>
      </c>
    </row>
    <row r="369" spans="1:14" x14ac:dyDescent="0.25">
      <c r="A369" s="25"/>
      <c r="B369" s="26" t="s">
        <v>166</v>
      </c>
      <c r="C369" s="27">
        <v>4355</v>
      </c>
      <c r="D369" s="27">
        <v>2222</v>
      </c>
      <c r="E369" s="27">
        <v>2133</v>
      </c>
      <c r="F369" s="27">
        <v>0</v>
      </c>
      <c r="G369" s="27">
        <v>643</v>
      </c>
      <c r="H369" s="27">
        <v>553</v>
      </c>
      <c r="I369" s="27">
        <v>89</v>
      </c>
      <c r="J369" s="27">
        <v>1</v>
      </c>
      <c r="K369" s="27">
        <v>29</v>
      </c>
      <c r="L369" s="27">
        <v>20</v>
      </c>
      <c r="M369" s="27">
        <v>8</v>
      </c>
      <c r="N369" s="27">
        <v>1</v>
      </c>
    </row>
    <row r="370" spans="1:14" x14ac:dyDescent="0.25">
      <c r="A370" s="22"/>
      <c r="B370" s="23" t="s">
        <v>167</v>
      </c>
      <c r="C370" s="24">
        <v>4516</v>
      </c>
      <c r="D370" s="24">
        <v>2308</v>
      </c>
      <c r="E370" s="24">
        <v>2208</v>
      </c>
      <c r="F370" s="24">
        <v>0</v>
      </c>
      <c r="G370" s="24">
        <v>716</v>
      </c>
      <c r="H370" s="24">
        <v>591</v>
      </c>
      <c r="I370" s="24">
        <v>124</v>
      </c>
      <c r="J370" s="24">
        <v>1</v>
      </c>
      <c r="K370" s="24">
        <v>27</v>
      </c>
      <c r="L370" s="24">
        <v>18</v>
      </c>
      <c r="M370" s="24">
        <v>8</v>
      </c>
      <c r="N370" s="24">
        <v>1</v>
      </c>
    </row>
    <row r="371" spans="1:14" x14ac:dyDescent="0.25">
      <c r="A371" s="25"/>
      <c r="B371" s="26" t="s">
        <v>168</v>
      </c>
      <c r="C371" s="27">
        <v>4394</v>
      </c>
      <c r="D371" s="27">
        <v>2270</v>
      </c>
      <c r="E371" s="27">
        <v>2124</v>
      </c>
      <c r="F371" s="27">
        <v>0</v>
      </c>
      <c r="G371" s="27">
        <v>638</v>
      </c>
      <c r="H371" s="27">
        <v>546</v>
      </c>
      <c r="I371" s="27">
        <v>92</v>
      </c>
      <c r="J371" s="27">
        <v>0</v>
      </c>
      <c r="K371" s="27">
        <v>20</v>
      </c>
      <c r="L371" s="27">
        <v>13</v>
      </c>
      <c r="M371" s="27">
        <v>7</v>
      </c>
      <c r="N371" s="27">
        <v>0</v>
      </c>
    </row>
    <row r="372" spans="1:14" x14ac:dyDescent="0.25">
      <c r="A372" s="22"/>
      <c r="B372" s="23" t="s">
        <v>169</v>
      </c>
      <c r="C372" s="24">
        <v>4526</v>
      </c>
      <c r="D372" s="24">
        <v>2269</v>
      </c>
      <c r="E372" s="24">
        <v>2257</v>
      </c>
      <c r="F372" s="24">
        <v>0</v>
      </c>
      <c r="G372" s="24">
        <v>640</v>
      </c>
      <c r="H372" s="24">
        <v>531</v>
      </c>
      <c r="I372" s="24">
        <v>107</v>
      </c>
      <c r="J372" s="24">
        <v>2</v>
      </c>
      <c r="K372" s="24">
        <v>17</v>
      </c>
      <c r="L372" s="24">
        <v>11</v>
      </c>
      <c r="M372" s="24">
        <v>5</v>
      </c>
      <c r="N372" s="24">
        <v>1</v>
      </c>
    </row>
    <row r="373" spans="1:14" x14ac:dyDescent="0.25">
      <c r="A373" s="25"/>
      <c r="B373" s="26" t="s">
        <v>170</v>
      </c>
      <c r="C373" s="27">
        <v>4430</v>
      </c>
      <c r="D373" s="27">
        <v>2228</v>
      </c>
      <c r="E373" s="27">
        <v>2202</v>
      </c>
      <c r="F373" s="27">
        <v>0</v>
      </c>
      <c r="G373" s="27">
        <v>658</v>
      </c>
      <c r="H373" s="27">
        <v>535</v>
      </c>
      <c r="I373" s="27">
        <v>123</v>
      </c>
      <c r="J373" s="27">
        <v>0</v>
      </c>
      <c r="K373" s="27">
        <v>20</v>
      </c>
      <c r="L373" s="27">
        <v>13</v>
      </c>
      <c r="M373" s="27">
        <v>7</v>
      </c>
      <c r="N373" s="27">
        <v>0</v>
      </c>
    </row>
    <row r="374" spans="1:14" x14ac:dyDescent="0.25">
      <c r="A374" s="22"/>
      <c r="B374" s="23" t="s">
        <v>171</v>
      </c>
      <c r="C374" s="24">
        <v>4316</v>
      </c>
      <c r="D374" s="24">
        <v>2214</v>
      </c>
      <c r="E374" s="24">
        <v>2102</v>
      </c>
      <c r="F374" s="24">
        <v>0</v>
      </c>
      <c r="G374" s="24">
        <v>692</v>
      </c>
      <c r="H374" s="24">
        <v>577</v>
      </c>
      <c r="I374" s="24">
        <v>114</v>
      </c>
      <c r="J374" s="24">
        <v>1</v>
      </c>
      <c r="K374" s="24">
        <v>35</v>
      </c>
      <c r="L374" s="24">
        <v>23</v>
      </c>
      <c r="M374" s="24">
        <v>11</v>
      </c>
      <c r="N374" s="24">
        <v>1</v>
      </c>
    </row>
    <row r="375" spans="1:14" x14ac:dyDescent="0.25">
      <c r="A375" s="25"/>
      <c r="B375" s="26" t="s">
        <v>172</v>
      </c>
      <c r="C375" s="27">
        <v>4427</v>
      </c>
      <c r="D375" s="27">
        <v>2287</v>
      </c>
      <c r="E375" s="27">
        <v>2140</v>
      </c>
      <c r="F375" s="27">
        <v>0</v>
      </c>
      <c r="G375" s="27">
        <v>634</v>
      </c>
      <c r="H375" s="27">
        <v>532</v>
      </c>
      <c r="I375" s="27">
        <v>98</v>
      </c>
      <c r="J375" s="27">
        <v>4</v>
      </c>
      <c r="K375" s="27">
        <v>21</v>
      </c>
      <c r="L375" s="27">
        <v>15</v>
      </c>
      <c r="M375" s="27">
        <v>5</v>
      </c>
      <c r="N375" s="27">
        <v>1</v>
      </c>
    </row>
    <row r="376" spans="1:14" x14ac:dyDescent="0.25">
      <c r="A376" s="22"/>
      <c r="B376" s="23" t="s">
        <v>173</v>
      </c>
      <c r="C376" s="24">
        <v>4446</v>
      </c>
      <c r="D376" s="24">
        <v>2314</v>
      </c>
      <c r="E376" s="24">
        <v>2132</v>
      </c>
      <c r="F376" s="24">
        <v>0</v>
      </c>
      <c r="G376" s="24">
        <v>685</v>
      </c>
      <c r="H376" s="24">
        <v>572</v>
      </c>
      <c r="I376" s="24">
        <v>113</v>
      </c>
      <c r="J376" s="24">
        <v>0</v>
      </c>
      <c r="K376" s="24">
        <v>24</v>
      </c>
      <c r="L376" s="24">
        <v>19</v>
      </c>
      <c r="M376" s="24">
        <v>4</v>
      </c>
      <c r="N376" s="24">
        <v>1</v>
      </c>
    </row>
    <row r="377" spans="1:14" x14ac:dyDescent="0.25">
      <c r="A377" s="25"/>
      <c r="B377" s="26" t="s">
        <v>174</v>
      </c>
      <c r="C377" s="27">
        <v>4637</v>
      </c>
      <c r="D377" s="27">
        <v>2346</v>
      </c>
      <c r="E377" s="27">
        <v>2291</v>
      </c>
      <c r="F377" s="27">
        <v>0</v>
      </c>
      <c r="G377" s="27">
        <v>663</v>
      </c>
      <c r="H377" s="27">
        <v>532</v>
      </c>
      <c r="I377" s="27">
        <v>130</v>
      </c>
      <c r="J377" s="27">
        <v>1</v>
      </c>
      <c r="K377" s="27">
        <v>18</v>
      </c>
      <c r="L377" s="27">
        <v>13</v>
      </c>
      <c r="M377" s="27">
        <v>5</v>
      </c>
      <c r="N377" s="27">
        <v>0</v>
      </c>
    </row>
    <row r="378" spans="1:14" x14ac:dyDescent="0.25">
      <c r="A378" s="22"/>
      <c r="B378" s="23" t="s">
        <v>175</v>
      </c>
      <c r="C378" s="24">
        <v>4679</v>
      </c>
      <c r="D378" s="24">
        <v>2404</v>
      </c>
      <c r="E378" s="24">
        <v>2275</v>
      </c>
      <c r="F378" s="24">
        <v>0</v>
      </c>
      <c r="G378" s="24">
        <v>625</v>
      </c>
      <c r="H378" s="24">
        <v>518</v>
      </c>
      <c r="I378" s="24">
        <v>107</v>
      </c>
      <c r="J378" s="24">
        <v>0</v>
      </c>
      <c r="K378" s="24">
        <v>17</v>
      </c>
      <c r="L378" s="24">
        <v>9</v>
      </c>
      <c r="M378" s="24">
        <v>8</v>
      </c>
      <c r="N378" s="24">
        <v>0</v>
      </c>
    </row>
    <row r="379" spans="1:14" x14ac:dyDescent="0.25">
      <c r="A379" s="25"/>
      <c r="B379" s="26" t="s">
        <v>176</v>
      </c>
      <c r="C379" s="27">
        <v>4706</v>
      </c>
      <c r="D379" s="27">
        <v>2428</v>
      </c>
      <c r="E379" s="27">
        <v>2278</v>
      </c>
      <c r="F379" s="27">
        <v>0</v>
      </c>
      <c r="G379" s="27">
        <v>580</v>
      </c>
      <c r="H379" s="27">
        <v>487</v>
      </c>
      <c r="I379" s="27">
        <v>93</v>
      </c>
      <c r="J379" s="27">
        <v>0</v>
      </c>
      <c r="K379" s="27">
        <v>28</v>
      </c>
      <c r="L379" s="27">
        <v>19</v>
      </c>
      <c r="M379" s="27">
        <v>9</v>
      </c>
      <c r="N379" s="27">
        <v>0</v>
      </c>
    </row>
    <row r="380" spans="1:14" x14ac:dyDescent="0.25">
      <c r="A380" s="22"/>
      <c r="B380" s="23" t="s">
        <v>177</v>
      </c>
      <c r="C380" s="24">
        <v>4920</v>
      </c>
      <c r="D380" s="24">
        <v>2433</v>
      </c>
      <c r="E380" s="24">
        <v>2487</v>
      </c>
      <c r="F380" s="24">
        <v>0</v>
      </c>
      <c r="G380" s="24">
        <v>595</v>
      </c>
      <c r="H380" s="24">
        <v>498</v>
      </c>
      <c r="I380" s="24">
        <v>97</v>
      </c>
      <c r="J380" s="24">
        <v>0</v>
      </c>
      <c r="K380" s="24">
        <v>21</v>
      </c>
      <c r="L380" s="24">
        <v>15</v>
      </c>
      <c r="M380" s="24">
        <v>5</v>
      </c>
      <c r="N380" s="24">
        <v>1</v>
      </c>
    </row>
    <row r="381" spans="1:14" x14ac:dyDescent="0.25">
      <c r="A381" s="25"/>
      <c r="B381" s="26" t="s">
        <v>178</v>
      </c>
      <c r="C381" s="27">
        <v>4911</v>
      </c>
      <c r="D381" s="27">
        <v>2495</v>
      </c>
      <c r="E381" s="27">
        <v>2416</v>
      </c>
      <c r="F381" s="27">
        <v>0</v>
      </c>
      <c r="G381" s="27">
        <v>713</v>
      </c>
      <c r="H381" s="27">
        <v>607</v>
      </c>
      <c r="I381" s="27">
        <v>105</v>
      </c>
      <c r="J381" s="27">
        <v>1</v>
      </c>
      <c r="K381" s="27">
        <v>24</v>
      </c>
      <c r="L381" s="27">
        <v>17</v>
      </c>
      <c r="M381" s="27">
        <v>7</v>
      </c>
      <c r="N381" s="27">
        <v>0</v>
      </c>
    </row>
    <row r="382" spans="1:14" x14ac:dyDescent="0.25">
      <c r="A382" s="22"/>
      <c r="B382" s="23" t="s">
        <v>179</v>
      </c>
      <c r="C382" s="24">
        <v>4898</v>
      </c>
      <c r="D382" s="24">
        <v>2549</v>
      </c>
      <c r="E382" s="24">
        <v>2349</v>
      </c>
      <c r="F382" s="24">
        <v>0</v>
      </c>
      <c r="G382" s="24">
        <v>594</v>
      </c>
      <c r="H382" s="24">
        <v>498</v>
      </c>
      <c r="I382" s="24">
        <v>95</v>
      </c>
      <c r="J382" s="24">
        <v>1</v>
      </c>
      <c r="K382" s="24">
        <v>17</v>
      </c>
      <c r="L382" s="24">
        <v>14</v>
      </c>
      <c r="M382" s="24">
        <v>3</v>
      </c>
      <c r="N382" s="24">
        <v>0</v>
      </c>
    </row>
    <row r="383" spans="1:14" x14ac:dyDescent="0.25">
      <c r="A383" s="25"/>
      <c r="B383" s="26" t="s">
        <v>180</v>
      </c>
      <c r="C383" s="27">
        <v>5110</v>
      </c>
      <c r="D383" s="27">
        <v>2616</v>
      </c>
      <c r="E383" s="27">
        <v>2494</v>
      </c>
      <c r="F383" s="27">
        <v>0</v>
      </c>
      <c r="G383" s="27">
        <v>768</v>
      </c>
      <c r="H383" s="27">
        <v>655</v>
      </c>
      <c r="I383" s="27">
        <v>113</v>
      </c>
      <c r="J383" s="27">
        <v>0</v>
      </c>
      <c r="K383" s="27">
        <v>27</v>
      </c>
      <c r="L383" s="27">
        <v>21</v>
      </c>
      <c r="M383" s="27">
        <v>5</v>
      </c>
      <c r="N383" s="27">
        <v>1</v>
      </c>
    </row>
    <row r="384" spans="1:14" x14ac:dyDescent="0.25">
      <c r="A384" s="22"/>
      <c r="B384" s="23" t="s">
        <v>181</v>
      </c>
      <c r="C384" s="24">
        <v>5197</v>
      </c>
      <c r="D384" s="24">
        <v>2691</v>
      </c>
      <c r="E384" s="24">
        <v>2506</v>
      </c>
      <c r="F384" s="24">
        <v>0</v>
      </c>
      <c r="G384" s="24">
        <v>756</v>
      </c>
      <c r="H384" s="24">
        <v>627</v>
      </c>
      <c r="I384" s="24">
        <v>127</v>
      </c>
      <c r="J384" s="24">
        <v>2</v>
      </c>
      <c r="K384" s="24">
        <v>30</v>
      </c>
      <c r="L384" s="24">
        <v>21</v>
      </c>
      <c r="M384" s="24">
        <v>7</v>
      </c>
      <c r="N384" s="24">
        <v>2</v>
      </c>
    </row>
    <row r="385" spans="1:14" x14ac:dyDescent="0.25">
      <c r="A385" s="25">
        <v>2022</v>
      </c>
      <c r="B385" s="26" t="s">
        <v>3</v>
      </c>
      <c r="C385" s="27">
        <v>250495</v>
      </c>
      <c r="D385" s="27">
        <v>128805</v>
      </c>
      <c r="E385" s="27">
        <v>121684</v>
      </c>
      <c r="F385" s="27">
        <v>6</v>
      </c>
      <c r="G385" s="27">
        <v>34423</v>
      </c>
      <c r="H385" s="27">
        <v>28862</v>
      </c>
      <c r="I385" s="27">
        <v>5538</v>
      </c>
      <c r="J385" s="27">
        <v>23</v>
      </c>
      <c r="K385" s="27">
        <v>1337</v>
      </c>
      <c r="L385" s="27">
        <v>930</v>
      </c>
      <c r="M385" s="27">
        <v>390</v>
      </c>
      <c r="N385" s="27">
        <v>17</v>
      </c>
    </row>
    <row r="386" spans="1:14" x14ac:dyDescent="0.25">
      <c r="A386" s="22"/>
      <c r="B386" s="23" t="s">
        <v>4</v>
      </c>
      <c r="C386" s="24">
        <v>5784</v>
      </c>
      <c r="D386" s="24">
        <v>2946</v>
      </c>
      <c r="E386" s="24">
        <v>2838</v>
      </c>
      <c r="F386" s="24">
        <v>0</v>
      </c>
      <c r="G386" s="24">
        <v>630</v>
      </c>
      <c r="H386" s="24">
        <v>502</v>
      </c>
      <c r="I386" s="24">
        <v>127</v>
      </c>
      <c r="J386" s="24">
        <v>1</v>
      </c>
      <c r="K386" s="24">
        <v>18</v>
      </c>
      <c r="L386" s="24">
        <v>14</v>
      </c>
      <c r="M386" s="24">
        <v>4</v>
      </c>
      <c r="N386" s="24">
        <v>0</v>
      </c>
    </row>
    <row r="387" spans="1:14" x14ac:dyDescent="0.25">
      <c r="A387" s="25"/>
      <c r="B387" s="26" t="s">
        <v>5</v>
      </c>
      <c r="C387" s="27">
        <v>6494</v>
      </c>
      <c r="D387" s="27">
        <v>3333</v>
      </c>
      <c r="E387" s="27">
        <v>3161</v>
      </c>
      <c r="F387" s="27">
        <v>0</v>
      </c>
      <c r="G387" s="27">
        <v>612</v>
      </c>
      <c r="H387" s="27">
        <v>504</v>
      </c>
      <c r="I387" s="27">
        <v>108</v>
      </c>
      <c r="J387" s="27">
        <v>0</v>
      </c>
      <c r="K387" s="27">
        <v>17</v>
      </c>
      <c r="L387" s="27">
        <v>11</v>
      </c>
      <c r="M387" s="27">
        <v>6</v>
      </c>
      <c r="N387" s="27">
        <v>0</v>
      </c>
    </row>
    <row r="388" spans="1:14" x14ac:dyDescent="0.25">
      <c r="A388" s="22"/>
      <c r="B388" s="23" t="s">
        <v>6</v>
      </c>
      <c r="C388" s="24">
        <v>7299</v>
      </c>
      <c r="D388" s="24">
        <v>3834</v>
      </c>
      <c r="E388" s="24">
        <v>3465</v>
      </c>
      <c r="F388" s="24">
        <v>0</v>
      </c>
      <c r="G388" s="24">
        <v>611</v>
      </c>
      <c r="H388" s="24">
        <v>510</v>
      </c>
      <c r="I388" s="24">
        <v>101</v>
      </c>
      <c r="J388" s="24">
        <v>0</v>
      </c>
      <c r="K388" s="24">
        <v>22</v>
      </c>
      <c r="L388" s="24">
        <v>20</v>
      </c>
      <c r="M388" s="24">
        <v>2</v>
      </c>
      <c r="N388" s="24">
        <v>0</v>
      </c>
    </row>
    <row r="389" spans="1:14" x14ac:dyDescent="0.25">
      <c r="A389" s="25"/>
      <c r="B389" s="26" t="s">
        <v>7</v>
      </c>
      <c r="C389" s="27">
        <v>7673</v>
      </c>
      <c r="D389" s="27">
        <v>4035</v>
      </c>
      <c r="E389" s="27">
        <v>3638</v>
      </c>
      <c r="F389" s="27">
        <v>0</v>
      </c>
      <c r="G389" s="27">
        <v>631</v>
      </c>
      <c r="H389" s="27">
        <v>521</v>
      </c>
      <c r="I389" s="27">
        <v>110</v>
      </c>
      <c r="J389" s="27">
        <v>0</v>
      </c>
      <c r="K389" s="27">
        <v>20</v>
      </c>
      <c r="L389" s="27">
        <v>17</v>
      </c>
      <c r="M389" s="27">
        <v>3</v>
      </c>
      <c r="N389" s="27">
        <v>0</v>
      </c>
    </row>
    <row r="390" spans="1:14" x14ac:dyDescent="0.25">
      <c r="A390" s="22"/>
      <c r="B390" s="23" t="s">
        <v>8</v>
      </c>
      <c r="C390" s="24">
        <v>7069</v>
      </c>
      <c r="D390" s="24">
        <v>3777</v>
      </c>
      <c r="E390" s="24">
        <v>3292</v>
      </c>
      <c r="F390" s="24">
        <v>0</v>
      </c>
      <c r="G390" s="24">
        <v>706</v>
      </c>
      <c r="H390" s="24">
        <v>606</v>
      </c>
      <c r="I390" s="24">
        <v>97</v>
      </c>
      <c r="J390" s="24">
        <v>3</v>
      </c>
      <c r="K390" s="24">
        <v>13</v>
      </c>
      <c r="L390" s="24">
        <v>8</v>
      </c>
      <c r="M390" s="24">
        <v>4</v>
      </c>
      <c r="N390" s="24">
        <v>1</v>
      </c>
    </row>
    <row r="391" spans="1:14" x14ac:dyDescent="0.25">
      <c r="A391" s="25"/>
      <c r="B391" s="26" t="s">
        <v>9</v>
      </c>
      <c r="C391" s="27">
        <v>6258</v>
      </c>
      <c r="D391" s="27">
        <v>3345</v>
      </c>
      <c r="E391" s="27">
        <v>2913</v>
      </c>
      <c r="F391" s="27">
        <v>0</v>
      </c>
      <c r="G391" s="27">
        <v>649</v>
      </c>
      <c r="H391" s="27">
        <v>544</v>
      </c>
      <c r="I391" s="27">
        <v>102</v>
      </c>
      <c r="J391" s="27">
        <v>3</v>
      </c>
      <c r="K391" s="27">
        <v>25</v>
      </c>
      <c r="L391" s="27">
        <v>17</v>
      </c>
      <c r="M391" s="27">
        <v>8</v>
      </c>
      <c r="N391" s="27">
        <v>0</v>
      </c>
    </row>
    <row r="392" spans="1:14" x14ac:dyDescent="0.25">
      <c r="A392" s="22"/>
      <c r="B392" s="23" t="s">
        <v>10</v>
      </c>
      <c r="C392" s="24">
        <v>5498</v>
      </c>
      <c r="D392" s="24">
        <v>2952</v>
      </c>
      <c r="E392" s="24">
        <v>2546</v>
      </c>
      <c r="F392" s="24">
        <v>0</v>
      </c>
      <c r="G392" s="24">
        <v>614</v>
      </c>
      <c r="H392" s="24">
        <v>503</v>
      </c>
      <c r="I392" s="24">
        <v>111</v>
      </c>
      <c r="J392" s="24">
        <v>0</v>
      </c>
      <c r="K392" s="24">
        <v>25</v>
      </c>
      <c r="L392" s="24">
        <v>14</v>
      </c>
      <c r="M392" s="24">
        <v>10</v>
      </c>
      <c r="N392" s="24">
        <v>1</v>
      </c>
    </row>
    <row r="393" spans="1:14" x14ac:dyDescent="0.25">
      <c r="A393" s="25"/>
      <c r="B393" s="26" t="s">
        <v>11</v>
      </c>
      <c r="C393" s="27">
        <v>4846</v>
      </c>
      <c r="D393" s="27">
        <v>2494</v>
      </c>
      <c r="E393" s="27">
        <v>2352</v>
      </c>
      <c r="F393" s="27">
        <v>0</v>
      </c>
      <c r="G393" s="27">
        <v>610</v>
      </c>
      <c r="H393" s="27">
        <v>506</v>
      </c>
      <c r="I393" s="27">
        <v>104</v>
      </c>
      <c r="J393" s="27">
        <v>0</v>
      </c>
      <c r="K393" s="27">
        <v>22</v>
      </c>
      <c r="L393" s="27">
        <v>14</v>
      </c>
      <c r="M393" s="27">
        <v>4</v>
      </c>
      <c r="N393" s="27">
        <v>4</v>
      </c>
    </row>
    <row r="394" spans="1:14" x14ac:dyDescent="0.25">
      <c r="A394" s="22"/>
      <c r="B394" s="23" t="s">
        <v>12</v>
      </c>
      <c r="C394" s="24">
        <v>4570</v>
      </c>
      <c r="D394" s="24">
        <v>2350</v>
      </c>
      <c r="E394" s="24">
        <v>2219</v>
      </c>
      <c r="F394" s="24">
        <v>1</v>
      </c>
      <c r="G394" s="24">
        <v>633</v>
      </c>
      <c r="H394" s="24">
        <v>527</v>
      </c>
      <c r="I394" s="24">
        <v>106</v>
      </c>
      <c r="J394" s="24">
        <v>0</v>
      </c>
      <c r="K394" s="24">
        <v>16</v>
      </c>
      <c r="L394" s="24">
        <v>12</v>
      </c>
      <c r="M394" s="24">
        <v>3</v>
      </c>
      <c r="N394" s="24">
        <v>1</v>
      </c>
    </row>
    <row r="395" spans="1:14" x14ac:dyDescent="0.25">
      <c r="A395" s="25"/>
      <c r="B395" s="26" t="s">
        <v>13</v>
      </c>
      <c r="C395" s="27">
        <v>4512</v>
      </c>
      <c r="D395" s="27">
        <v>2342</v>
      </c>
      <c r="E395" s="27">
        <v>2170</v>
      </c>
      <c r="F395" s="27">
        <v>0</v>
      </c>
      <c r="G395" s="27">
        <v>572</v>
      </c>
      <c r="H395" s="27">
        <v>469</v>
      </c>
      <c r="I395" s="27">
        <v>103</v>
      </c>
      <c r="J395" s="27">
        <v>0</v>
      </c>
      <c r="K395" s="27">
        <v>12</v>
      </c>
      <c r="L395" s="27">
        <v>9</v>
      </c>
      <c r="M395" s="27">
        <v>3</v>
      </c>
      <c r="N395" s="27">
        <v>0</v>
      </c>
    </row>
    <row r="396" spans="1:14" x14ac:dyDescent="0.25">
      <c r="A396" s="22"/>
      <c r="B396" s="23" t="s">
        <v>14</v>
      </c>
      <c r="C396" s="24">
        <v>4316</v>
      </c>
      <c r="D396" s="24">
        <v>2233</v>
      </c>
      <c r="E396" s="24">
        <v>2083</v>
      </c>
      <c r="F396" s="24">
        <v>0</v>
      </c>
      <c r="G396" s="24">
        <v>662</v>
      </c>
      <c r="H396" s="24">
        <v>565</v>
      </c>
      <c r="I396" s="24">
        <v>97</v>
      </c>
      <c r="J396" s="24">
        <v>0</v>
      </c>
      <c r="K396" s="24">
        <v>14</v>
      </c>
      <c r="L396" s="24">
        <v>11</v>
      </c>
      <c r="M396" s="24">
        <v>3</v>
      </c>
      <c r="N396" s="24">
        <v>0</v>
      </c>
    </row>
    <row r="397" spans="1:14" x14ac:dyDescent="0.25">
      <c r="A397" s="25"/>
      <c r="B397" s="26" t="s">
        <v>15</v>
      </c>
      <c r="C397" s="27">
        <v>4285</v>
      </c>
      <c r="D397" s="27">
        <v>2190</v>
      </c>
      <c r="E397" s="27">
        <v>2095</v>
      </c>
      <c r="F397" s="27">
        <v>0</v>
      </c>
      <c r="G397" s="27">
        <v>687</v>
      </c>
      <c r="H397" s="27">
        <v>590</v>
      </c>
      <c r="I397" s="27">
        <v>96</v>
      </c>
      <c r="J397" s="27">
        <v>1</v>
      </c>
      <c r="K397" s="27">
        <v>21</v>
      </c>
      <c r="L397" s="27">
        <v>13</v>
      </c>
      <c r="M397" s="27">
        <v>8</v>
      </c>
      <c r="N397" s="27">
        <v>0</v>
      </c>
    </row>
    <row r="398" spans="1:14" x14ac:dyDescent="0.25">
      <c r="A398" s="22"/>
      <c r="B398" s="23" t="s">
        <v>16</v>
      </c>
      <c r="C398" s="24">
        <v>4220</v>
      </c>
      <c r="D398" s="24">
        <v>2085</v>
      </c>
      <c r="E398" s="24">
        <v>2135</v>
      </c>
      <c r="F398" s="24">
        <v>0</v>
      </c>
      <c r="G398" s="24">
        <v>684</v>
      </c>
      <c r="H398" s="24">
        <v>563</v>
      </c>
      <c r="I398" s="24">
        <v>120</v>
      </c>
      <c r="J398" s="24">
        <v>1</v>
      </c>
      <c r="K398" s="24">
        <v>13</v>
      </c>
      <c r="L398" s="24">
        <v>8</v>
      </c>
      <c r="M398" s="24">
        <v>4</v>
      </c>
      <c r="N398" s="24">
        <v>1</v>
      </c>
    </row>
    <row r="399" spans="1:14" x14ac:dyDescent="0.25">
      <c r="A399" s="25"/>
      <c r="B399" s="26" t="s">
        <v>17</v>
      </c>
      <c r="C399" s="27">
        <v>4272</v>
      </c>
      <c r="D399" s="27">
        <v>2192</v>
      </c>
      <c r="E399" s="27">
        <v>2080</v>
      </c>
      <c r="F399" s="27">
        <v>0</v>
      </c>
      <c r="G399" s="27">
        <v>663</v>
      </c>
      <c r="H399" s="27">
        <v>555</v>
      </c>
      <c r="I399" s="27">
        <v>108</v>
      </c>
      <c r="J399" s="27">
        <v>0</v>
      </c>
      <c r="K399" s="27">
        <v>9</v>
      </c>
      <c r="L399" s="27">
        <v>8</v>
      </c>
      <c r="M399" s="27">
        <v>1</v>
      </c>
      <c r="N399" s="27">
        <v>0</v>
      </c>
    </row>
    <row r="400" spans="1:14" x14ac:dyDescent="0.25">
      <c r="A400" s="22"/>
      <c r="B400" s="23" t="s">
        <v>18</v>
      </c>
      <c r="C400" s="24">
        <v>4212</v>
      </c>
      <c r="D400" s="24">
        <v>2074</v>
      </c>
      <c r="E400" s="24">
        <v>2138</v>
      </c>
      <c r="F400" s="24">
        <v>0</v>
      </c>
      <c r="G400" s="24">
        <v>595</v>
      </c>
      <c r="H400" s="24">
        <v>491</v>
      </c>
      <c r="I400" s="24">
        <v>103</v>
      </c>
      <c r="J400" s="24">
        <v>1</v>
      </c>
      <c r="K400" s="24">
        <v>15</v>
      </c>
      <c r="L400" s="24">
        <v>13</v>
      </c>
      <c r="M400" s="24">
        <v>2</v>
      </c>
      <c r="N400" s="24">
        <v>0</v>
      </c>
    </row>
    <row r="401" spans="1:14" x14ac:dyDescent="0.25">
      <c r="A401" s="25"/>
      <c r="B401" s="26" t="s">
        <v>19</v>
      </c>
      <c r="C401" s="27">
        <v>4313</v>
      </c>
      <c r="D401" s="27">
        <v>2223</v>
      </c>
      <c r="E401" s="27">
        <v>2090</v>
      </c>
      <c r="F401" s="27">
        <v>0</v>
      </c>
      <c r="G401" s="27">
        <v>691</v>
      </c>
      <c r="H401" s="27">
        <v>577</v>
      </c>
      <c r="I401" s="27">
        <v>114</v>
      </c>
      <c r="J401" s="27">
        <v>0</v>
      </c>
      <c r="K401" s="27">
        <v>25</v>
      </c>
      <c r="L401" s="27">
        <v>17</v>
      </c>
      <c r="M401" s="27">
        <v>7</v>
      </c>
      <c r="N401" s="27">
        <v>1</v>
      </c>
    </row>
    <row r="402" spans="1:14" x14ac:dyDescent="0.25">
      <c r="A402" s="22"/>
      <c r="B402" s="23" t="s">
        <v>20</v>
      </c>
      <c r="C402" s="24">
        <v>4276</v>
      </c>
      <c r="D402" s="24">
        <v>2164</v>
      </c>
      <c r="E402" s="24">
        <v>2112</v>
      </c>
      <c r="F402" s="24">
        <v>0</v>
      </c>
      <c r="G402" s="24">
        <v>674</v>
      </c>
      <c r="H402" s="24">
        <v>567</v>
      </c>
      <c r="I402" s="24">
        <v>107</v>
      </c>
      <c r="J402" s="24">
        <v>0</v>
      </c>
      <c r="K402" s="24">
        <v>17</v>
      </c>
      <c r="L402" s="24">
        <v>11</v>
      </c>
      <c r="M402" s="24">
        <v>5</v>
      </c>
      <c r="N402" s="24">
        <v>1</v>
      </c>
    </row>
    <row r="403" spans="1:14" x14ac:dyDescent="0.25">
      <c r="A403" s="25"/>
      <c r="B403" s="26" t="s">
        <v>21</v>
      </c>
      <c r="C403" s="27">
        <v>4485</v>
      </c>
      <c r="D403" s="27">
        <v>2259</v>
      </c>
      <c r="E403" s="27">
        <v>2226</v>
      </c>
      <c r="F403" s="27">
        <v>0</v>
      </c>
      <c r="G403" s="27">
        <v>708</v>
      </c>
      <c r="H403" s="27">
        <v>579</v>
      </c>
      <c r="I403" s="27">
        <v>129</v>
      </c>
      <c r="J403" s="27">
        <v>0</v>
      </c>
      <c r="K403" s="27">
        <v>20</v>
      </c>
      <c r="L403" s="27">
        <v>14</v>
      </c>
      <c r="M403" s="27">
        <v>5</v>
      </c>
      <c r="N403" s="27">
        <v>1</v>
      </c>
    </row>
    <row r="404" spans="1:14" x14ac:dyDescent="0.25">
      <c r="A404" s="22"/>
      <c r="B404" s="23" t="s">
        <v>22</v>
      </c>
      <c r="C404" s="24">
        <v>4450</v>
      </c>
      <c r="D404" s="24">
        <v>2262</v>
      </c>
      <c r="E404" s="24">
        <v>2188</v>
      </c>
      <c r="F404" s="24">
        <v>0</v>
      </c>
      <c r="G404" s="24">
        <v>694</v>
      </c>
      <c r="H404" s="24">
        <v>586</v>
      </c>
      <c r="I404" s="24">
        <v>108</v>
      </c>
      <c r="J404" s="24">
        <v>0</v>
      </c>
      <c r="K404" s="24">
        <v>27</v>
      </c>
      <c r="L404" s="24">
        <v>18</v>
      </c>
      <c r="M404" s="24">
        <v>8</v>
      </c>
      <c r="N404" s="24">
        <v>1</v>
      </c>
    </row>
    <row r="405" spans="1:14" x14ac:dyDescent="0.25">
      <c r="A405" s="25"/>
      <c r="B405" s="26" t="s">
        <v>23</v>
      </c>
      <c r="C405" s="27">
        <v>4482</v>
      </c>
      <c r="D405" s="27">
        <v>2324</v>
      </c>
      <c r="E405" s="27">
        <v>2158</v>
      </c>
      <c r="F405" s="27">
        <v>0</v>
      </c>
      <c r="G405" s="27">
        <v>641</v>
      </c>
      <c r="H405" s="27">
        <v>548</v>
      </c>
      <c r="I405" s="27">
        <v>93</v>
      </c>
      <c r="J405" s="27">
        <v>0</v>
      </c>
      <c r="K405" s="27">
        <v>23</v>
      </c>
      <c r="L405" s="27">
        <v>12</v>
      </c>
      <c r="M405" s="27">
        <v>11</v>
      </c>
      <c r="N405" s="27">
        <v>0</v>
      </c>
    </row>
    <row r="406" spans="1:14" x14ac:dyDescent="0.25">
      <c r="A406" s="22"/>
      <c r="B406" s="23" t="s">
        <v>24</v>
      </c>
      <c r="C406" s="24">
        <v>4623</v>
      </c>
      <c r="D406" s="24">
        <v>2293</v>
      </c>
      <c r="E406" s="24">
        <v>2330</v>
      </c>
      <c r="F406" s="24">
        <v>0</v>
      </c>
      <c r="G406" s="24">
        <v>557</v>
      </c>
      <c r="H406" s="24">
        <v>457</v>
      </c>
      <c r="I406" s="24">
        <v>100</v>
      </c>
      <c r="J406" s="24">
        <v>0</v>
      </c>
      <c r="K406" s="24">
        <v>17</v>
      </c>
      <c r="L406" s="24">
        <v>9</v>
      </c>
      <c r="M406" s="24">
        <v>8</v>
      </c>
      <c r="N406" s="24">
        <v>0</v>
      </c>
    </row>
    <row r="407" spans="1:14" x14ac:dyDescent="0.25">
      <c r="A407" s="25"/>
      <c r="B407" s="26" t="s">
        <v>25</v>
      </c>
      <c r="C407" s="27">
        <v>4667</v>
      </c>
      <c r="D407" s="27">
        <v>2423</v>
      </c>
      <c r="E407" s="27">
        <v>2244</v>
      </c>
      <c r="F407" s="27">
        <v>0</v>
      </c>
      <c r="G407" s="27">
        <v>641</v>
      </c>
      <c r="H407" s="27">
        <v>550</v>
      </c>
      <c r="I407" s="27">
        <v>91</v>
      </c>
      <c r="J407" s="27">
        <v>0</v>
      </c>
      <c r="K407" s="27">
        <v>22</v>
      </c>
      <c r="L407" s="27">
        <v>14</v>
      </c>
      <c r="M407" s="27">
        <v>8</v>
      </c>
      <c r="N407" s="27">
        <v>0</v>
      </c>
    </row>
    <row r="408" spans="1:14" x14ac:dyDescent="0.25">
      <c r="A408" s="22"/>
      <c r="B408" s="23" t="s">
        <v>29</v>
      </c>
      <c r="C408" s="24">
        <v>4735</v>
      </c>
      <c r="D408" s="24">
        <v>2353</v>
      </c>
      <c r="E408" s="24">
        <v>2382</v>
      </c>
      <c r="F408" s="24">
        <v>0</v>
      </c>
      <c r="G408" s="24">
        <v>635</v>
      </c>
      <c r="H408" s="24">
        <v>527</v>
      </c>
      <c r="I408" s="24">
        <v>104</v>
      </c>
      <c r="J408" s="24">
        <v>4</v>
      </c>
      <c r="K408" s="24">
        <v>20</v>
      </c>
      <c r="L408" s="24">
        <v>12</v>
      </c>
      <c r="M408" s="24">
        <v>8</v>
      </c>
      <c r="N408" s="24">
        <v>0</v>
      </c>
    </row>
    <row r="409" spans="1:14" x14ac:dyDescent="0.25">
      <c r="A409" s="25"/>
      <c r="B409" s="26" t="s">
        <v>30</v>
      </c>
      <c r="C409" s="27">
        <v>4843</v>
      </c>
      <c r="D409" s="27">
        <v>2445</v>
      </c>
      <c r="E409" s="27">
        <v>2398</v>
      </c>
      <c r="F409" s="27">
        <v>0</v>
      </c>
      <c r="G409" s="27">
        <v>605</v>
      </c>
      <c r="H409" s="27">
        <v>506</v>
      </c>
      <c r="I409" s="27">
        <v>99</v>
      </c>
      <c r="J409" s="27">
        <v>0</v>
      </c>
      <c r="K409" s="27">
        <v>16</v>
      </c>
      <c r="L409" s="27">
        <v>9</v>
      </c>
      <c r="M409" s="27">
        <v>7</v>
      </c>
      <c r="N409" s="27">
        <v>0</v>
      </c>
    </row>
    <row r="410" spans="1:14" x14ac:dyDescent="0.25">
      <c r="A410" s="22"/>
      <c r="B410" s="23" t="s">
        <v>154</v>
      </c>
      <c r="C410" s="24">
        <v>4862</v>
      </c>
      <c r="D410" s="24">
        <v>2465</v>
      </c>
      <c r="E410" s="24">
        <v>2397</v>
      </c>
      <c r="F410" s="24">
        <v>0</v>
      </c>
      <c r="G410" s="24">
        <v>598</v>
      </c>
      <c r="H410" s="24">
        <v>499</v>
      </c>
      <c r="I410" s="24">
        <v>98</v>
      </c>
      <c r="J410" s="24">
        <v>1</v>
      </c>
      <c r="K410" s="24">
        <v>23</v>
      </c>
      <c r="L410" s="24">
        <v>16</v>
      </c>
      <c r="M410" s="24">
        <v>6</v>
      </c>
      <c r="N410" s="24">
        <v>1</v>
      </c>
    </row>
    <row r="411" spans="1:14" x14ac:dyDescent="0.25">
      <c r="A411" s="25"/>
      <c r="B411" s="26" t="s">
        <v>155</v>
      </c>
      <c r="C411" s="27">
        <v>5134</v>
      </c>
      <c r="D411" s="27">
        <v>2663</v>
      </c>
      <c r="E411" s="27">
        <v>2471</v>
      </c>
      <c r="F411" s="27">
        <v>0</v>
      </c>
      <c r="G411" s="27">
        <v>792</v>
      </c>
      <c r="H411" s="27">
        <v>677</v>
      </c>
      <c r="I411" s="27">
        <v>115</v>
      </c>
      <c r="J411" s="27">
        <v>0</v>
      </c>
      <c r="K411" s="27">
        <v>19</v>
      </c>
      <c r="L411" s="27">
        <v>15</v>
      </c>
      <c r="M411" s="27">
        <v>4</v>
      </c>
      <c r="N411" s="27">
        <v>0</v>
      </c>
    </row>
    <row r="412" spans="1:14" x14ac:dyDescent="0.25">
      <c r="A412" s="22"/>
      <c r="B412" s="23" t="s">
        <v>156</v>
      </c>
      <c r="C412" s="24">
        <v>5234</v>
      </c>
      <c r="D412" s="24">
        <v>2670</v>
      </c>
      <c r="E412" s="24">
        <v>2564</v>
      </c>
      <c r="F412" s="24">
        <v>0</v>
      </c>
      <c r="G412" s="24">
        <v>727</v>
      </c>
      <c r="H412" s="24">
        <v>597</v>
      </c>
      <c r="I412" s="24">
        <v>130</v>
      </c>
      <c r="J412" s="24">
        <v>0</v>
      </c>
      <c r="K412" s="24">
        <v>29</v>
      </c>
      <c r="L412" s="24">
        <v>22</v>
      </c>
      <c r="M412" s="24">
        <v>7</v>
      </c>
      <c r="N412" s="24">
        <v>0</v>
      </c>
    </row>
    <row r="413" spans="1:14" x14ac:dyDescent="0.25">
      <c r="A413" s="25"/>
      <c r="B413" s="26" t="s">
        <v>157</v>
      </c>
      <c r="C413" s="27">
        <v>5293</v>
      </c>
      <c r="D413" s="27">
        <v>2730</v>
      </c>
      <c r="E413" s="27">
        <v>2563</v>
      </c>
      <c r="F413" s="27">
        <v>0</v>
      </c>
      <c r="G413" s="27">
        <v>687</v>
      </c>
      <c r="H413" s="27">
        <v>582</v>
      </c>
      <c r="I413" s="27">
        <v>104</v>
      </c>
      <c r="J413" s="27">
        <v>1</v>
      </c>
      <c r="K413" s="27">
        <v>29</v>
      </c>
      <c r="L413" s="27">
        <v>20</v>
      </c>
      <c r="M413" s="27">
        <v>7</v>
      </c>
      <c r="N413" s="27">
        <v>2</v>
      </c>
    </row>
    <row r="414" spans="1:14" x14ac:dyDescent="0.25">
      <c r="A414" s="22"/>
      <c r="B414" s="23" t="s">
        <v>158</v>
      </c>
      <c r="C414" s="24">
        <v>4883</v>
      </c>
      <c r="D414" s="24">
        <v>2507</v>
      </c>
      <c r="E414" s="24">
        <v>2376</v>
      </c>
      <c r="F414" s="24">
        <v>0</v>
      </c>
      <c r="G414" s="24">
        <v>630</v>
      </c>
      <c r="H414" s="24">
        <v>545</v>
      </c>
      <c r="I414" s="24">
        <v>85</v>
      </c>
      <c r="J414" s="24">
        <v>0</v>
      </c>
      <c r="K414" s="24">
        <v>26</v>
      </c>
      <c r="L414" s="24">
        <v>15</v>
      </c>
      <c r="M414" s="24">
        <v>11</v>
      </c>
      <c r="N414" s="24">
        <v>0</v>
      </c>
    </row>
    <row r="415" spans="1:14" x14ac:dyDescent="0.25">
      <c r="A415" s="25"/>
      <c r="B415" s="26" t="s">
        <v>159</v>
      </c>
      <c r="C415" s="27">
        <v>4816</v>
      </c>
      <c r="D415" s="27">
        <v>2506</v>
      </c>
      <c r="E415" s="27">
        <v>2310</v>
      </c>
      <c r="F415" s="27">
        <v>0</v>
      </c>
      <c r="G415" s="27">
        <v>691</v>
      </c>
      <c r="H415" s="27">
        <v>584</v>
      </c>
      <c r="I415" s="27">
        <v>107</v>
      </c>
      <c r="J415" s="27">
        <v>0</v>
      </c>
      <c r="K415" s="27">
        <v>24</v>
      </c>
      <c r="L415" s="27">
        <v>14</v>
      </c>
      <c r="M415" s="27">
        <v>9</v>
      </c>
      <c r="N415" s="27">
        <v>1</v>
      </c>
    </row>
    <row r="416" spans="1:14" x14ac:dyDescent="0.25">
      <c r="A416" s="22"/>
      <c r="B416" s="23" t="s">
        <v>160</v>
      </c>
      <c r="C416" s="24">
        <v>4728</v>
      </c>
      <c r="D416" s="24">
        <v>2471</v>
      </c>
      <c r="E416" s="24">
        <v>2257</v>
      </c>
      <c r="F416" s="24">
        <v>0</v>
      </c>
      <c r="G416" s="24">
        <v>594</v>
      </c>
      <c r="H416" s="24">
        <v>495</v>
      </c>
      <c r="I416" s="24">
        <v>98</v>
      </c>
      <c r="J416" s="24">
        <v>1</v>
      </c>
      <c r="K416" s="24">
        <v>34</v>
      </c>
      <c r="L416" s="24">
        <v>27</v>
      </c>
      <c r="M416" s="24">
        <v>7</v>
      </c>
      <c r="N416" s="24">
        <v>0</v>
      </c>
    </row>
    <row r="417" spans="1:14" x14ac:dyDescent="0.25">
      <c r="A417" s="25"/>
      <c r="B417" s="26" t="s">
        <v>161</v>
      </c>
      <c r="C417" s="27">
        <v>4627</v>
      </c>
      <c r="D417" s="27">
        <v>2459</v>
      </c>
      <c r="E417" s="27">
        <v>2167</v>
      </c>
      <c r="F417" s="27">
        <v>1</v>
      </c>
      <c r="G417" s="27">
        <v>663</v>
      </c>
      <c r="H417" s="27">
        <v>574</v>
      </c>
      <c r="I417" s="27">
        <v>89</v>
      </c>
      <c r="J417" s="27">
        <v>0</v>
      </c>
      <c r="K417" s="27">
        <v>32</v>
      </c>
      <c r="L417" s="27">
        <v>25</v>
      </c>
      <c r="M417" s="27">
        <v>7</v>
      </c>
      <c r="N417" s="27">
        <v>0</v>
      </c>
    </row>
    <row r="418" spans="1:14" x14ac:dyDescent="0.25">
      <c r="A418" s="22"/>
      <c r="B418" s="23" t="s">
        <v>162</v>
      </c>
      <c r="C418" s="24">
        <v>4453</v>
      </c>
      <c r="D418" s="24">
        <v>2284</v>
      </c>
      <c r="E418" s="24">
        <v>2168</v>
      </c>
      <c r="F418" s="24">
        <v>1</v>
      </c>
      <c r="G418" s="24">
        <v>624</v>
      </c>
      <c r="H418" s="24">
        <v>524</v>
      </c>
      <c r="I418" s="24">
        <v>100</v>
      </c>
      <c r="J418" s="24">
        <v>0</v>
      </c>
      <c r="K418" s="24">
        <v>32</v>
      </c>
      <c r="L418" s="24">
        <v>18</v>
      </c>
      <c r="M418" s="24">
        <v>14</v>
      </c>
      <c r="N418" s="24">
        <v>0</v>
      </c>
    </row>
    <row r="419" spans="1:14" x14ac:dyDescent="0.25">
      <c r="A419" s="25"/>
      <c r="B419" s="26" t="s">
        <v>163</v>
      </c>
      <c r="C419" s="27">
        <v>4510</v>
      </c>
      <c r="D419" s="27">
        <v>2328</v>
      </c>
      <c r="E419" s="27">
        <v>2180</v>
      </c>
      <c r="F419" s="27">
        <v>2</v>
      </c>
      <c r="G419" s="27">
        <v>666</v>
      </c>
      <c r="H419" s="27">
        <v>583</v>
      </c>
      <c r="I419" s="27">
        <v>83</v>
      </c>
      <c r="J419" s="27">
        <v>0</v>
      </c>
      <c r="K419" s="27">
        <v>22</v>
      </c>
      <c r="L419" s="27">
        <v>18</v>
      </c>
      <c r="M419" s="27">
        <v>4</v>
      </c>
      <c r="N419" s="27">
        <v>0</v>
      </c>
    </row>
    <row r="420" spans="1:14" x14ac:dyDescent="0.25">
      <c r="A420" s="22"/>
      <c r="B420" s="23" t="s">
        <v>164</v>
      </c>
      <c r="C420" s="24">
        <v>4552</v>
      </c>
      <c r="D420" s="24">
        <v>2340</v>
      </c>
      <c r="E420" s="24">
        <v>2212</v>
      </c>
      <c r="F420" s="24">
        <v>0</v>
      </c>
      <c r="G420" s="24">
        <v>676</v>
      </c>
      <c r="H420" s="24">
        <v>584</v>
      </c>
      <c r="I420" s="24">
        <v>91</v>
      </c>
      <c r="J420" s="24">
        <v>1</v>
      </c>
      <c r="K420" s="24">
        <v>22</v>
      </c>
      <c r="L420" s="24">
        <v>18</v>
      </c>
      <c r="M420" s="24">
        <v>4</v>
      </c>
      <c r="N420" s="24">
        <v>0</v>
      </c>
    </row>
    <row r="421" spans="1:14" x14ac:dyDescent="0.25">
      <c r="A421" s="25"/>
      <c r="B421" s="26" t="s">
        <v>165</v>
      </c>
      <c r="C421" s="27">
        <v>4470</v>
      </c>
      <c r="D421" s="27">
        <v>2249</v>
      </c>
      <c r="E421" s="27">
        <v>2221</v>
      </c>
      <c r="F421" s="27">
        <v>0</v>
      </c>
      <c r="G421" s="27">
        <v>666</v>
      </c>
      <c r="H421" s="27">
        <v>553</v>
      </c>
      <c r="I421" s="27">
        <v>112</v>
      </c>
      <c r="J421" s="27">
        <v>1</v>
      </c>
      <c r="K421" s="27">
        <v>30</v>
      </c>
      <c r="L421" s="27">
        <v>17</v>
      </c>
      <c r="M421" s="27">
        <v>13</v>
      </c>
      <c r="N421" s="27">
        <v>0</v>
      </c>
    </row>
    <row r="422" spans="1:14" x14ac:dyDescent="0.25">
      <c r="A422" s="22"/>
      <c r="B422" s="23" t="s">
        <v>166</v>
      </c>
      <c r="C422" s="24">
        <v>4238</v>
      </c>
      <c r="D422" s="24">
        <v>2145</v>
      </c>
      <c r="E422" s="24">
        <v>2093</v>
      </c>
      <c r="F422" s="24">
        <v>0</v>
      </c>
      <c r="G422" s="24">
        <v>651</v>
      </c>
      <c r="H422" s="24">
        <v>562</v>
      </c>
      <c r="I422" s="24">
        <v>89</v>
      </c>
      <c r="J422" s="24">
        <v>0</v>
      </c>
      <c r="K422" s="24">
        <v>31</v>
      </c>
      <c r="L422" s="24">
        <v>24</v>
      </c>
      <c r="M422" s="24">
        <v>7</v>
      </c>
      <c r="N422" s="24">
        <v>0</v>
      </c>
    </row>
    <row r="423" spans="1:14" x14ac:dyDescent="0.25">
      <c r="A423" s="25"/>
      <c r="B423" s="26" t="s">
        <v>167</v>
      </c>
      <c r="C423" s="27">
        <v>4221</v>
      </c>
      <c r="D423" s="27">
        <v>2139</v>
      </c>
      <c r="E423" s="27">
        <v>2082</v>
      </c>
      <c r="F423" s="27">
        <v>0</v>
      </c>
      <c r="G423" s="27">
        <v>653</v>
      </c>
      <c r="H423" s="27">
        <v>551</v>
      </c>
      <c r="I423" s="27">
        <v>102</v>
      </c>
      <c r="J423" s="27">
        <v>0</v>
      </c>
      <c r="K423" s="27">
        <v>31</v>
      </c>
      <c r="L423" s="27">
        <v>21</v>
      </c>
      <c r="M423" s="27">
        <v>10</v>
      </c>
      <c r="N423" s="27">
        <v>0</v>
      </c>
    </row>
    <row r="424" spans="1:14" x14ac:dyDescent="0.25">
      <c r="A424" s="22"/>
      <c r="B424" s="23" t="s">
        <v>168</v>
      </c>
      <c r="C424" s="24">
        <v>4149</v>
      </c>
      <c r="D424" s="24">
        <v>2061</v>
      </c>
      <c r="E424" s="24">
        <v>2088</v>
      </c>
      <c r="F424" s="24">
        <v>0</v>
      </c>
      <c r="G424" s="24">
        <v>697</v>
      </c>
      <c r="H424" s="24">
        <v>580</v>
      </c>
      <c r="I424" s="24">
        <v>116</v>
      </c>
      <c r="J424" s="24">
        <v>1</v>
      </c>
      <c r="K424" s="24">
        <v>36</v>
      </c>
      <c r="L424" s="24">
        <v>29</v>
      </c>
      <c r="M424" s="24">
        <v>7</v>
      </c>
      <c r="N424" s="24">
        <v>0</v>
      </c>
    </row>
    <row r="425" spans="1:14" x14ac:dyDescent="0.25">
      <c r="A425" s="25"/>
      <c r="B425" s="26" t="s">
        <v>169</v>
      </c>
      <c r="C425" s="27">
        <v>4261</v>
      </c>
      <c r="D425" s="27">
        <v>2174</v>
      </c>
      <c r="E425" s="27">
        <v>2087</v>
      </c>
      <c r="F425" s="27">
        <v>0</v>
      </c>
      <c r="G425" s="27">
        <v>704</v>
      </c>
      <c r="H425" s="27">
        <v>597</v>
      </c>
      <c r="I425" s="27">
        <v>107</v>
      </c>
      <c r="J425" s="27">
        <v>0</v>
      </c>
      <c r="K425" s="27">
        <v>26</v>
      </c>
      <c r="L425" s="27">
        <v>19</v>
      </c>
      <c r="M425" s="27">
        <v>7</v>
      </c>
      <c r="N425" s="27">
        <v>0</v>
      </c>
    </row>
    <row r="426" spans="1:14" x14ac:dyDescent="0.25">
      <c r="A426" s="22"/>
      <c r="B426" s="23" t="s">
        <v>170</v>
      </c>
      <c r="C426" s="24">
        <v>4351</v>
      </c>
      <c r="D426" s="24">
        <v>2261</v>
      </c>
      <c r="E426" s="24">
        <v>2090</v>
      </c>
      <c r="F426" s="24">
        <v>0</v>
      </c>
      <c r="G426" s="24">
        <v>646</v>
      </c>
      <c r="H426" s="24">
        <v>538</v>
      </c>
      <c r="I426" s="24">
        <v>106</v>
      </c>
      <c r="J426" s="24">
        <v>2</v>
      </c>
      <c r="K426" s="24">
        <v>38</v>
      </c>
      <c r="L426" s="24">
        <v>28</v>
      </c>
      <c r="M426" s="24">
        <v>10</v>
      </c>
      <c r="N426" s="24">
        <v>0</v>
      </c>
    </row>
    <row r="427" spans="1:14" x14ac:dyDescent="0.25">
      <c r="A427" s="25"/>
      <c r="B427" s="26" t="s">
        <v>171</v>
      </c>
      <c r="C427" s="27">
        <v>4438</v>
      </c>
      <c r="D427" s="27">
        <v>2312</v>
      </c>
      <c r="E427" s="27">
        <v>2126</v>
      </c>
      <c r="F427" s="27">
        <v>0</v>
      </c>
      <c r="G427" s="27">
        <v>624</v>
      </c>
      <c r="H427" s="27">
        <v>522</v>
      </c>
      <c r="I427" s="27">
        <v>102</v>
      </c>
      <c r="J427" s="27">
        <v>0</v>
      </c>
      <c r="K427" s="27">
        <v>34</v>
      </c>
      <c r="L427" s="27">
        <v>20</v>
      </c>
      <c r="M427" s="27">
        <v>14</v>
      </c>
      <c r="N427" s="27">
        <v>0</v>
      </c>
    </row>
    <row r="428" spans="1:14" x14ac:dyDescent="0.25">
      <c r="A428" s="22"/>
      <c r="B428" s="23" t="s">
        <v>172</v>
      </c>
      <c r="C428" s="24">
        <v>4328</v>
      </c>
      <c r="D428" s="24">
        <v>2224</v>
      </c>
      <c r="E428" s="24">
        <v>2104</v>
      </c>
      <c r="F428" s="24">
        <v>0</v>
      </c>
      <c r="G428" s="24">
        <v>613</v>
      </c>
      <c r="H428" s="24">
        <v>520</v>
      </c>
      <c r="I428" s="24">
        <v>93</v>
      </c>
      <c r="J428" s="24">
        <v>0</v>
      </c>
      <c r="K428" s="24">
        <v>32</v>
      </c>
      <c r="L428" s="24">
        <v>19</v>
      </c>
      <c r="M428" s="24">
        <v>13</v>
      </c>
      <c r="N428" s="24">
        <v>0</v>
      </c>
    </row>
    <row r="429" spans="1:14" x14ac:dyDescent="0.25">
      <c r="A429" s="25"/>
      <c r="B429" s="26" t="s">
        <v>173</v>
      </c>
      <c r="C429" s="27">
        <v>4281</v>
      </c>
      <c r="D429" s="27">
        <v>2225</v>
      </c>
      <c r="E429" s="27">
        <v>2056</v>
      </c>
      <c r="F429" s="27">
        <v>0</v>
      </c>
      <c r="G429" s="27">
        <v>675</v>
      </c>
      <c r="H429" s="27">
        <v>570</v>
      </c>
      <c r="I429" s="27">
        <v>105</v>
      </c>
      <c r="J429" s="27">
        <v>0</v>
      </c>
      <c r="K429" s="27">
        <v>29</v>
      </c>
      <c r="L429" s="27">
        <v>18</v>
      </c>
      <c r="M429" s="27">
        <v>11</v>
      </c>
      <c r="N429" s="27">
        <v>0</v>
      </c>
    </row>
    <row r="430" spans="1:14" x14ac:dyDescent="0.25">
      <c r="A430" s="22"/>
      <c r="B430" s="23" t="s">
        <v>174</v>
      </c>
      <c r="C430" s="24">
        <v>4281</v>
      </c>
      <c r="D430" s="24">
        <v>2268</v>
      </c>
      <c r="E430" s="24">
        <v>2013</v>
      </c>
      <c r="F430" s="24">
        <v>0</v>
      </c>
      <c r="G430" s="24">
        <v>620</v>
      </c>
      <c r="H430" s="24">
        <v>511</v>
      </c>
      <c r="I430" s="24">
        <v>109</v>
      </c>
      <c r="J430" s="24">
        <v>0</v>
      </c>
      <c r="K430" s="24">
        <v>36</v>
      </c>
      <c r="L430" s="24">
        <v>24</v>
      </c>
      <c r="M430" s="24">
        <v>12</v>
      </c>
      <c r="N430" s="24">
        <v>0</v>
      </c>
    </row>
    <row r="431" spans="1:14" x14ac:dyDescent="0.25">
      <c r="A431" s="25"/>
      <c r="B431" s="26" t="s">
        <v>175</v>
      </c>
      <c r="C431" s="27">
        <v>4303</v>
      </c>
      <c r="D431" s="27">
        <v>2115</v>
      </c>
      <c r="E431" s="27">
        <v>2188</v>
      </c>
      <c r="F431" s="27">
        <v>0</v>
      </c>
      <c r="G431" s="27">
        <v>676</v>
      </c>
      <c r="H431" s="27">
        <v>566</v>
      </c>
      <c r="I431" s="27">
        <v>110</v>
      </c>
      <c r="J431" s="27">
        <v>0</v>
      </c>
      <c r="K431" s="27">
        <v>43</v>
      </c>
      <c r="L431" s="27">
        <v>31</v>
      </c>
      <c r="M431" s="27">
        <v>12</v>
      </c>
      <c r="N431" s="27">
        <v>0</v>
      </c>
    </row>
    <row r="432" spans="1:14" x14ac:dyDescent="0.25">
      <c r="A432" s="22"/>
      <c r="B432" s="23" t="s">
        <v>176</v>
      </c>
      <c r="C432" s="24">
        <v>4623</v>
      </c>
      <c r="D432" s="24">
        <v>2379</v>
      </c>
      <c r="E432" s="24">
        <v>2244</v>
      </c>
      <c r="F432" s="24">
        <v>0</v>
      </c>
      <c r="G432" s="24">
        <v>640</v>
      </c>
      <c r="H432" s="24">
        <v>528</v>
      </c>
      <c r="I432" s="24">
        <v>112</v>
      </c>
      <c r="J432" s="24">
        <v>0</v>
      </c>
      <c r="K432" s="24">
        <v>42</v>
      </c>
      <c r="L432" s="24">
        <v>31</v>
      </c>
      <c r="M432" s="24">
        <v>11</v>
      </c>
      <c r="N432" s="24">
        <v>0</v>
      </c>
    </row>
    <row r="433" spans="1:14" x14ac:dyDescent="0.25">
      <c r="A433" s="25"/>
      <c r="B433" s="26" t="s">
        <v>177</v>
      </c>
      <c r="C433" s="27">
        <v>4454</v>
      </c>
      <c r="D433" s="27">
        <v>2270</v>
      </c>
      <c r="E433" s="27">
        <v>2184</v>
      </c>
      <c r="F433" s="27">
        <v>0</v>
      </c>
      <c r="G433" s="27">
        <v>748</v>
      </c>
      <c r="H433" s="27">
        <v>614</v>
      </c>
      <c r="I433" s="27">
        <v>134</v>
      </c>
      <c r="J433" s="27">
        <v>0</v>
      </c>
      <c r="K433" s="27">
        <v>26</v>
      </c>
      <c r="L433" s="27">
        <v>16</v>
      </c>
      <c r="M433" s="27">
        <v>10</v>
      </c>
      <c r="N433" s="27">
        <v>0</v>
      </c>
    </row>
    <row r="434" spans="1:14" x14ac:dyDescent="0.25">
      <c r="A434" s="22"/>
      <c r="B434" s="23" t="s">
        <v>178</v>
      </c>
      <c r="C434" s="24">
        <v>4592</v>
      </c>
      <c r="D434" s="24">
        <v>2361</v>
      </c>
      <c r="E434" s="24">
        <v>2231</v>
      </c>
      <c r="F434" s="24">
        <v>0</v>
      </c>
      <c r="G434" s="24">
        <v>753</v>
      </c>
      <c r="H434" s="24">
        <v>631</v>
      </c>
      <c r="I434" s="24">
        <v>122</v>
      </c>
      <c r="J434" s="24">
        <v>0</v>
      </c>
      <c r="K434" s="24">
        <v>40</v>
      </c>
      <c r="L434" s="24">
        <v>30</v>
      </c>
      <c r="M434" s="24">
        <v>9</v>
      </c>
      <c r="N434" s="24">
        <v>1</v>
      </c>
    </row>
    <row r="435" spans="1:14" x14ac:dyDescent="0.25">
      <c r="A435" s="25"/>
      <c r="B435" s="26" t="s">
        <v>179</v>
      </c>
      <c r="C435" s="27">
        <v>4648</v>
      </c>
      <c r="D435" s="27">
        <v>2393</v>
      </c>
      <c r="E435" s="27">
        <v>2254</v>
      </c>
      <c r="F435" s="27">
        <v>1</v>
      </c>
      <c r="G435" s="27">
        <v>704</v>
      </c>
      <c r="H435" s="27">
        <v>584</v>
      </c>
      <c r="I435" s="27">
        <v>120</v>
      </c>
      <c r="J435" s="27">
        <v>0</v>
      </c>
      <c r="K435" s="27">
        <v>33</v>
      </c>
      <c r="L435" s="27">
        <v>20</v>
      </c>
      <c r="M435" s="27">
        <v>13</v>
      </c>
      <c r="N435" s="27">
        <v>0</v>
      </c>
    </row>
    <row r="436" spans="1:14" x14ac:dyDescent="0.25">
      <c r="A436" s="22"/>
      <c r="B436" s="23" t="s">
        <v>180</v>
      </c>
      <c r="C436" s="24">
        <v>4732</v>
      </c>
      <c r="D436" s="24">
        <v>2432</v>
      </c>
      <c r="E436" s="24">
        <v>2300</v>
      </c>
      <c r="F436" s="24">
        <v>0</v>
      </c>
      <c r="G436" s="24">
        <v>769</v>
      </c>
      <c r="H436" s="24">
        <v>644</v>
      </c>
      <c r="I436" s="24">
        <v>124</v>
      </c>
      <c r="J436" s="24">
        <v>1</v>
      </c>
      <c r="K436" s="24">
        <v>49</v>
      </c>
      <c r="L436" s="24">
        <v>37</v>
      </c>
      <c r="M436" s="24">
        <v>12</v>
      </c>
      <c r="N436" s="24">
        <v>0</v>
      </c>
    </row>
    <row r="437" spans="1:14" x14ac:dyDescent="0.25">
      <c r="A437" s="25"/>
      <c r="B437" s="26" t="s">
        <v>181</v>
      </c>
      <c r="C437" s="27">
        <v>4851</v>
      </c>
      <c r="D437" s="27">
        <v>2446</v>
      </c>
      <c r="E437" s="27">
        <v>2405</v>
      </c>
      <c r="F437" s="27">
        <v>0</v>
      </c>
      <c r="G437" s="27">
        <v>831</v>
      </c>
      <c r="H437" s="27">
        <v>694</v>
      </c>
      <c r="I437" s="27">
        <v>137</v>
      </c>
      <c r="J437" s="27">
        <v>0</v>
      </c>
      <c r="K437" s="27">
        <v>40</v>
      </c>
      <c r="L437" s="27">
        <v>33</v>
      </c>
      <c r="M437" s="27">
        <v>7</v>
      </c>
      <c r="N437" s="27">
        <v>0</v>
      </c>
    </row>
    <row r="438" spans="1:14" x14ac:dyDescent="0.25">
      <c r="A438" s="22">
        <v>2023</v>
      </c>
      <c r="B438" s="23" t="s">
        <v>3</v>
      </c>
      <c r="C438" s="24">
        <v>231948</v>
      </c>
      <c r="D438" s="24">
        <v>117280</v>
      </c>
      <c r="E438" s="24">
        <v>114663</v>
      </c>
      <c r="F438" s="24">
        <v>5</v>
      </c>
      <c r="G438" s="24">
        <v>34098</v>
      </c>
      <c r="H438" s="24">
        <v>28682</v>
      </c>
      <c r="I438" s="24">
        <v>5390</v>
      </c>
      <c r="J438" s="24">
        <v>26</v>
      </c>
      <c r="K438" s="24">
        <v>1452</v>
      </c>
      <c r="L438" s="24">
        <v>1033</v>
      </c>
      <c r="M438" s="24">
        <v>410</v>
      </c>
      <c r="N438" s="24">
        <v>9</v>
      </c>
    </row>
    <row r="439" spans="1:14" x14ac:dyDescent="0.25">
      <c r="A439" s="25"/>
      <c r="B439" s="26" t="s">
        <v>4</v>
      </c>
      <c r="C439" s="27">
        <v>4621</v>
      </c>
      <c r="D439" s="27">
        <v>2319</v>
      </c>
      <c r="E439" s="27">
        <v>2302</v>
      </c>
      <c r="F439" s="27">
        <v>0</v>
      </c>
      <c r="G439" s="27">
        <v>623</v>
      </c>
      <c r="H439" s="27">
        <v>520</v>
      </c>
      <c r="I439" s="27">
        <v>103</v>
      </c>
      <c r="J439" s="27">
        <v>0</v>
      </c>
      <c r="K439" s="27">
        <v>23</v>
      </c>
      <c r="L439" s="27">
        <v>18</v>
      </c>
      <c r="M439" s="27">
        <v>5</v>
      </c>
      <c r="N439" s="27">
        <v>0</v>
      </c>
    </row>
    <row r="440" spans="1:14" x14ac:dyDescent="0.25">
      <c r="A440" s="22"/>
      <c r="B440" s="23" t="s">
        <v>5</v>
      </c>
      <c r="C440" s="24">
        <v>4643</v>
      </c>
      <c r="D440" s="24">
        <v>2329</v>
      </c>
      <c r="E440" s="24">
        <v>2314</v>
      </c>
      <c r="F440" s="24">
        <v>0</v>
      </c>
      <c r="G440" s="24">
        <v>628</v>
      </c>
      <c r="H440" s="24">
        <v>538</v>
      </c>
      <c r="I440" s="24">
        <v>89</v>
      </c>
      <c r="J440" s="24">
        <v>1</v>
      </c>
      <c r="K440" s="24">
        <v>20</v>
      </c>
      <c r="L440" s="24">
        <v>14</v>
      </c>
      <c r="M440" s="24">
        <v>6</v>
      </c>
      <c r="N440" s="24">
        <v>0</v>
      </c>
    </row>
    <row r="441" spans="1:14" x14ac:dyDescent="0.25">
      <c r="A441" s="25"/>
      <c r="B441" s="26" t="s">
        <v>6</v>
      </c>
      <c r="C441" s="27">
        <v>4624</v>
      </c>
      <c r="D441" s="27">
        <v>2377</v>
      </c>
      <c r="E441" s="27">
        <v>2247</v>
      </c>
      <c r="F441" s="27">
        <v>0</v>
      </c>
      <c r="G441" s="27">
        <v>637</v>
      </c>
      <c r="H441" s="27">
        <v>538</v>
      </c>
      <c r="I441" s="27">
        <v>99</v>
      </c>
      <c r="J441" s="27">
        <v>0</v>
      </c>
      <c r="K441" s="27">
        <v>13</v>
      </c>
      <c r="L441" s="27">
        <v>11</v>
      </c>
      <c r="M441" s="27">
        <v>1</v>
      </c>
      <c r="N441" s="27">
        <v>1</v>
      </c>
    </row>
    <row r="442" spans="1:14" x14ac:dyDescent="0.25">
      <c r="A442" s="22"/>
      <c r="B442" s="23" t="s">
        <v>7</v>
      </c>
      <c r="C442" s="24">
        <v>4591</v>
      </c>
      <c r="D442" s="24">
        <v>2340</v>
      </c>
      <c r="E442" s="24">
        <v>2251</v>
      </c>
      <c r="F442" s="24">
        <v>0</v>
      </c>
      <c r="G442" s="24">
        <v>639</v>
      </c>
      <c r="H442" s="24">
        <v>541</v>
      </c>
      <c r="I442" s="24">
        <v>98</v>
      </c>
      <c r="J442" s="24">
        <v>0</v>
      </c>
      <c r="K442" s="24">
        <v>25</v>
      </c>
      <c r="L442" s="24">
        <v>21</v>
      </c>
      <c r="M442" s="24">
        <v>4</v>
      </c>
      <c r="N442" s="24">
        <v>0</v>
      </c>
    </row>
    <row r="443" spans="1:14" x14ac:dyDescent="0.25">
      <c r="A443" s="25"/>
      <c r="B443" s="26" t="s">
        <v>8</v>
      </c>
      <c r="C443" s="27">
        <v>4352</v>
      </c>
      <c r="D443" s="27">
        <v>2218</v>
      </c>
      <c r="E443" s="27">
        <v>2134</v>
      </c>
      <c r="F443" s="27">
        <v>0</v>
      </c>
      <c r="G443" s="27">
        <v>612</v>
      </c>
      <c r="H443" s="27">
        <v>518</v>
      </c>
      <c r="I443" s="27">
        <v>90</v>
      </c>
      <c r="J443" s="27">
        <v>4</v>
      </c>
      <c r="K443" s="27">
        <v>24</v>
      </c>
      <c r="L443" s="27">
        <v>17</v>
      </c>
      <c r="M443" s="27">
        <v>7</v>
      </c>
      <c r="N443" s="27">
        <v>0</v>
      </c>
    </row>
    <row r="444" spans="1:14" x14ac:dyDescent="0.25">
      <c r="A444" s="22"/>
      <c r="B444" s="23" t="s">
        <v>9</v>
      </c>
      <c r="C444" s="24">
        <v>4340</v>
      </c>
      <c r="D444" s="24">
        <v>2170</v>
      </c>
      <c r="E444" s="24">
        <v>2170</v>
      </c>
      <c r="F444" s="24">
        <v>0</v>
      </c>
      <c r="G444" s="24">
        <v>670</v>
      </c>
      <c r="H444" s="24">
        <v>553</v>
      </c>
      <c r="I444" s="24">
        <v>116</v>
      </c>
      <c r="J444" s="24">
        <v>1</v>
      </c>
      <c r="K444" s="24">
        <v>20</v>
      </c>
      <c r="L444" s="24">
        <v>15</v>
      </c>
      <c r="M444" s="24">
        <v>5</v>
      </c>
      <c r="N444" s="24">
        <v>0</v>
      </c>
    </row>
    <row r="445" spans="1:14" x14ac:dyDescent="0.25">
      <c r="A445" s="25"/>
      <c r="B445" s="26" t="s">
        <v>10</v>
      </c>
      <c r="C445" s="27">
        <v>4338</v>
      </c>
      <c r="D445" s="27">
        <v>2193</v>
      </c>
      <c r="E445" s="27">
        <v>2145</v>
      </c>
      <c r="F445" s="27">
        <v>0</v>
      </c>
      <c r="G445" s="27">
        <v>612</v>
      </c>
      <c r="H445" s="27">
        <v>512</v>
      </c>
      <c r="I445" s="27">
        <v>100</v>
      </c>
      <c r="J445" s="27">
        <v>0</v>
      </c>
      <c r="K445" s="27">
        <v>21</v>
      </c>
      <c r="L445" s="27">
        <v>15</v>
      </c>
      <c r="M445" s="27">
        <v>6</v>
      </c>
      <c r="N445" s="27">
        <v>0</v>
      </c>
    </row>
    <row r="446" spans="1:14" x14ac:dyDescent="0.25">
      <c r="A446" s="22"/>
      <c r="B446" s="23" t="s">
        <v>11</v>
      </c>
      <c r="C446" s="24">
        <v>4416</v>
      </c>
      <c r="D446" s="24">
        <v>2245</v>
      </c>
      <c r="E446" s="24">
        <v>2171</v>
      </c>
      <c r="F446" s="24">
        <v>0</v>
      </c>
      <c r="G446" s="24">
        <v>611</v>
      </c>
      <c r="H446" s="24">
        <v>512</v>
      </c>
      <c r="I446" s="24">
        <v>98</v>
      </c>
      <c r="J446" s="24">
        <v>1</v>
      </c>
      <c r="K446" s="24">
        <v>33</v>
      </c>
      <c r="L446" s="24">
        <v>25</v>
      </c>
      <c r="M446" s="24">
        <v>8</v>
      </c>
      <c r="N446" s="24">
        <v>0</v>
      </c>
    </row>
    <row r="447" spans="1:14" x14ac:dyDescent="0.25">
      <c r="A447" s="25"/>
      <c r="B447" s="26" t="s">
        <v>12</v>
      </c>
      <c r="C447" s="27">
        <v>4452</v>
      </c>
      <c r="D447" s="27">
        <v>2222</v>
      </c>
      <c r="E447" s="27">
        <v>2230</v>
      </c>
      <c r="F447" s="27">
        <v>0</v>
      </c>
      <c r="G447" s="27">
        <v>676</v>
      </c>
      <c r="H447" s="27">
        <v>562</v>
      </c>
      <c r="I447" s="27">
        <v>114</v>
      </c>
      <c r="J447" s="27">
        <v>0</v>
      </c>
      <c r="K447" s="27">
        <v>31</v>
      </c>
      <c r="L447" s="27">
        <v>24</v>
      </c>
      <c r="M447" s="27">
        <v>7</v>
      </c>
      <c r="N447" s="27">
        <v>0</v>
      </c>
    </row>
    <row r="448" spans="1:14" x14ac:dyDescent="0.25">
      <c r="A448" s="22"/>
      <c r="B448" s="23" t="s">
        <v>13</v>
      </c>
      <c r="C448" s="24">
        <v>4413</v>
      </c>
      <c r="D448" s="24">
        <v>2252</v>
      </c>
      <c r="E448" s="24">
        <v>2161</v>
      </c>
      <c r="F448" s="24">
        <v>0</v>
      </c>
      <c r="G448" s="24">
        <v>527</v>
      </c>
      <c r="H448" s="24">
        <v>447</v>
      </c>
      <c r="I448" s="24">
        <v>80</v>
      </c>
      <c r="J448" s="24">
        <v>0</v>
      </c>
      <c r="K448" s="24">
        <v>22</v>
      </c>
      <c r="L448" s="24">
        <v>15</v>
      </c>
      <c r="M448" s="24">
        <v>7</v>
      </c>
      <c r="N448" s="24">
        <v>0</v>
      </c>
    </row>
    <row r="449" spans="1:14" x14ac:dyDescent="0.25">
      <c r="A449" s="25"/>
      <c r="B449" s="26" t="s">
        <v>14</v>
      </c>
      <c r="C449" s="27">
        <v>4383</v>
      </c>
      <c r="D449" s="27">
        <v>2219</v>
      </c>
      <c r="E449" s="27">
        <v>2163</v>
      </c>
      <c r="F449" s="27">
        <v>1</v>
      </c>
      <c r="G449" s="27">
        <v>631</v>
      </c>
      <c r="H449" s="27">
        <v>539</v>
      </c>
      <c r="I449" s="27">
        <v>92</v>
      </c>
      <c r="J449" s="27">
        <v>0</v>
      </c>
      <c r="K449" s="27">
        <v>27</v>
      </c>
      <c r="L449" s="27">
        <v>18</v>
      </c>
      <c r="M449" s="27">
        <v>9</v>
      </c>
      <c r="N449" s="27">
        <v>0</v>
      </c>
    </row>
    <row r="450" spans="1:14" x14ac:dyDescent="0.25">
      <c r="A450" s="22"/>
      <c r="B450" s="23" t="s">
        <v>15</v>
      </c>
      <c r="C450" s="24">
        <v>4474</v>
      </c>
      <c r="D450" s="24">
        <v>2317</v>
      </c>
      <c r="E450" s="24">
        <v>2157</v>
      </c>
      <c r="F450" s="24">
        <v>0</v>
      </c>
      <c r="G450" s="24">
        <v>666</v>
      </c>
      <c r="H450" s="24">
        <v>572</v>
      </c>
      <c r="I450" s="24">
        <v>93</v>
      </c>
      <c r="J450" s="24">
        <v>1</v>
      </c>
      <c r="K450" s="24">
        <v>23</v>
      </c>
      <c r="L450" s="24">
        <v>14</v>
      </c>
      <c r="M450" s="24">
        <v>9</v>
      </c>
      <c r="N450" s="24">
        <v>0</v>
      </c>
    </row>
    <row r="451" spans="1:14" x14ac:dyDescent="0.25">
      <c r="A451" s="25"/>
      <c r="B451" s="26" t="s">
        <v>16</v>
      </c>
      <c r="C451" s="27">
        <v>4443</v>
      </c>
      <c r="D451" s="27">
        <v>2291</v>
      </c>
      <c r="E451" s="27">
        <v>2152</v>
      </c>
      <c r="F451" s="27">
        <v>0</v>
      </c>
      <c r="G451" s="27">
        <v>657</v>
      </c>
      <c r="H451" s="27">
        <v>531</v>
      </c>
      <c r="I451" s="27">
        <v>125</v>
      </c>
      <c r="J451" s="27">
        <v>1</v>
      </c>
      <c r="K451" s="27">
        <v>27</v>
      </c>
      <c r="L451" s="27">
        <v>20</v>
      </c>
      <c r="M451" s="27">
        <v>7</v>
      </c>
      <c r="N451" s="27">
        <v>0</v>
      </c>
    </row>
    <row r="452" spans="1:14" x14ac:dyDescent="0.25">
      <c r="A452" s="22"/>
      <c r="B452" s="23" t="s">
        <v>17</v>
      </c>
      <c r="C452" s="24">
        <v>4398</v>
      </c>
      <c r="D452" s="24">
        <v>2228</v>
      </c>
      <c r="E452" s="24">
        <v>2170</v>
      </c>
      <c r="F452" s="24">
        <v>0</v>
      </c>
      <c r="G452" s="24">
        <v>627</v>
      </c>
      <c r="H452" s="24">
        <v>512</v>
      </c>
      <c r="I452" s="24">
        <v>115</v>
      </c>
      <c r="J452" s="24">
        <v>0</v>
      </c>
      <c r="K452" s="24">
        <v>35</v>
      </c>
      <c r="L452" s="24">
        <v>26</v>
      </c>
      <c r="M452" s="24">
        <v>9</v>
      </c>
      <c r="N452" s="24">
        <v>0</v>
      </c>
    </row>
    <row r="453" spans="1:14" x14ac:dyDescent="0.25">
      <c r="A453" s="25"/>
      <c r="B453" s="26" t="s">
        <v>18</v>
      </c>
      <c r="C453" s="27">
        <v>4369</v>
      </c>
      <c r="D453" s="27">
        <v>2148</v>
      </c>
      <c r="E453" s="27">
        <v>2221</v>
      </c>
      <c r="F453" s="27">
        <v>0</v>
      </c>
      <c r="G453" s="27">
        <v>685</v>
      </c>
      <c r="H453" s="27">
        <v>563</v>
      </c>
      <c r="I453" s="27">
        <v>122</v>
      </c>
      <c r="J453" s="27">
        <v>0</v>
      </c>
      <c r="K453" s="27">
        <v>29</v>
      </c>
      <c r="L453" s="27">
        <v>21</v>
      </c>
      <c r="M453" s="27">
        <v>8</v>
      </c>
      <c r="N453" s="27">
        <v>0</v>
      </c>
    </row>
    <row r="454" spans="1:14" x14ac:dyDescent="0.25">
      <c r="A454" s="22"/>
      <c r="B454" s="23" t="s">
        <v>19</v>
      </c>
      <c r="C454" s="24">
        <v>4343</v>
      </c>
      <c r="D454" s="24">
        <v>2167</v>
      </c>
      <c r="E454" s="24">
        <v>2176</v>
      </c>
      <c r="F454" s="24">
        <v>0</v>
      </c>
      <c r="G454" s="24">
        <v>598</v>
      </c>
      <c r="H454" s="24">
        <v>510</v>
      </c>
      <c r="I454" s="24">
        <v>88</v>
      </c>
      <c r="J454" s="24">
        <v>0</v>
      </c>
      <c r="K454" s="24">
        <v>17</v>
      </c>
      <c r="L454" s="24">
        <v>10</v>
      </c>
      <c r="M454" s="24">
        <v>7</v>
      </c>
      <c r="N454" s="24">
        <v>0</v>
      </c>
    </row>
    <row r="455" spans="1:14" x14ac:dyDescent="0.25">
      <c r="A455" s="25"/>
      <c r="B455" s="26" t="s">
        <v>20</v>
      </c>
      <c r="C455" s="27">
        <v>4448</v>
      </c>
      <c r="D455" s="27">
        <v>2296</v>
      </c>
      <c r="E455" s="27">
        <v>2152</v>
      </c>
      <c r="F455" s="27">
        <v>0</v>
      </c>
      <c r="G455" s="27">
        <v>651</v>
      </c>
      <c r="H455" s="27">
        <v>558</v>
      </c>
      <c r="I455" s="27">
        <v>93</v>
      </c>
      <c r="J455" s="27">
        <v>0</v>
      </c>
      <c r="K455" s="27">
        <v>28</v>
      </c>
      <c r="L455" s="27">
        <v>18</v>
      </c>
      <c r="M455" s="27">
        <v>10</v>
      </c>
      <c r="N455" s="27">
        <v>0</v>
      </c>
    </row>
    <row r="456" spans="1:14" x14ac:dyDescent="0.25">
      <c r="A456" s="22"/>
      <c r="B456" s="23" t="s">
        <v>21</v>
      </c>
      <c r="C456" s="24">
        <v>4608</v>
      </c>
      <c r="D456" s="24">
        <v>2380</v>
      </c>
      <c r="E456" s="24">
        <v>2228</v>
      </c>
      <c r="F456" s="24">
        <v>0</v>
      </c>
      <c r="G456" s="24">
        <v>744</v>
      </c>
      <c r="H456" s="24">
        <v>641</v>
      </c>
      <c r="I456" s="24">
        <v>102</v>
      </c>
      <c r="J456" s="24">
        <v>1</v>
      </c>
      <c r="K456" s="24">
        <v>33</v>
      </c>
      <c r="L456" s="24">
        <v>24</v>
      </c>
      <c r="M456" s="24">
        <v>9</v>
      </c>
      <c r="N456" s="24">
        <v>0</v>
      </c>
    </row>
    <row r="457" spans="1:14" x14ac:dyDescent="0.25">
      <c r="A457" s="25"/>
      <c r="B457" s="26" t="s">
        <v>22</v>
      </c>
      <c r="C457" s="27">
        <v>4689</v>
      </c>
      <c r="D457" s="27">
        <v>2361</v>
      </c>
      <c r="E457" s="27">
        <v>2328</v>
      </c>
      <c r="F457" s="27">
        <v>0</v>
      </c>
      <c r="G457" s="27">
        <v>606</v>
      </c>
      <c r="H457" s="27">
        <v>488</v>
      </c>
      <c r="I457" s="27">
        <v>118</v>
      </c>
      <c r="J457" s="27">
        <v>0</v>
      </c>
      <c r="K457" s="27">
        <v>21</v>
      </c>
      <c r="L457" s="27">
        <v>16</v>
      </c>
      <c r="M457" s="27">
        <v>5</v>
      </c>
      <c r="N457" s="27">
        <v>0</v>
      </c>
    </row>
    <row r="458" spans="1:14" x14ac:dyDescent="0.25">
      <c r="A458" s="22"/>
      <c r="B458" s="23" t="s">
        <v>23</v>
      </c>
      <c r="C458" s="24">
        <v>4599</v>
      </c>
      <c r="D458" s="24">
        <v>2260</v>
      </c>
      <c r="E458" s="24">
        <v>2339</v>
      </c>
      <c r="F458" s="24">
        <v>0</v>
      </c>
      <c r="G458" s="24">
        <v>710</v>
      </c>
      <c r="H458" s="24">
        <v>591</v>
      </c>
      <c r="I458" s="24">
        <v>119</v>
      </c>
      <c r="J458" s="24">
        <v>0</v>
      </c>
      <c r="K458" s="24">
        <v>24</v>
      </c>
      <c r="L458" s="24">
        <v>19</v>
      </c>
      <c r="M458" s="24">
        <v>5</v>
      </c>
      <c r="N458" s="24">
        <v>0</v>
      </c>
    </row>
    <row r="459" spans="1:14" x14ac:dyDescent="0.25">
      <c r="A459" s="25"/>
      <c r="B459" s="26" t="s">
        <v>24</v>
      </c>
      <c r="C459" s="27">
        <v>4557</v>
      </c>
      <c r="D459" s="27">
        <v>2286</v>
      </c>
      <c r="E459" s="27">
        <v>2270</v>
      </c>
      <c r="F459" s="27">
        <v>1</v>
      </c>
      <c r="G459" s="27">
        <v>625</v>
      </c>
      <c r="H459" s="27">
        <v>529</v>
      </c>
      <c r="I459" s="27">
        <v>96</v>
      </c>
      <c r="J459" s="27">
        <v>0</v>
      </c>
      <c r="K459" s="27">
        <v>25</v>
      </c>
      <c r="L459" s="27">
        <v>16</v>
      </c>
      <c r="M459" s="27">
        <v>9</v>
      </c>
      <c r="N459" s="27">
        <v>0</v>
      </c>
    </row>
    <row r="460" spans="1:14" x14ac:dyDescent="0.25">
      <c r="A460" s="22"/>
      <c r="B460" s="23" t="s">
        <v>25</v>
      </c>
      <c r="C460" s="24">
        <v>4682</v>
      </c>
      <c r="D460" s="24">
        <v>2357</v>
      </c>
      <c r="E460" s="24">
        <v>2325</v>
      </c>
      <c r="F460" s="24">
        <v>0</v>
      </c>
      <c r="G460" s="24">
        <v>660</v>
      </c>
      <c r="H460" s="24">
        <v>566</v>
      </c>
      <c r="I460" s="24">
        <v>94</v>
      </c>
      <c r="J460" s="24">
        <v>0</v>
      </c>
      <c r="K460" s="24">
        <v>25</v>
      </c>
      <c r="L460" s="24">
        <v>16</v>
      </c>
      <c r="M460" s="24">
        <v>9</v>
      </c>
      <c r="N460" s="24">
        <v>0</v>
      </c>
    </row>
    <row r="461" spans="1:14" x14ac:dyDescent="0.25">
      <c r="A461" s="25"/>
      <c r="B461" s="26" t="s">
        <v>29</v>
      </c>
      <c r="C461" s="27">
        <v>4626</v>
      </c>
      <c r="D461" s="27">
        <v>2306</v>
      </c>
      <c r="E461" s="27">
        <v>2320</v>
      </c>
      <c r="F461" s="27">
        <v>0</v>
      </c>
      <c r="G461" s="27">
        <v>650</v>
      </c>
      <c r="H461" s="27">
        <v>553</v>
      </c>
      <c r="I461" s="27">
        <v>97</v>
      </c>
      <c r="J461" s="27">
        <v>0</v>
      </c>
      <c r="K461" s="27">
        <v>19</v>
      </c>
      <c r="L461" s="27">
        <v>14</v>
      </c>
      <c r="M461" s="27">
        <v>5</v>
      </c>
      <c r="N461" s="27">
        <v>0</v>
      </c>
    </row>
    <row r="462" spans="1:14" x14ac:dyDescent="0.25">
      <c r="A462" s="22"/>
      <c r="B462" s="23" t="s">
        <v>30</v>
      </c>
      <c r="C462" s="24">
        <v>4663</v>
      </c>
      <c r="D462" s="24">
        <v>2399</v>
      </c>
      <c r="E462" s="24">
        <v>2264</v>
      </c>
      <c r="F462" s="24">
        <v>0</v>
      </c>
      <c r="G462" s="24">
        <v>682</v>
      </c>
      <c r="H462" s="24">
        <v>591</v>
      </c>
      <c r="I462" s="24">
        <v>89</v>
      </c>
      <c r="J462" s="24">
        <v>2</v>
      </c>
      <c r="K462" s="24">
        <v>36</v>
      </c>
      <c r="L462" s="24">
        <v>25</v>
      </c>
      <c r="M462" s="24">
        <v>11</v>
      </c>
      <c r="N462" s="24">
        <v>0</v>
      </c>
    </row>
    <row r="463" spans="1:14" x14ac:dyDescent="0.25">
      <c r="A463" s="25"/>
      <c r="B463" s="26" t="s">
        <v>154</v>
      </c>
      <c r="C463" s="27">
        <v>4818</v>
      </c>
      <c r="D463" s="27">
        <v>2442</v>
      </c>
      <c r="E463" s="27">
        <v>2376</v>
      </c>
      <c r="F463" s="27">
        <v>0</v>
      </c>
      <c r="G463" s="27">
        <v>645</v>
      </c>
      <c r="H463" s="27">
        <v>540</v>
      </c>
      <c r="I463" s="27">
        <v>105</v>
      </c>
      <c r="J463" s="27">
        <v>0</v>
      </c>
      <c r="K463" s="27">
        <v>28</v>
      </c>
      <c r="L463" s="27">
        <v>18</v>
      </c>
      <c r="M463" s="27">
        <v>10</v>
      </c>
      <c r="N463" s="27">
        <v>0</v>
      </c>
    </row>
    <row r="464" spans="1:14" x14ac:dyDescent="0.25">
      <c r="A464" s="22"/>
      <c r="B464" s="23" t="s">
        <v>155</v>
      </c>
      <c r="C464" s="24">
        <v>4716</v>
      </c>
      <c r="D464" s="24">
        <v>2379</v>
      </c>
      <c r="E464" s="24">
        <v>2337</v>
      </c>
      <c r="F464" s="24">
        <v>0</v>
      </c>
      <c r="G464" s="24">
        <v>710</v>
      </c>
      <c r="H464" s="24">
        <v>600</v>
      </c>
      <c r="I464" s="24">
        <v>109</v>
      </c>
      <c r="J464" s="24">
        <v>1</v>
      </c>
      <c r="K464" s="24">
        <v>19</v>
      </c>
      <c r="L464" s="24">
        <v>14</v>
      </c>
      <c r="M464" s="24">
        <v>5</v>
      </c>
      <c r="N464" s="24">
        <v>0</v>
      </c>
    </row>
    <row r="465" spans="1:14" x14ac:dyDescent="0.25">
      <c r="A465" s="25"/>
      <c r="B465" s="26" t="s">
        <v>156</v>
      </c>
      <c r="C465" s="27">
        <v>4736</v>
      </c>
      <c r="D465" s="27">
        <v>2378</v>
      </c>
      <c r="E465" s="27">
        <v>2358</v>
      </c>
      <c r="F465" s="27">
        <v>0</v>
      </c>
      <c r="G465" s="27">
        <v>663</v>
      </c>
      <c r="H465" s="27">
        <v>554</v>
      </c>
      <c r="I465" s="27">
        <v>109</v>
      </c>
      <c r="J465" s="27">
        <v>0</v>
      </c>
      <c r="K465" s="27">
        <v>26</v>
      </c>
      <c r="L465" s="27">
        <v>17</v>
      </c>
      <c r="M465" s="27">
        <v>8</v>
      </c>
      <c r="N465" s="27">
        <v>1</v>
      </c>
    </row>
    <row r="466" spans="1:14" x14ac:dyDescent="0.25">
      <c r="A466" s="22"/>
      <c r="B466" s="23" t="s">
        <v>157</v>
      </c>
      <c r="C466" s="24">
        <v>4587</v>
      </c>
      <c r="D466" s="24">
        <v>2311</v>
      </c>
      <c r="E466" s="24">
        <v>2276</v>
      </c>
      <c r="F466" s="24">
        <v>0</v>
      </c>
      <c r="G466" s="24">
        <v>673</v>
      </c>
      <c r="H466" s="24">
        <v>581</v>
      </c>
      <c r="I466" s="24">
        <v>92</v>
      </c>
      <c r="J466" s="24">
        <v>0</v>
      </c>
      <c r="K466" s="24">
        <v>26</v>
      </c>
      <c r="L466" s="24">
        <v>15</v>
      </c>
      <c r="M466" s="24">
        <v>10</v>
      </c>
      <c r="N466" s="24">
        <v>1</v>
      </c>
    </row>
    <row r="467" spans="1:14" x14ac:dyDescent="0.25">
      <c r="A467" s="25"/>
      <c r="B467" s="26" t="s">
        <v>158</v>
      </c>
      <c r="C467" s="27">
        <v>4648</v>
      </c>
      <c r="D467" s="27">
        <v>2352</v>
      </c>
      <c r="E467" s="27">
        <v>2296</v>
      </c>
      <c r="F467" s="27">
        <v>0</v>
      </c>
      <c r="G467" s="27">
        <v>727</v>
      </c>
      <c r="H467" s="27">
        <v>581</v>
      </c>
      <c r="I467" s="27">
        <v>146</v>
      </c>
      <c r="J467" s="27">
        <v>0</v>
      </c>
      <c r="K467" s="27">
        <v>32</v>
      </c>
      <c r="L467" s="27">
        <v>26</v>
      </c>
      <c r="M467" s="27">
        <v>6</v>
      </c>
      <c r="N467" s="27">
        <v>0</v>
      </c>
    </row>
    <row r="468" spans="1:14" x14ac:dyDescent="0.25">
      <c r="A468" s="22"/>
      <c r="B468" s="23" t="s">
        <v>159</v>
      </c>
      <c r="C468" s="24">
        <v>4720</v>
      </c>
      <c r="D468" s="24">
        <v>2383</v>
      </c>
      <c r="E468" s="24">
        <v>2337</v>
      </c>
      <c r="F468" s="24">
        <v>0</v>
      </c>
      <c r="G468" s="24">
        <v>658</v>
      </c>
      <c r="H468" s="24">
        <v>563</v>
      </c>
      <c r="I468" s="24">
        <v>95</v>
      </c>
      <c r="J468" s="24">
        <v>0</v>
      </c>
      <c r="K468" s="24">
        <v>27</v>
      </c>
      <c r="L468" s="24">
        <v>17</v>
      </c>
      <c r="M468" s="24">
        <v>10</v>
      </c>
      <c r="N468" s="24">
        <v>0</v>
      </c>
    </row>
    <row r="469" spans="1:14" x14ac:dyDescent="0.25">
      <c r="A469" s="25"/>
      <c r="B469" s="26" t="s">
        <v>160</v>
      </c>
      <c r="C469" s="27">
        <v>4373</v>
      </c>
      <c r="D469" s="27">
        <v>2206</v>
      </c>
      <c r="E469" s="27">
        <v>2167</v>
      </c>
      <c r="F469" s="27">
        <v>0</v>
      </c>
      <c r="G469" s="27">
        <v>679</v>
      </c>
      <c r="H469" s="27">
        <v>556</v>
      </c>
      <c r="I469" s="27">
        <v>123</v>
      </c>
      <c r="J469" s="27">
        <v>0</v>
      </c>
      <c r="K469" s="27">
        <v>28</v>
      </c>
      <c r="L469" s="27">
        <v>21</v>
      </c>
      <c r="M469" s="27">
        <v>7</v>
      </c>
      <c r="N469" s="27">
        <v>0</v>
      </c>
    </row>
    <row r="470" spans="1:14" x14ac:dyDescent="0.25">
      <c r="A470" s="22"/>
      <c r="B470" s="23" t="s">
        <v>161</v>
      </c>
      <c r="C470" s="24">
        <v>4563</v>
      </c>
      <c r="D470" s="24">
        <v>2341</v>
      </c>
      <c r="E470" s="24">
        <v>2222</v>
      </c>
      <c r="F470" s="24">
        <v>0</v>
      </c>
      <c r="G470" s="24">
        <v>645</v>
      </c>
      <c r="H470" s="24">
        <v>547</v>
      </c>
      <c r="I470" s="24">
        <v>97</v>
      </c>
      <c r="J470" s="24">
        <v>1</v>
      </c>
      <c r="K470" s="24">
        <v>26</v>
      </c>
      <c r="L470" s="24">
        <v>22</v>
      </c>
      <c r="M470" s="24">
        <v>4</v>
      </c>
      <c r="N470" s="24">
        <v>0</v>
      </c>
    </row>
    <row r="471" spans="1:14" x14ac:dyDescent="0.25">
      <c r="A471" s="25"/>
      <c r="B471" s="26" t="s">
        <v>162</v>
      </c>
      <c r="C471" s="27">
        <v>4474</v>
      </c>
      <c r="D471" s="27">
        <v>2169</v>
      </c>
      <c r="E471" s="27">
        <v>2305</v>
      </c>
      <c r="F471" s="27">
        <v>0</v>
      </c>
      <c r="G471" s="27">
        <v>657</v>
      </c>
      <c r="H471" s="27">
        <v>536</v>
      </c>
      <c r="I471" s="27">
        <v>118</v>
      </c>
      <c r="J471" s="27">
        <v>3</v>
      </c>
      <c r="K471" s="27">
        <v>31</v>
      </c>
      <c r="L471" s="27">
        <v>15</v>
      </c>
      <c r="M471" s="27">
        <v>15</v>
      </c>
      <c r="N471" s="27">
        <v>1</v>
      </c>
    </row>
    <row r="472" spans="1:14" x14ac:dyDescent="0.25">
      <c r="A472" s="22"/>
      <c r="B472" s="23" t="s">
        <v>163</v>
      </c>
      <c r="C472" s="24">
        <v>4386</v>
      </c>
      <c r="D472" s="24">
        <v>2194</v>
      </c>
      <c r="E472" s="24">
        <v>2192</v>
      </c>
      <c r="F472" s="24">
        <v>0</v>
      </c>
      <c r="G472" s="24">
        <v>625</v>
      </c>
      <c r="H472" s="24">
        <v>545</v>
      </c>
      <c r="I472" s="24">
        <v>78</v>
      </c>
      <c r="J472" s="24">
        <v>2</v>
      </c>
      <c r="K472" s="24">
        <v>33</v>
      </c>
      <c r="L472" s="24">
        <v>27</v>
      </c>
      <c r="M472" s="24">
        <v>6</v>
      </c>
      <c r="N472" s="24">
        <v>0</v>
      </c>
    </row>
    <row r="473" spans="1:14" x14ac:dyDescent="0.25">
      <c r="A473" s="25"/>
      <c r="B473" s="26" t="s">
        <v>164</v>
      </c>
      <c r="C473" s="27">
        <v>4621</v>
      </c>
      <c r="D473" s="27">
        <v>2304</v>
      </c>
      <c r="E473" s="27">
        <v>2317</v>
      </c>
      <c r="F473" s="27">
        <v>0</v>
      </c>
      <c r="G473" s="27">
        <v>682</v>
      </c>
      <c r="H473" s="27">
        <v>585</v>
      </c>
      <c r="I473" s="27">
        <v>96</v>
      </c>
      <c r="J473" s="27">
        <v>1</v>
      </c>
      <c r="K473" s="27">
        <v>20</v>
      </c>
      <c r="L473" s="27">
        <v>15</v>
      </c>
      <c r="M473" s="27">
        <v>5</v>
      </c>
      <c r="N473" s="27">
        <v>0</v>
      </c>
    </row>
    <row r="474" spans="1:14" x14ac:dyDescent="0.25">
      <c r="A474" s="22"/>
      <c r="B474" s="23" t="s">
        <v>165</v>
      </c>
      <c r="C474" s="24">
        <v>4456</v>
      </c>
      <c r="D474" s="24">
        <v>2227</v>
      </c>
      <c r="E474" s="24">
        <v>2229</v>
      </c>
      <c r="F474" s="24">
        <v>0</v>
      </c>
      <c r="G474" s="24">
        <v>664</v>
      </c>
      <c r="H474" s="24">
        <v>547</v>
      </c>
      <c r="I474" s="24">
        <v>117</v>
      </c>
      <c r="J474" s="24">
        <v>0</v>
      </c>
      <c r="K474" s="24">
        <v>29</v>
      </c>
      <c r="L474" s="24">
        <v>24</v>
      </c>
      <c r="M474" s="24">
        <v>5</v>
      </c>
      <c r="N474" s="24">
        <v>0</v>
      </c>
    </row>
    <row r="475" spans="1:14" x14ac:dyDescent="0.25">
      <c r="A475" s="25"/>
      <c r="B475" s="26" t="s">
        <v>166</v>
      </c>
      <c r="C475" s="27">
        <v>4224</v>
      </c>
      <c r="D475" s="27">
        <v>2145</v>
      </c>
      <c r="E475" s="27">
        <v>2079</v>
      </c>
      <c r="F475" s="27">
        <v>0</v>
      </c>
      <c r="G475" s="27">
        <v>639</v>
      </c>
      <c r="H475" s="27">
        <v>539</v>
      </c>
      <c r="I475" s="27">
        <v>99</v>
      </c>
      <c r="J475" s="27">
        <v>1</v>
      </c>
      <c r="K475" s="27">
        <v>28</v>
      </c>
      <c r="L475" s="27">
        <v>18</v>
      </c>
      <c r="M475" s="27">
        <v>10</v>
      </c>
      <c r="N475" s="27">
        <v>0</v>
      </c>
    </row>
    <row r="476" spans="1:14" x14ac:dyDescent="0.25">
      <c r="A476" s="22"/>
      <c r="B476" s="23" t="s">
        <v>167</v>
      </c>
      <c r="C476" s="24">
        <v>4216</v>
      </c>
      <c r="D476" s="24">
        <v>2118</v>
      </c>
      <c r="E476" s="24">
        <v>2098</v>
      </c>
      <c r="F476" s="24">
        <v>0</v>
      </c>
      <c r="G476" s="24">
        <v>648</v>
      </c>
      <c r="H476" s="24">
        <v>546</v>
      </c>
      <c r="I476" s="24">
        <v>102</v>
      </c>
      <c r="J476" s="24">
        <v>0</v>
      </c>
      <c r="K476" s="24">
        <v>38</v>
      </c>
      <c r="L476" s="24">
        <v>26</v>
      </c>
      <c r="M476" s="24">
        <v>12</v>
      </c>
      <c r="N476" s="24">
        <v>0</v>
      </c>
    </row>
    <row r="477" spans="1:14" x14ac:dyDescent="0.25">
      <c r="A477" s="25"/>
      <c r="B477" s="26" t="s">
        <v>168</v>
      </c>
      <c r="C477" s="27">
        <v>4249</v>
      </c>
      <c r="D477" s="27">
        <v>2129</v>
      </c>
      <c r="E477" s="27">
        <v>2120</v>
      </c>
      <c r="F477" s="27">
        <v>0</v>
      </c>
      <c r="G477" s="27">
        <v>662</v>
      </c>
      <c r="H477" s="27">
        <v>565</v>
      </c>
      <c r="I477" s="27">
        <v>97</v>
      </c>
      <c r="J477" s="27">
        <v>0</v>
      </c>
      <c r="K477" s="27">
        <v>32</v>
      </c>
      <c r="L477" s="27">
        <v>22</v>
      </c>
      <c r="M477" s="27">
        <v>9</v>
      </c>
      <c r="N477" s="27">
        <v>1</v>
      </c>
    </row>
    <row r="478" spans="1:14" x14ac:dyDescent="0.25">
      <c r="A478" s="22"/>
      <c r="B478" s="23" t="s">
        <v>169</v>
      </c>
      <c r="C478" s="24">
        <v>4351</v>
      </c>
      <c r="D478" s="24">
        <v>2202</v>
      </c>
      <c r="E478" s="24">
        <v>2149</v>
      </c>
      <c r="F478" s="24">
        <v>0</v>
      </c>
      <c r="G478" s="24">
        <v>670</v>
      </c>
      <c r="H478" s="24">
        <v>554</v>
      </c>
      <c r="I478" s="24">
        <v>116</v>
      </c>
      <c r="J478" s="24">
        <v>0</v>
      </c>
      <c r="K478" s="24">
        <v>27</v>
      </c>
      <c r="L478" s="24">
        <v>14</v>
      </c>
      <c r="M478" s="24">
        <v>13</v>
      </c>
      <c r="N478" s="24">
        <v>0</v>
      </c>
    </row>
    <row r="479" spans="1:14" x14ac:dyDescent="0.25">
      <c r="A479" s="25"/>
      <c r="B479" s="26" t="s">
        <v>170</v>
      </c>
      <c r="C479" s="27">
        <v>4334</v>
      </c>
      <c r="D479" s="27">
        <v>2174</v>
      </c>
      <c r="E479" s="27">
        <v>2160</v>
      </c>
      <c r="F479" s="27">
        <v>0</v>
      </c>
      <c r="G479" s="27">
        <v>677</v>
      </c>
      <c r="H479" s="27">
        <v>557</v>
      </c>
      <c r="I479" s="27">
        <v>118</v>
      </c>
      <c r="J479" s="27">
        <v>2</v>
      </c>
      <c r="K479" s="27">
        <v>38</v>
      </c>
      <c r="L479" s="27">
        <v>26</v>
      </c>
      <c r="M479" s="27">
        <v>12</v>
      </c>
      <c r="N479" s="27">
        <v>0</v>
      </c>
    </row>
    <row r="480" spans="1:14" x14ac:dyDescent="0.25">
      <c r="A480" s="22"/>
      <c r="B480" s="23" t="s">
        <v>171</v>
      </c>
      <c r="C480" s="24">
        <v>4099</v>
      </c>
      <c r="D480" s="24">
        <v>2138</v>
      </c>
      <c r="E480" s="24">
        <v>1960</v>
      </c>
      <c r="F480" s="24">
        <v>1</v>
      </c>
      <c r="G480" s="24">
        <v>652</v>
      </c>
      <c r="H480" s="24">
        <v>541</v>
      </c>
      <c r="I480" s="24">
        <v>111</v>
      </c>
      <c r="J480" s="24">
        <v>0</v>
      </c>
      <c r="K480" s="24">
        <v>29</v>
      </c>
      <c r="L480" s="24">
        <v>20</v>
      </c>
      <c r="M480" s="24">
        <v>9</v>
      </c>
      <c r="N480" s="24">
        <v>0</v>
      </c>
    </row>
    <row r="481" spans="1:14" x14ac:dyDescent="0.25">
      <c r="A481" s="25"/>
      <c r="B481" s="26" t="s">
        <v>172</v>
      </c>
      <c r="C481" s="27">
        <v>4066</v>
      </c>
      <c r="D481" s="27">
        <v>2139</v>
      </c>
      <c r="E481" s="27">
        <v>1926</v>
      </c>
      <c r="F481" s="27">
        <v>1</v>
      </c>
      <c r="G481" s="27">
        <v>588</v>
      </c>
      <c r="H481" s="27">
        <v>474</v>
      </c>
      <c r="I481" s="27">
        <v>113</v>
      </c>
      <c r="J481" s="27">
        <v>1</v>
      </c>
      <c r="K481" s="27">
        <v>31</v>
      </c>
      <c r="L481" s="27">
        <v>26</v>
      </c>
      <c r="M481" s="27">
        <v>5</v>
      </c>
      <c r="N481" s="27">
        <v>0</v>
      </c>
    </row>
    <row r="482" spans="1:14" x14ac:dyDescent="0.25">
      <c r="A482" s="22"/>
      <c r="B482" s="23" t="s">
        <v>173</v>
      </c>
      <c r="C482" s="24">
        <v>4126</v>
      </c>
      <c r="D482" s="24">
        <v>2100</v>
      </c>
      <c r="E482" s="24">
        <v>2026</v>
      </c>
      <c r="F482" s="24">
        <v>0</v>
      </c>
      <c r="G482" s="24">
        <v>655</v>
      </c>
      <c r="H482" s="24">
        <v>562</v>
      </c>
      <c r="I482" s="24">
        <v>93</v>
      </c>
      <c r="J482" s="24">
        <v>0</v>
      </c>
      <c r="K482" s="24">
        <v>30</v>
      </c>
      <c r="L482" s="24">
        <v>20</v>
      </c>
      <c r="M482" s="24">
        <v>10</v>
      </c>
      <c r="N482" s="24">
        <v>0</v>
      </c>
    </row>
    <row r="483" spans="1:14" x14ac:dyDescent="0.25">
      <c r="A483" s="25"/>
      <c r="B483" s="26" t="s">
        <v>174</v>
      </c>
      <c r="C483" s="27">
        <v>4330</v>
      </c>
      <c r="D483" s="27">
        <v>2151</v>
      </c>
      <c r="E483" s="27">
        <v>2179</v>
      </c>
      <c r="F483" s="27">
        <v>0</v>
      </c>
      <c r="G483" s="27">
        <v>675</v>
      </c>
      <c r="H483" s="27">
        <v>567</v>
      </c>
      <c r="I483" s="27">
        <v>108</v>
      </c>
      <c r="J483" s="27">
        <v>0</v>
      </c>
      <c r="K483" s="27">
        <v>26</v>
      </c>
      <c r="L483" s="27">
        <v>18</v>
      </c>
      <c r="M483" s="27">
        <v>8</v>
      </c>
      <c r="N483" s="27">
        <v>0</v>
      </c>
    </row>
    <row r="484" spans="1:14" x14ac:dyDescent="0.25">
      <c r="A484" s="22"/>
      <c r="B484" s="23" t="s">
        <v>175</v>
      </c>
      <c r="C484" s="24">
        <v>4281</v>
      </c>
      <c r="D484" s="24">
        <v>2176</v>
      </c>
      <c r="E484" s="24">
        <v>2104</v>
      </c>
      <c r="F484" s="24">
        <v>1</v>
      </c>
      <c r="G484" s="24">
        <v>653</v>
      </c>
      <c r="H484" s="24">
        <v>529</v>
      </c>
      <c r="I484" s="24">
        <v>124</v>
      </c>
      <c r="J484" s="24">
        <v>0</v>
      </c>
      <c r="K484" s="24">
        <v>32</v>
      </c>
      <c r="L484" s="24">
        <v>25</v>
      </c>
      <c r="M484" s="24">
        <v>7</v>
      </c>
      <c r="N484" s="24">
        <v>0</v>
      </c>
    </row>
    <row r="485" spans="1:14" x14ac:dyDescent="0.25">
      <c r="A485" s="25"/>
      <c r="B485" s="26" t="s">
        <v>176</v>
      </c>
      <c r="C485" s="27">
        <v>4270</v>
      </c>
      <c r="D485" s="27">
        <v>2191</v>
      </c>
      <c r="E485" s="27">
        <v>2079</v>
      </c>
      <c r="F485" s="27">
        <v>0</v>
      </c>
      <c r="G485" s="27">
        <v>665</v>
      </c>
      <c r="H485" s="27">
        <v>570</v>
      </c>
      <c r="I485" s="27">
        <v>95</v>
      </c>
      <c r="J485" s="27">
        <v>0</v>
      </c>
      <c r="K485" s="27">
        <v>25</v>
      </c>
      <c r="L485" s="27">
        <v>21</v>
      </c>
      <c r="M485" s="27">
        <v>4</v>
      </c>
      <c r="N485" s="27">
        <v>0</v>
      </c>
    </row>
    <row r="486" spans="1:14" x14ac:dyDescent="0.25">
      <c r="A486" s="22"/>
      <c r="B486" s="23" t="s">
        <v>177</v>
      </c>
      <c r="C486" s="24">
        <v>4438</v>
      </c>
      <c r="D486" s="24">
        <v>2272</v>
      </c>
      <c r="E486" s="24">
        <v>2166</v>
      </c>
      <c r="F486" s="24">
        <v>0</v>
      </c>
      <c r="G486" s="24">
        <v>700</v>
      </c>
      <c r="H486" s="24">
        <v>594</v>
      </c>
      <c r="I486" s="24">
        <v>105</v>
      </c>
      <c r="J486" s="24">
        <v>1</v>
      </c>
      <c r="K486" s="24">
        <v>35</v>
      </c>
      <c r="L486" s="24">
        <v>22</v>
      </c>
      <c r="M486" s="24">
        <v>12</v>
      </c>
      <c r="N486" s="24">
        <v>1</v>
      </c>
    </row>
    <row r="487" spans="1:14" x14ac:dyDescent="0.25">
      <c r="A487" s="25"/>
      <c r="B487" s="26" t="s">
        <v>178</v>
      </c>
      <c r="C487" s="27">
        <v>4475</v>
      </c>
      <c r="D487" s="27">
        <v>2267</v>
      </c>
      <c r="E487" s="27">
        <v>2208</v>
      </c>
      <c r="F487" s="27">
        <v>0</v>
      </c>
      <c r="G487" s="27">
        <v>736</v>
      </c>
      <c r="H487" s="27">
        <v>633</v>
      </c>
      <c r="I487" s="27">
        <v>103</v>
      </c>
      <c r="J487" s="27">
        <v>0</v>
      </c>
      <c r="K487" s="27">
        <v>44</v>
      </c>
      <c r="L487" s="27">
        <v>30</v>
      </c>
      <c r="M487" s="27">
        <v>13</v>
      </c>
      <c r="N487" s="27">
        <v>1</v>
      </c>
    </row>
    <row r="488" spans="1:14" x14ac:dyDescent="0.25">
      <c r="A488" s="22"/>
      <c r="B488" s="23" t="s">
        <v>179</v>
      </c>
      <c r="C488" s="24">
        <v>4423</v>
      </c>
      <c r="D488" s="24">
        <v>2230</v>
      </c>
      <c r="E488" s="24">
        <v>2193</v>
      </c>
      <c r="F488" s="24">
        <v>0</v>
      </c>
      <c r="G488" s="24">
        <v>600</v>
      </c>
      <c r="H488" s="24">
        <v>512</v>
      </c>
      <c r="I488" s="24">
        <v>88</v>
      </c>
      <c r="J488" s="24">
        <v>0</v>
      </c>
      <c r="K488" s="24">
        <v>29</v>
      </c>
      <c r="L488" s="24">
        <v>22</v>
      </c>
      <c r="M488" s="24">
        <v>6</v>
      </c>
      <c r="N488" s="24">
        <v>1</v>
      </c>
    </row>
    <row r="489" spans="1:14" x14ac:dyDescent="0.25">
      <c r="A489" s="25"/>
      <c r="B489" s="26" t="s">
        <v>180</v>
      </c>
      <c r="C489" s="27">
        <v>4461</v>
      </c>
      <c r="D489" s="27">
        <v>2246</v>
      </c>
      <c r="E489" s="27">
        <v>2215</v>
      </c>
      <c r="F489" s="27">
        <v>0</v>
      </c>
      <c r="G489" s="27">
        <v>697</v>
      </c>
      <c r="H489" s="27">
        <v>594</v>
      </c>
      <c r="I489" s="27">
        <v>103</v>
      </c>
      <c r="J489" s="27">
        <v>0</v>
      </c>
      <c r="K489" s="27">
        <v>40</v>
      </c>
      <c r="L489" s="27">
        <v>27</v>
      </c>
      <c r="M489" s="27">
        <v>12</v>
      </c>
      <c r="N489" s="27">
        <v>1</v>
      </c>
    </row>
    <row r="490" spans="1:14" x14ac:dyDescent="0.25">
      <c r="A490" s="22"/>
      <c r="B490" s="23" t="s">
        <v>181</v>
      </c>
      <c r="C490" s="24">
        <v>4435</v>
      </c>
      <c r="D490" s="24">
        <v>2236</v>
      </c>
      <c r="E490" s="24">
        <v>2199</v>
      </c>
      <c r="F490" s="24">
        <v>0</v>
      </c>
      <c r="G490" s="24">
        <v>726</v>
      </c>
      <c r="H490" s="24">
        <v>625</v>
      </c>
      <c r="I490" s="24">
        <v>100</v>
      </c>
      <c r="J490" s="24">
        <v>1</v>
      </c>
      <c r="K490" s="24">
        <v>42</v>
      </c>
      <c r="L490" s="24">
        <v>33</v>
      </c>
      <c r="M490" s="24">
        <v>9</v>
      </c>
      <c r="N490" s="24">
        <v>0</v>
      </c>
    </row>
    <row r="491" spans="1:14" x14ac:dyDescent="0.25">
      <c r="A491" s="25" t="s">
        <v>547</v>
      </c>
      <c r="B491" s="26" t="s">
        <v>3</v>
      </c>
      <c r="C491" s="27">
        <v>236821</v>
      </c>
      <c r="D491" s="27">
        <v>119555</v>
      </c>
      <c r="E491" s="27">
        <v>117259</v>
      </c>
      <c r="F491" s="27">
        <v>7</v>
      </c>
      <c r="G491" s="27">
        <v>33519</v>
      </c>
      <c r="H491" s="27">
        <v>28040</v>
      </c>
      <c r="I491" s="27">
        <v>5444</v>
      </c>
      <c r="J491" s="27">
        <v>35</v>
      </c>
      <c r="K491" s="27">
        <v>1969</v>
      </c>
      <c r="L491" s="27">
        <v>1396</v>
      </c>
      <c r="M491" s="27">
        <v>565</v>
      </c>
      <c r="N491" s="27">
        <v>8</v>
      </c>
    </row>
    <row r="492" spans="1:14" x14ac:dyDescent="0.25">
      <c r="A492" s="22"/>
      <c r="B492" s="23" t="s">
        <v>4</v>
      </c>
      <c r="C492" s="24">
        <v>4515</v>
      </c>
      <c r="D492" s="24">
        <v>2318</v>
      </c>
      <c r="E492" s="24">
        <v>2197</v>
      </c>
      <c r="F492" s="24">
        <v>0</v>
      </c>
      <c r="G492" s="24">
        <v>805</v>
      </c>
      <c r="H492" s="24">
        <v>682</v>
      </c>
      <c r="I492" s="24">
        <v>120</v>
      </c>
      <c r="J492" s="24">
        <v>3</v>
      </c>
      <c r="K492" s="24">
        <v>34</v>
      </c>
      <c r="L492" s="24">
        <v>26</v>
      </c>
      <c r="M492" s="24">
        <v>8</v>
      </c>
      <c r="N492" s="24">
        <v>0</v>
      </c>
    </row>
    <row r="493" spans="1:14" x14ac:dyDescent="0.25">
      <c r="A493" s="25"/>
      <c r="B493" s="26" t="s">
        <v>5</v>
      </c>
      <c r="C493" s="27">
        <v>4631</v>
      </c>
      <c r="D493" s="27">
        <v>2307</v>
      </c>
      <c r="E493" s="27">
        <v>2324</v>
      </c>
      <c r="F493" s="27">
        <v>0</v>
      </c>
      <c r="G493" s="27">
        <v>649</v>
      </c>
      <c r="H493" s="27">
        <v>529</v>
      </c>
      <c r="I493" s="27">
        <v>117</v>
      </c>
      <c r="J493" s="27">
        <v>3</v>
      </c>
      <c r="K493" s="27">
        <v>38</v>
      </c>
      <c r="L493" s="27">
        <v>29</v>
      </c>
      <c r="M493" s="27">
        <v>8</v>
      </c>
      <c r="N493" s="27">
        <v>1</v>
      </c>
    </row>
    <row r="494" spans="1:14" x14ac:dyDescent="0.25">
      <c r="A494" s="22"/>
      <c r="B494" s="23" t="s">
        <v>6</v>
      </c>
      <c r="C494" s="24">
        <v>4835</v>
      </c>
      <c r="D494" s="24">
        <v>2368</v>
      </c>
      <c r="E494" s="24">
        <v>2467</v>
      </c>
      <c r="F494" s="24">
        <v>0</v>
      </c>
      <c r="G494" s="24">
        <v>664</v>
      </c>
      <c r="H494" s="24">
        <v>547</v>
      </c>
      <c r="I494" s="24">
        <v>117</v>
      </c>
      <c r="J494" s="24">
        <v>0</v>
      </c>
      <c r="K494" s="24">
        <v>36</v>
      </c>
      <c r="L494" s="24">
        <v>25</v>
      </c>
      <c r="M494" s="24">
        <v>11</v>
      </c>
      <c r="N494" s="24">
        <v>0</v>
      </c>
    </row>
    <row r="495" spans="1:14" x14ac:dyDescent="0.25">
      <c r="A495" s="25"/>
      <c r="B495" s="26" t="s">
        <v>7</v>
      </c>
      <c r="C495" s="27">
        <v>4663</v>
      </c>
      <c r="D495" s="27">
        <v>2331</v>
      </c>
      <c r="E495" s="27">
        <v>2332</v>
      </c>
      <c r="F495" s="27">
        <v>0</v>
      </c>
      <c r="G495" s="27">
        <v>654</v>
      </c>
      <c r="H495" s="27">
        <v>551</v>
      </c>
      <c r="I495" s="27">
        <v>102</v>
      </c>
      <c r="J495" s="27">
        <v>1</v>
      </c>
      <c r="K495" s="27">
        <v>34</v>
      </c>
      <c r="L495" s="27">
        <v>21</v>
      </c>
      <c r="M495" s="27">
        <v>13</v>
      </c>
      <c r="N495" s="27">
        <v>0</v>
      </c>
    </row>
    <row r="496" spans="1:14" x14ac:dyDescent="0.25">
      <c r="A496" s="22"/>
      <c r="B496" s="23" t="s">
        <v>8</v>
      </c>
      <c r="C496" s="24">
        <v>4657</v>
      </c>
      <c r="D496" s="24">
        <v>2304</v>
      </c>
      <c r="E496" s="24">
        <v>2352</v>
      </c>
      <c r="F496" s="24">
        <v>1</v>
      </c>
      <c r="G496" s="24">
        <v>628</v>
      </c>
      <c r="H496" s="24">
        <v>538</v>
      </c>
      <c r="I496" s="24">
        <v>90</v>
      </c>
      <c r="J496" s="24">
        <v>0</v>
      </c>
      <c r="K496" s="24">
        <v>36</v>
      </c>
      <c r="L496" s="24">
        <v>27</v>
      </c>
      <c r="M496" s="24">
        <v>9</v>
      </c>
      <c r="N496" s="24">
        <v>0</v>
      </c>
    </row>
    <row r="497" spans="1:14" x14ac:dyDescent="0.25">
      <c r="A497" s="25"/>
      <c r="B497" s="26" t="s">
        <v>9</v>
      </c>
      <c r="C497" s="27">
        <v>4410</v>
      </c>
      <c r="D497" s="27">
        <v>2253</v>
      </c>
      <c r="E497" s="27">
        <v>2157</v>
      </c>
      <c r="F497" s="27">
        <v>0</v>
      </c>
      <c r="G497" s="27">
        <v>627</v>
      </c>
      <c r="H497" s="27">
        <v>527</v>
      </c>
      <c r="I497" s="27">
        <v>100</v>
      </c>
      <c r="J497" s="27">
        <v>0</v>
      </c>
      <c r="K497" s="27">
        <v>38</v>
      </c>
      <c r="L497" s="27">
        <v>24</v>
      </c>
      <c r="M497" s="27">
        <v>13</v>
      </c>
      <c r="N497" s="27">
        <v>1</v>
      </c>
    </row>
    <row r="498" spans="1:14" x14ac:dyDescent="0.25">
      <c r="A498" s="22"/>
      <c r="B498" s="23" t="s">
        <v>10</v>
      </c>
      <c r="C498" s="24">
        <v>4431</v>
      </c>
      <c r="D498" s="24">
        <v>2198</v>
      </c>
      <c r="E498" s="24">
        <v>2232</v>
      </c>
      <c r="F498" s="24">
        <v>1</v>
      </c>
      <c r="G498" s="24">
        <v>611</v>
      </c>
      <c r="H498" s="24">
        <v>507</v>
      </c>
      <c r="I498" s="24">
        <v>104</v>
      </c>
      <c r="J498" s="24">
        <v>0</v>
      </c>
      <c r="K498" s="24">
        <v>39</v>
      </c>
      <c r="L498" s="24">
        <v>27</v>
      </c>
      <c r="M498" s="24">
        <v>12</v>
      </c>
      <c r="N498" s="24">
        <v>0</v>
      </c>
    </row>
    <row r="499" spans="1:14" x14ac:dyDescent="0.25">
      <c r="A499" s="25"/>
      <c r="B499" s="26" t="s">
        <v>11</v>
      </c>
      <c r="C499" s="27">
        <v>4401</v>
      </c>
      <c r="D499" s="27">
        <v>2184</v>
      </c>
      <c r="E499" s="27">
        <v>2217</v>
      </c>
      <c r="F499" s="27">
        <v>0</v>
      </c>
      <c r="G499" s="27">
        <v>636</v>
      </c>
      <c r="H499" s="27">
        <v>541</v>
      </c>
      <c r="I499" s="27">
        <v>95</v>
      </c>
      <c r="J499" s="27">
        <v>0</v>
      </c>
      <c r="K499" s="27">
        <v>34</v>
      </c>
      <c r="L499" s="27">
        <v>26</v>
      </c>
      <c r="M499" s="27">
        <v>8</v>
      </c>
      <c r="N499" s="27">
        <v>0</v>
      </c>
    </row>
    <row r="500" spans="1:14" x14ac:dyDescent="0.25">
      <c r="A500" s="22"/>
      <c r="B500" s="23" t="s">
        <v>12</v>
      </c>
      <c r="C500" s="24">
        <v>4390</v>
      </c>
      <c r="D500" s="24">
        <v>2185</v>
      </c>
      <c r="E500" s="24">
        <v>2205</v>
      </c>
      <c r="F500" s="24">
        <v>0</v>
      </c>
      <c r="G500" s="24">
        <v>620</v>
      </c>
      <c r="H500" s="24">
        <v>520</v>
      </c>
      <c r="I500" s="24">
        <v>100</v>
      </c>
      <c r="J500" s="24">
        <v>0</v>
      </c>
      <c r="K500" s="24">
        <v>38</v>
      </c>
      <c r="L500" s="24">
        <v>23</v>
      </c>
      <c r="M500" s="24">
        <v>15</v>
      </c>
      <c r="N500" s="24">
        <v>0</v>
      </c>
    </row>
    <row r="501" spans="1:14" x14ac:dyDescent="0.25">
      <c r="A501" s="25"/>
      <c r="B501" s="26" t="s">
        <v>13</v>
      </c>
      <c r="C501" s="27">
        <v>4440</v>
      </c>
      <c r="D501" s="27">
        <v>2183</v>
      </c>
      <c r="E501" s="27">
        <v>2257</v>
      </c>
      <c r="F501" s="27">
        <v>0</v>
      </c>
      <c r="G501" s="27">
        <v>614</v>
      </c>
      <c r="H501" s="27">
        <v>503</v>
      </c>
      <c r="I501" s="27">
        <v>110</v>
      </c>
      <c r="J501" s="27">
        <v>1</v>
      </c>
      <c r="K501" s="27">
        <v>37</v>
      </c>
      <c r="L501" s="27">
        <v>32</v>
      </c>
      <c r="M501" s="27">
        <v>4</v>
      </c>
      <c r="N501" s="27">
        <v>1</v>
      </c>
    </row>
    <row r="502" spans="1:14" x14ac:dyDescent="0.25">
      <c r="A502" s="22"/>
      <c r="B502" s="23" t="s">
        <v>14</v>
      </c>
      <c r="C502" s="24">
        <v>4542</v>
      </c>
      <c r="D502" s="24">
        <v>2221</v>
      </c>
      <c r="E502" s="24">
        <v>2321</v>
      </c>
      <c r="F502" s="24">
        <v>0</v>
      </c>
      <c r="G502" s="24">
        <v>647</v>
      </c>
      <c r="H502" s="24">
        <v>535</v>
      </c>
      <c r="I502" s="24">
        <v>112</v>
      </c>
      <c r="J502" s="24">
        <v>0</v>
      </c>
      <c r="K502" s="24">
        <v>27</v>
      </c>
      <c r="L502" s="24">
        <v>17</v>
      </c>
      <c r="M502" s="24">
        <v>10</v>
      </c>
      <c r="N502" s="24">
        <v>0</v>
      </c>
    </row>
    <row r="503" spans="1:14" x14ac:dyDescent="0.25">
      <c r="A503" s="25"/>
      <c r="B503" s="26" t="s">
        <v>15</v>
      </c>
      <c r="C503" s="27">
        <v>4673</v>
      </c>
      <c r="D503" s="27">
        <v>2292</v>
      </c>
      <c r="E503" s="27">
        <v>2381</v>
      </c>
      <c r="F503" s="27">
        <v>0</v>
      </c>
      <c r="G503" s="27">
        <v>636</v>
      </c>
      <c r="H503" s="27">
        <v>511</v>
      </c>
      <c r="I503" s="27">
        <v>124</v>
      </c>
      <c r="J503" s="27">
        <v>1</v>
      </c>
      <c r="K503" s="27">
        <v>45</v>
      </c>
      <c r="L503" s="27">
        <v>31</v>
      </c>
      <c r="M503" s="27">
        <v>14</v>
      </c>
      <c r="N503" s="27">
        <v>0</v>
      </c>
    </row>
    <row r="504" spans="1:14" x14ac:dyDescent="0.25">
      <c r="A504" s="22"/>
      <c r="B504" s="23" t="s">
        <v>16</v>
      </c>
      <c r="C504" s="24">
        <v>4221</v>
      </c>
      <c r="D504" s="24">
        <v>2103</v>
      </c>
      <c r="E504" s="24">
        <v>2117</v>
      </c>
      <c r="F504" s="24">
        <v>1</v>
      </c>
      <c r="G504" s="24">
        <v>589</v>
      </c>
      <c r="H504" s="24">
        <v>476</v>
      </c>
      <c r="I504" s="24">
        <v>113</v>
      </c>
      <c r="J504" s="24">
        <v>0</v>
      </c>
      <c r="K504" s="24">
        <v>21</v>
      </c>
      <c r="L504" s="24">
        <v>11</v>
      </c>
      <c r="M504" s="24">
        <v>10</v>
      </c>
      <c r="N504" s="24">
        <v>0</v>
      </c>
    </row>
    <row r="505" spans="1:14" x14ac:dyDescent="0.25">
      <c r="A505" s="25"/>
      <c r="B505" s="26" t="s">
        <v>17</v>
      </c>
      <c r="C505" s="27">
        <v>4300</v>
      </c>
      <c r="D505" s="27">
        <v>2284</v>
      </c>
      <c r="E505" s="27">
        <v>2016</v>
      </c>
      <c r="F505" s="27">
        <v>0</v>
      </c>
      <c r="G505" s="27">
        <v>607</v>
      </c>
      <c r="H505" s="27">
        <v>515</v>
      </c>
      <c r="I505" s="27">
        <v>90</v>
      </c>
      <c r="J505" s="27">
        <v>2</v>
      </c>
      <c r="K505" s="27">
        <v>28</v>
      </c>
      <c r="L505" s="27">
        <v>20</v>
      </c>
      <c r="M505" s="27">
        <v>8</v>
      </c>
      <c r="N505" s="27">
        <v>0</v>
      </c>
    </row>
    <row r="506" spans="1:14" x14ac:dyDescent="0.25">
      <c r="A506" s="22"/>
      <c r="B506" s="23" t="s">
        <v>18</v>
      </c>
      <c r="C506" s="24">
        <v>4596</v>
      </c>
      <c r="D506" s="24">
        <v>2333</v>
      </c>
      <c r="E506" s="24">
        <v>2263</v>
      </c>
      <c r="F506" s="24">
        <v>0</v>
      </c>
      <c r="G506" s="24">
        <v>637</v>
      </c>
      <c r="H506" s="24">
        <v>542</v>
      </c>
      <c r="I506" s="24">
        <v>95</v>
      </c>
      <c r="J506" s="24">
        <v>0</v>
      </c>
      <c r="K506" s="24">
        <v>41</v>
      </c>
      <c r="L506" s="24">
        <v>30</v>
      </c>
      <c r="M506" s="24">
        <v>11</v>
      </c>
      <c r="N506" s="24">
        <v>0</v>
      </c>
    </row>
    <row r="507" spans="1:14" x14ac:dyDescent="0.25">
      <c r="A507" s="25"/>
      <c r="B507" s="26" t="s">
        <v>19</v>
      </c>
      <c r="C507" s="27">
        <v>4416</v>
      </c>
      <c r="D507" s="27">
        <v>2239</v>
      </c>
      <c r="E507" s="27">
        <v>2175</v>
      </c>
      <c r="F507" s="27">
        <v>2</v>
      </c>
      <c r="G507" s="27">
        <v>620</v>
      </c>
      <c r="H507" s="27">
        <v>525</v>
      </c>
      <c r="I507" s="27">
        <v>95</v>
      </c>
      <c r="J507" s="27">
        <v>0</v>
      </c>
      <c r="K507" s="27">
        <v>45</v>
      </c>
      <c r="L507" s="27">
        <v>37</v>
      </c>
      <c r="M507" s="27">
        <v>8</v>
      </c>
      <c r="N507" s="27">
        <v>0</v>
      </c>
    </row>
    <row r="508" spans="1:14" x14ac:dyDescent="0.25">
      <c r="A508" s="22"/>
      <c r="B508" s="23" t="s">
        <v>20</v>
      </c>
      <c r="C508" s="24">
        <v>4286</v>
      </c>
      <c r="D508" s="24">
        <v>2186</v>
      </c>
      <c r="E508" s="24">
        <v>2100</v>
      </c>
      <c r="F508" s="24">
        <v>0</v>
      </c>
      <c r="G508" s="24">
        <v>629</v>
      </c>
      <c r="H508" s="24">
        <v>526</v>
      </c>
      <c r="I508" s="24">
        <v>102</v>
      </c>
      <c r="J508" s="24">
        <v>1</v>
      </c>
      <c r="K508" s="24">
        <v>33</v>
      </c>
      <c r="L508" s="24">
        <v>26</v>
      </c>
      <c r="M508" s="24">
        <v>7</v>
      </c>
      <c r="N508" s="24">
        <v>0</v>
      </c>
    </row>
    <row r="509" spans="1:14" x14ac:dyDescent="0.25">
      <c r="A509" s="25"/>
      <c r="B509" s="26" t="s">
        <v>21</v>
      </c>
      <c r="C509" s="27">
        <v>4334</v>
      </c>
      <c r="D509" s="27">
        <v>2209</v>
      </c>
      <c r="E509" s="27">
        <v>2125</v>
      </c>
      <c r="F509" s="27">
        <v>0</v>
      </c>
      <c r="G509" s="27">
        <v>618</v>
      </c>
      <c r="H509" s="27">
        <v>528</v>
      </c>
      <c r="I509" s="27">
        <v>90</v>
      </c>
      <c r="J509" s="27">
        <v>0</v>
      </c>
      <c r="K509" s="27">
        <v>45</v>
      </c>
      <c r="L509" s="27">
        <v>27</v>
      </c>
      <c r="M509" s="27">
        <v>18</v>
      </c>
      <c r="N509" s="27">
        <v>0</v>
      </c>
    </row>
    <row r="510" spans="1:14" x14ac:dyDescent="0.25">
      <c r="A510" s="22"/>
      <c r="B510" s="23" t="s">
        <v>22</v>
      </c>
      <c r="C510" s="24">
        <v>4415</v>
      </c>
      <c r="D510" s="24">
        <v>2234</v>
      </c>
      <c r="E510" s="24">
        <v>2181</v>
      </c>
      <c r="F510" s="24">
        <v>0</v>
      </c>
      <c r="G510" s="24">
        <v>593</v>
      </c>
      <c r="H510" s="24">
        <v>508</v>
      </c>
      <c r="I510" s="24">
        <v>84</v>
      </c>
      <c r="J510" s="24">
        <v>1</v>
      </c>
      <c r="K510" s="24">
        <v>39</v>
      </c>
      <c r="L510" s="24">
        <v>21</v>
      </c>
      <c r="M510" s="24">
        <v>18</v>
      </c>
      <c r="N510" s="24">
        <v>0</v>
      </c>
    </row>
    <row r="511" spans="1:14" x14ac:dyDescent="0.25">
      <c r="A511" s="25"/>
      <c r="B511" s="26" t="s">
        <v>23</v>
      </c>
      <c r="C511" s="27">
        <v>4650</v>
      </c>
      <c r="D511" s="27">
        <v>2282</v>
      </c>
      <c r="E511" s="27">
        <v>2368</v>
      </c>
      <c r="F511" s="27">
        <v>0</v>
      </c>
      <c r="G511" s="27">
        <v>614</v>
      </c>
      <c r="H511" s="27">
        <v>503</v>
      </c>
      <c r="I511" s="27">
        <v>110</v>
      </c>
      <c r="J511" s="27">
        <v>1</v>
      </c>
      <c r="K511" s="27">
        <v>34</v>
      </c>
      <c r="L511" s="27">
        <v>26</v>
      </c>
      <c r="M511" s="27">
        <v>8</v>
      </c>
      <c r="N511" s="27">
        <v>0</v>
      </c>
    </row>
    <row r="512" spans="1:14" x14ac:dyDescent="0.25">
      <c r="A512" s="22"/>
      <c r="B512" s="23" t="s">
        <v>24</v>
      </c>
      <c r="C512" s="24">
        <v>4642</v>
      </c>
      <c r="D512" s="24">
        <v>2318</v>
      </c>
      <c r="E512" s="24">
        <v>2324</v>
      </c>
      <c r="F512" s="24">
        <v>0</v>
      </c>
      <c r="G512" s="24">
        <v>650</v>
      </c>
      <c r="H512" s="24">
        <v>538</v>
      </c>
      <c r="I512" s="24">
        <v>109</v>
      </c>
      <c r="J512" s="24">
        <v>3</v>
      </c>
      <c r="K512" s="24">
        <v>34</v>
      </c>
      <c r="L512" s="24">
        <v>25</v>
      </c>
      <c r="M512" s="24">
        <v>7</v>
      </c>
      <c r="N512" s="24">
        <v>2</v>
      </c>
    </row>
    <row r="513" spans="1:14" x14ac:dyDescent="0.25">
      <c r="A513" s="25"/>
      <c r="B513" s="26" t="s">
        <v>25</v>
      </c>
      <c r="C513" s="27">
        <v>4779</v>
      </c>
      <c r="D513" s="27">
        <v>2360</v>
      </c>
      <c r="E513" s="27">
        <v>2419</v>
      </c>
      <c r="F513" s="27">
        <v>0</v>
      </c>
      <c r="G513" s="27">
        <v>636</v>
      </c>
      <c r="H513" s="27">
        <v>532</v>
      </c>
      <c r="I513" s="27">
        <v>103</v>
      </c>
      <c r="J513" s="27">
        <v>1</v>
      </c>
      <c r="K513" s="27">
        <v>34</v>
      </c>
      <c r="L513" s="27">
        <v>25</v>
      </c>
      <c r="M513" s="27">
        <v>9</v>
      </c>
      <c r="N513" s="27">
        <v>0</v>
      </c>
    </row>
    <row r="514" spans="1:14" x14ac:dyDescent="0.25">
      <c r="A514" s="22"/>
      <c r="B514" s="23" t="s">
        <v>29</v>
      </c>
      <c r="C514" s="24">
        <v>4884</v>
      </c>
      <c r="D514" s="24">
        <v>2446</v>
      </c>
      <c r="E514" s="24">
        <v>2438</v>
      </c>
      <c r="F514" s="24">
        <v>0</v>
      </c>
      <c r="G514" s="24">
        <v>623</v>
      </c>
      <c r="H514" s="24">
        <v>521</v>
      </c>
      <c r="I514" s="24">
        <v>102</v>
      </c>
      <c r="J514" s="24">
        <v>0</v>
      </c>
      <c r="K514" s="24">
        <v>36</v>
      </c>
      <c r="L514" s="24">
        <v>23</v>
      </c>
      <c r="M514" s="24">
        <v>13</v>
      </c>
      <c r="N514" s="24">
        <v>0</v>
      </c>
    </row>
    <row r="515" spans="1:14" x14ac:dyDescent="0.25">
      <c r="A515" s="25"/>
      <c r="B515" s="26" t="s">
        <v>30</v>
      </c>
      <c r="C515" s="27">
        <v>4824</v>
      </c>
      <c r="D515" s="27">
        <v>2435</v>
      </c>
      <c r="E515" s="27">
        <v>2389</v>
      </c>
      <c r="F515" s="27">
        <v>0</v>
      </c>
      <c r="G515" s="27">
        <v>594</v>
      </c>
      <c r="H515" s="27">
        <v>490</v>
      </c>
      <c r="I515" s="27">
        <v>103</v>
      </c>
      <c r="J515" s="27">
        <v>1</v>
      </c>
      <c r="K515" s="27">
        <v>36</v>
      </c>
      <c r="L515" s="27">
        <v>26</v>
      </c>
      <c r="M515" s="27">
        <v>10</v>
      </c>
      <c r="N515" s="27">
        <v>0</v>
      </c>
    </row>
    <row r="516" spans="1:14" x14ac:dyDescent="0.25">
      <c r="A516" s="22"/>
      <c r="B516" s="23" t="s">
        <v>154</v>
      </c>
      <c r="C516" s="24">
        <v>4889</v>
      </c>
      <c r="D516" s="24">
        <v>2432</v>
      </c>
      <c r="E516" s="24">
        <v>2457</v>
      </c>
      <c r="F516" s="24">
        <v>0</v>
      </c>
      <c r="G516" s="24">
        <v>574</v>
      </c>
      <c r="H516" s="24">
        <v>482</v>
      </c>
      <c r="I516" s="24">
        <v>92</v>
      </c>
      <c r="J516" s="24">
        <v>0</v>
      </c>
      <c r="K516" s="24">
        <v>39</v>
      </c>
      <c r="L516" s="24">
        <v>27</v>
      </c>
      <c r="M516" s="24">
        <v>12</v>
      </c>
      <c r="N516" s="24">
        <v>0</v>
      </c>
    </row>
    <row r="517" spans="1:14" x14ac:dyDescent="0.25">
      <c r="A517" s="25"/>
      <c r="B517" s="26" t="s">
        <v>155</v>
      </c>
      <c r="C517" s="27">
        <v>5134</v>
      </c>
      <c r="D517" s="27">
        <v>2593</v>
      </c>
      <c r="E517" s="27">
        <v>2541</v>
      </c>
      <c r="F517" s="27">
        <v>0</v>
      </c>
      <c r="G517" s="27">
        <v>676</v>
      </c>
      <c r="H517" s="27">
        <v>558</v>
      </c>
      <c r="I517" s="27">
        <v>117</v>
      </c>
      <c r="J517" s="27">
        <v>1</v>
      </c>
      <c r="K517" s="27">
        <v>35</v>
      </c>
      <c r="L517" s="27">
        <v>23</v>
      </c>
      <c r="M517" s="27">
        <v>11</v>
      </c>
      <c r="N517" s="27">
        <v>1</v>
      </c>
    </row>
    <row r="518" spans="1:14" x14ac:dyDescent="0.25">
      <c r="A518" s="22"/>
      <c r="B518" s="23" t="s">
        <v>156</v>
      </c>
      <c r="C518" s="24">
        <v>5028</v>
      </c>
      <c r="D518" s="24">
        <v>2598</v>
      </c>
      <c r="E518" s="24">
        <v>2430</v>
      </c>
      <c r="F518" s="24">
        <v>0</v>
      </c>
      <c r="G518" s="24">
        <v>596</v>
      </c>
      <c r="H518" s="24">
        <v>486</v>
      </c>
      <c r="I518" s="24">
        <v>110</v>
      </c>
      <c r="J518" s="24">
        <v>0</v>
      </c>
      <c r="K518" s="24">
        <v>39</v>
      </c>
      <c r="L518" s="24">
        <v>32</v>
      </c>
      <c r="M518" s="24">
        <v>7</v>
      </c>
      <c r="N518" s="24">
        <v>0</v>
      </c>
    </row>
    <row r="519" spans="1:14" x14ac:dyDescent="0.25">
      <c r="A519" s="25"/>
      <c r="B519" s="26" t="s">
        <v>157</v>
      </c>
      <c r="C519" s="27">
        <v>4960</v>
      </c>
      <c r="D519" s="27">
        <v>2500</v>
      </c>
      <c r="E519" s="27">
        <v>2460</v>
      </c>
      <c r="F519" s="27">
        <v>0</v>
      </c>
      <c r="G519" s="27">
        <v>609</v>
      </c>
      <c r="H519" s="27">
        <v>508</v>
      </c>
      <c r="I519" s="27">
        <v>101</v>
      </c>
      <c r="J519" s="27">
        <v>0</v>
      </c>
      <c r="K519" s="27">
        <v>39</v>
      </c>
      <c r="L519" s="27">
        <v>27</v>
      </c>
      <c r="M519" s="27">
        <v>12</v>
      </c>
      <c r="N519" s="27">
        <v>0</v>
      </c>
    </row>
    <row r="520" spans="1:14" x14ac:dyDescent="0.25">
      <c r="A520" s="22"/>
      <c r="B520" s="23" t="s">
        <v>158</v>
      </c>
      <c r="C520" s="24">
        <v>4763</v>
      </c>
      <c r="D520" s="24">
        <v>2406</v>
      </c>
      <c r="E520" s="24">
        <v>2357</v>
      </c>
      <c r="F520" s="24">
        <v>0</v>
      </c>
      <c r="G520" s="24">
        <v>643</v>
      </c>
      <c r="H520" s="24">
        <v>534</v>
      </c>
      <c r="I520" s="24">
        <v>108</v>
      </c>
      <c r="J520" s="24">
        <v>1</v>
      </c>
      <c r="K520" s="24">
        <v>41</v>
      </c>
      <c r="L520" s="24">
        <v>29</v>
      </c>
      <c r="M520" s="24">
        <v>12</v>
      </c>
      <c r="N520" s="24">
        <v>0</v>
      </c>
    </row>
    <row r="521" spans="1:14" x14ac:dyDescent="0.25">
      <c r="A521" s="25"/>
      <c r="B521" s="26" t="s">
        <v>159</v>
      </c>
      <c r="C521" s="27">
        <v>4886</v>
      </c>
      <c r="D521" s="27">
        <v>2443</v>
      </c>
      <c r="E521" s="27">
        <v>2443</v>
      </c>
      <c r="F521" s="27">
        <v>0</v>
      </c>
      <c r="G521" s="27">
        <v>601</v>
      </c>
      <c r="H521" s="27">
        <v>513</v>
      </c>
      <c r="I521" s="27">
        <v>88</v>
      </c>
      <c r="J521" s="27">
        <v>0</v>
      </c>
      <c r="K521" s="27">
        <v>47</v>
      </c>
      <c r="L521" s="27">
        <v>31</v>
      </c>
      <c r="M521" s="27">
        <v>16</v>
      </c>
      <c r="N521" s="27">
        <v>0</v>
      </c>
    </row>
    <row r="522" spans="1:14" x14ac:dyDescent="0.25">
      <c r="A522" s="22"/>
      <c r="B522" s="23" t="s">
        <v>160</v>
      </c>
      <c r="C522" s="24">
        <v>4699</v>
      </c>
      <c r="D522" s="24">
        <v>2416</v>
      </c>
      <c r="E522" s="24">
        <v>2283</v>
      </c>
      <c r="F522" s="24">
        <v>0</v>
      </c>
      <c r="G522" s="24">
        <v>631</v>
      </c>
      <c r="H522" s="24">
        <v>539</v>
      </c>
      <c r="I522" s="24">
        <v>91</v>
      </c>
      <c r="J522" s="24">
        <v>1</v>
      </c>
      <c r="K522" s="24">
        <v>34</v>
      </c>
      <c r="L522" s="24">
        <v>23</v>
      </c>
      <c r="M522" s="24">
        <v>11</v>
      </c>
      <c r="N522" s="24">
        <v>0</v>
      </c>
    </row>
    <row r="523" spans="1:14" x14ac:dyDescent="0.25">
      <c r="A523" s="25"/>
      <c r="B523" s="26" t="s">
        <v>161</v>
      </c>
      <c r="C523" s="27">
        <v>4478</v>
      </c>
      <c r="D523" s="27">
        <v>2271</v>
      </c>
      <c r="E523" s="27">
        <v>2206</v>
      </c>
      <c r="F523" s="27">
        <v>1</v>
      </c>
      <c r="G523" s="27">
        <v>624</v>
      </c>
      <c r="H523" s="27">
        <v>518</v>
      </c>
      <c r="I523" s="27">
        <v>105</v>
      </c>
      <c r="J523" s="27">
        <v>1</v>
      </c>
      <c r="K523" s="27">
        <v>43</v>
      </c>
      <c r="L523" s="27">
        <v>31</v>
      </c>
      <c r="M523" s="27">
        <v>12</v>
      </c>
      <c r="N523" s="27">
        <v>0</v>
      </c>
    </row>
    <row r="524" spans="1:14" x14ac:dyDescent="0.25">
      <c r="A524" s="22"/>
      <c r="B524" s="23" t="s">
        <v>162</v>
      </c>
      <c r="C524" s="24">
        <v>4563</v>
      </c>
      <c r="D524" s="24">
        <v>2342</v>
      </c>
      <c r="E524" s="24">
        <v>2221</v>
      </c>
      <c r="F524" s="24">
        <v>0</v>
      </c>
      <c r="G524" s="24">
        <v>653</v>
      </c>
      <c r="H524" s="24">
        <v>556</v>
      </c>
      <c r="I524" s="24">
        <v>93</v>
      </c>
      <c r="J524" s="24">
        <v>4</v>
      </c>
      <c r="K524" s="24">
        <v>31</v>
      </c>
      <c r="L524" s="24">
        <v>27</v>
      </c>
      <c r="M524" s="24">
        <v>4</v>
      </c>
      <c r="N524" s="24">
        <v>0</v>
      </c>
    </row>
    <row r="525" spans="1:14" x14ac:dyDescent="0.25">
      <c r="A525" s="25"/>
      <c r="B525" s="26" t="s">
        <v>163</v>
      </c>
      <c r="C525" s="27">
        <v>4408</v>
      </c>
      <c r="D525" s="27">
        <v>2219</v>
      </c>
      <c r="E525" s="27">
        <v>2189</v>
      </c>
      <c r="F525" s="27">
        <v>0</v>
      </c>
      <c r="G525" s="27">
        <v>659</v>
      </c>
      <c r="H525" s="27">
        <v>571</v>
      </c>
      <c r="I525" s="27">
        <v>88</v>
      </c>
      <c r="J525" s="27">
        <v>0</v>
      </c>
      <c r="K525" s="27">
        <v>43</v>
      </c>
      <c r="L525" s="27">
        <v>31</v>
      </c>
      <c r="M525" s="27">
        <v>12</v>
      </c>
      <c r="N525" s="27">
        <v>0</v>
      </c>
    </row>
    <row r="526" spans="1:14" x14ac:dyDescent="0.25">
      <c r="A526" s="22"/>
      <c r="B526" s="23" t="s">
        <v>164</v>
      </c>
      <c r="C526" s="24">
        <v>4438</v>
      </c>
      <c r="D526" s="24">
        <v>2277</v>
      </c>
      <c r="E526" s="24">
        <v>2161</v>
      </c>
      <c r="F526" s="24">
        <v>0</v>
      </c>
      <c r="G526" s="24">
        <v>615</v>
      </c>
      <c r="H526" s="24">
        <v>509</v>
      </c>
      <c r="I526" s="24">
        <v>104</v>
      </c>
      <c r="J526" s="24">
        <v>2</v>
      </c>
      <c r="K526" s="24">
        <v>26</v>
      </c>
      <c r="L526" s="24">
        <v>19</v>
      </c>
      <c r="M526" s="24">
        <v>7</v>
      </c>
      <c r="N526" s="24">
        <v>0</v>
      </c>
    </row>
    <row r="527" spans="1:14" x14ac:dyDescent="0.25">
      <c r="A527" s="25"/>
      <c r="B527" s="26" t="s">
        <v>165</v>
      </c>
      <c r="C527" s="27">
        <v>4509</v>
      </c>
      <c r="D527" s="27">
        <v>2304</v>
      </c>
      <c r="E527" s="27">
        <v>2205</v>
      </c>
      <c r="F527" s="27">
        <v>0</v>
      </c>
      <c r="G527" s="27">
        <v>666</v>
      </c>
      <c r="H527" s="27">
        <v>566</v>
      </c>
      <c r="I527" s="27">
        <v>100</v>
      </c>
      <c r="J527" s="27">
        <v>0</v>
      </c>
      <c r="K527" s="27">
        <v>27</v>
      </c>
      <c r="L527" s="27">
        <v>17</v>
      </c>
      <c r="M527" s="27">
        <v>10</v>
      </c>
      <c r="N527" s="27">
        <v>0</v>
      </c>
    </row>
    <row r="528" spans="1:14" x14ac:dyDescent="0.25">
      <c r="A528" s="22"/>
      <c r="B528" s="23" t="s">
        <v>166</v>
      </c>
      <c r="C528" s="24">
        <v>4433</v>
      </c>
      <c r="D528" s="24">
        <v>2293</v>
      </c>
      <c r="E528" s="24">
        <v>2140</v>
      </c>
      <c r="F528" s="24">
        <v>0</v>
      </c>
      <c r="G528" s="24">
        <v>702</v>
      </c>
      <c r="H528" s="24">
        <v>593</v>
      </c>
      <c r="I528" s="24">
        <v>109</v>
      </c>
      <c r="J528" s="24">
        <v>0</v>
      </c>
      <c r="K528" s="24">
        <v>54</v>
      </c>
      <c r="L528" s="24">
        <v>40</v>
      </c>
      <c r="M528" s="24">
        <v>14</v>
      </c>
      <c r="N528" s="24">
        <v>0</v>
      </c>
    </row>
    <row r="529" spans="1:14" x14ac:dyDescent="0.25">
      <c r="A529" s="25"/>
      <c r="B529" s="26" t="s">
        <v>167</v>
      </c>
      <c r="C529" s="27">
        <v>4465</v>
      </c>
      <c r="D529" s="27">
        <v>2195</v>
      </c>
      <c r="E529" s="27">
        <v>2270</v>
      </c>
      <c r="F529" s="27">
        <v>0</v>
      </c>
      <c r="G529" s="27">
        <v>645</v>
      </c>
      <c r="H529" s="27">
        <v>552</v>
      </c>
      <c r="I529" s="27">
        <v>93</v>
      </c>
      <c r="J529" s="27">
        <v>0</v>
      </c>
      <c r="K529" s="27">
        <v>34</v>
      </c>
      <c r="L529" s="27">
        <v>22</v>
      </c>
      <c r="M529" s="27">
        <v>12</v>
      </c>
      <c r="N529" s="27">
        <v>0</v>
      </c>
    </row>
    <row r="530" spans="1:14" x14ac:dyDescent="0.25">
      <c r="A530" s="22"/>
      <c r="B530" s="23" t="s">
        <v>168</v>
      </c>
      <c r="C530" s="24">
        <v>4267</v>
      </c>
      <c r="D530" s="24">
        <v>2172</v>
      </c>
      <c r="E530" s="24">
        <v>2095</v>
      </c>
      <c r="F530" s="24">
        <v>0</v>
      </c>
      <c r="G530" s="24">
        <v>626</v>
      </c>
      <c r="H530" s="24">
        <v>512</v>
      </c>
      <c r="I530" s="24">
        <v>114</v>
      </c>
      <c r="J530" s="24">
        <v>0</v>
      </c>
      <c r="K530" s="24">
        <v>46</v>
      </c>
      <c r="L530" s="24">
        <v>29</v>
      </c>
      <c r="M530" s="24">
        <v>17</v>
      </c>
      <c r="N530" s="24">
        <v>0</v>
      </c>
    </row>
    <row r="531" spans="1:14" x14ac:dyDescent="0.25">
      <c r="A531" s="25"/>
      <c r="B531" s="26" t="s">
        <v>169</v>
      </c>
      <c r="C531" s="27">
        <v>4316</v>
      </c>
      <c r="D531" s="27">
        <v>2221</v>
      </c>
      <c r="E531" s="27">
        <v>2095</v>
      </c>
      <c r="F531" s="27">
        <v>0</v>
      </c>
      <c r="G531" s="27">
        <v>657</v>
      </c>
      <c r="H531" s="27">
        <v>555</v>
      </c>
      <c r="I531" s="27">
        <v>102</v>
      </c>
      <c r="J531" s="27">
        <v>0</v>
      </c>
      <c r="K531" s="27">
        <v>34</v>
      </c>
      <c r="L531" s="27">
        <v>27</v>
      </c>
      <c r="M531" s="27">
        <v>7</v>
      </c>
      <c r="N531" s="27">
        <v>0</v>
      </c>
    </row>
    <row r="532" spans="1:14" x14ac:dyDescent="0.25">
      <c r="A532" s="22"/>
      <c r="B532" s="23" t="s">
        <v>170</v>
      </c>
      <c r="C532" s="24">
        <v>4372</v>
      </c>
      <c r="D532" s="24">
        <v>2202</v>
      </c>
      <c r="E532" s="24">
        <v>2169</v>
      </c>
      <c r="F532" s="24">
        <v>1</v>
      </c>
      <c r="G532" s="24">
        <v>641</v>
      </c>
      <c r="H532" s="24">
        <v>533</v>
      </c>
      <c r="I532" s="24">
        <v>108</v>
      </c>
      <c r="J532" s="24">
        <v>0</v>
      </c>
      <c r="K532" s="24">
        <v>35</v>
      </c>
      <c r="L532" s="24">
        <v>22</v>
      </c>
      <c r="M532" s="24">
        <v>13</v>
      </c>
      <c r="N532" s="24">
        <v>0</v>
      </c>
    </row>
    <row r="533" spans="1:14" x14ac:dyDescent="0.25">
      <c r="A533" s="25"/>
      <c r="B533" s="26" t="s">
        <v>171</v>
      </c>
      <c r="C533" s="27">
        <v>4392</v>
      </c>
      <c r="D533" s="27">
        <v>2232</v>
      </c>
      <c r="E533" s="27">
        <v>2160</v>
      </c>
      <c r="F533" s="27">
        <v>0</v>
      </c>
      <c r="G533" s="27">
        <v>650</v>
      </c>
      <c r="H533" s="27">
        <v>532</v>
      </c>
      <c r="I533" s="27">
        <v>118</v>
      </c>
      <c r="J533" s="27">
        <v>0</v>
      </c>
      <c r="K533" s="27">
        <v>40</v>
      </c>
      <c r="L533" s="27">
        <v>32</v>
      </c>
      <c r="M533" s="27">
        <v>8</v>
      </c>
      <c r="N533" s="27">
        <v>0</v>
      </c>
    </row>
    <row r="534" spans="1:14" x14ac:dyDescent="0.25">
      <c r="A534" s="22"/>
      <c r="B534" s="23" t="s">
        <v>172</v>
      </c>
      <c r="C534" s="24">
        <v>4318</v>
      </c>
      <c r="D534" s="24">
        <v>2225</v>
      </c>
      <c r="E534" s="24">
        <v>2093</v>
      </c>
      <c r="F534" s="24">
        <v>0</v>
      </c>
      <c r="G534" s="24">
        <v>640</v>
      </c>
      <c r="H534" s="24">
        <v>534</v>
      </c>
      <c r="I534" s="24">
        <v>106</v>
      </c>
      <c r="J534" s="24">
        <v>0</v>
      </c>
      <c r="K534" s="24">
        <v>39</v>
      </c>
      <c r="L534" s="24">
        <v>28</v>
      </c>
      <c r="M534" s="24">
        <v>11</v>
      </c>
      <c r="N534" s="24">
        <v>0</v>
      </c>
    </row>
    <row r="535" spans="1:14" x14ac:dyDescent="0.25">
      <c r="A535" s="25"/>
      <c r="B535" s="26" t="s">
        <v>173</v>
      </c>
      <c r="C535" s="27">
        <v>4260</v>
      </c>
      <c r="D535" s="27">
        <v>2126</v>
      </c>
      <c r="E535" s="27">
        <v>2134</v>
      </c>
      <c r="F535" s="27">
        <v>0</v>
      </c>
      <c r="G535" s="27">
        <v>667</v>
      </c>
      <c r="H535" s="27">
        <v>578</v>
      </c>
      <c r="I535" s="27">
        <v>87</v>
      </c>
      <c r="J535" s="27">
        <v>2</v>
      </c>
      <c r="K535" s="27">
        <v>48</v>
      </c>
      <c r="L535" s="27">
        <v>34</v>
      </c>
      <c r="M535" s="27">
        <v>14</v>
      </c>
      <c r="N535" s="27">
        <v>0</v>
      </c>
    </row>
    <row r="536" spans="1:14" x14ac:dyDescent="0.25">
      <c r="A536" s="22"/>
      <c r="B536" s="23" t="s">
        <v>174</v>
      </c>
      <c r="C536" s="24">
        <v>4303</v>
      </c>
      <c r="D536" s="24">
        <v>2200</v>
      </c>
      <c r="E536" s="24">
        <v>2103</v>
      </c>
      <c r="F536" s="24">
        <v>0</v>
      </c>
      <c r="G536" s="24">
        <v>652</v>
      </c>
      <c r="H536" s="24">
        <v>532</v>
      </c>
      <c r="I536" s="24">
        <v>120</v>
      </c>
      <c r="J536" s="24">
        <v>0</v>
      </c>
      <c r="K536" s="24">
        <v>33</v>
      </c>
      <c r="L536" s="24">
        <v>26</v>
      </c>
      <c r="M536" s="24">
        <v>7</v>
      </c>
      <c r="N536" s="24">
        <v>0</v>
      </c>
    </row>
    <row r="537" spans="1:14" x14ac:dyDescent="0.25">
      <c r="A537" s="25"/>
      <c r="B537" s="26" t="s">
        <v>175</v>
      </c>
      <c r="C537" s="27">
        <v>4442</v>
      </c>
      <c r="D537" s="27">
        <v>2325</v>
      </c>
      <c r="E537" s="27">
        <v>2117</v>
      </c>
      <c r="F537" s="27">
        <v>0</v>
      </c>
      <c r="G537" s="27">
        <v>671</v>
      </c>
      <c r="H537" s="27">
        <v>576</v>
      </c>
      <c r="I537" s="27">
        <v>95</v>
      </c>
      <c r="J537" s="27">
        <v>0</v>
      </c>
      <c r="K537" s="27">
        <v>42</v>
      </c>
      <c r="L537" s="27">
        <v>28</v>
      </c>
      <c r="M537" s="27">
        <v>14</v>
      </c>
      <c r="N537" s="27">
        <v>0</v>
      </c>
    </row>
    <row r="538" spans="1:14" x14ac:dyDescent="0.25">
      <c r="A538" s="22"/>
      <c r="B538" s="23" t="s">
        <v>176</v>
      </c>
      <c r="C538" s="24">
        <v>4509</v>
      </c>
      <c r="D538" s="24">
        <v>2332</v>
      </c>
      <c r="E538" s="24">
        <v>2177</v>
      </c>
      <c r="F538" s="24">
        <v>0</v>
      </c>
      <c r="G538" s="24">
        <v>650</v>
      </c>
      <c r="H538" s="24">
        <v>538</v>
      </c>
      <c r="I538" s="24">
        <v>112</v>
      </c>
      <c r="J538" s="24">
        <v>0</v>
      </c>
      <c r="K538" s="24">
        <v>42</v>
      </c>
      <c r="L538" s="24">
        <v>28</v>
      </c>
      <c r="M538" s="24">
        <v>13</v>
      </c>
      <c r="N538" s="24">
        <v>1</v>
      </c>
    </row>
    <row r="539" spans="1:14" x14ac:dyDescent="0.25">
      <c r="A539" s="25"/>
      <c r="B539" s="26" t="s">
        <v>177</v>
      </c>
      <c r="C539" s="27">
        <v>4498</v>
      </c>
      <c r="D539" s="27">
        <v>2307</v>
      </c>
      <c r="E539" s="27">
        <v>2191</v>
      </c>
      <c r="F539" s="27">
        <v>0</v>
      </c>
      <c r="G539" s="27">
        <v>766</v>
      </c>
      <c r="H539" s="27">
        <v>622</v>
      </c>
      <c r="I539" s="27">
        <v>142</v>
      </c>
      <c r="J539" s="27">
        <v>2</v>
      </c>
      <c r="K539" s="27">
        <v>43</v>
      </c>
      <c r="L539" s="27">
        <v>33</v>
      </c>
      <c r="M539" s="27">
        <v>9</v>
      </c>
      <c r="N539" s="27">
        <v>1</v>
      </c>
    </row>
    <row r="540" spans="1:14" x14ac:dyDescent="0.25">
      <c r="A540" s="22"/>
      <c r="B540" s="23" t="s">
        <v>178</v>
      </c>
      <c r="C540" s="24">
        <v>4644</v>
      </c>
      <c r="D540" s="24">
        <v>2311</v>
      </c>
      <c r="E540" s="24">
        <v>2333</v>
      </c>
      <c r="F540" s="24">
        <v>0</v>
      </c>
      <c r="G540" s="24">
        <v>687</v>
      </c>
      <c r="H540" s="24">
        <v>578</v>
      </c>
      <c r="I540" s="24">
        <v>109</v>
      </c>
      <c r="J540" s="24">
        <v>0</v>
      </c>
      <c r="K540" s="24">
        <v>43</v>
      </c>
      <c r="L540" s="24">
        <v>27</v>
      </c>
      <c r="M540" s="24">
        <v>16</v>
      </c>
      <c r="N540" s="24">
        <v>0</v>
      </c>
    </row>
    <row r="541" spans="1:14" x14ac:dyDescent="0.25">
      <c r="A541" s="25"/>
      <c r="B541" s="26" t="s">
        <v>179</v>
      </c>
      <c r="C541" s="27">
        <v>4675</v>
      </c>
      <c r="D541" s="27">
        <v>2401</v>
      </c>
      <c r="E541" s="27">
        <v>2274</v>
      </c>
      <c r="F541" s="27">
        <v>0</v>
      </c>
      <c r="G541" s="27">
        <v>706</v>
      </c>
      <c r="H541" s="27">
        <v>585</v>
      </c>
      <c r="I541" s="27">
        <v>121</v>
      </c>
      <c r="J541" s="27">
        <v>0</v>
      </c>
      <c r="K541" s="27">
        <v>40</v>
      </c>
      <c r="L541" s="27">
        <v>29</v>
      </c>
      <c r="M541" s="27">
        <v>11</v>
      </c>
      <c r="N541" s="27">
        <v>0</v>
      </c>
    </row>
    <row r="542" spans="1:14" x14ac:dyDescent="0.25">
      <c r="A542" s="22"/>
      <c r="B542" s="23" t="s">
        <v>180</v>
      </c>
      <c r="C542" s="24">
        <v>4584</v>
      </c>
      <c r="D542" s="24">
        <v>2281</v>
      </c>
      <c r="E542" s="24">
        <v>2303</v>
      </c>
      <c r="F542" s="24">
        <v>0</v>
      </c>
      <c r="G542" s="24">
        <v>701</v>
      </c>
      <c r="H542" s="24">
        <v>599</v>
      </c>
      <c r="I542" s="24">
        <v>100</v>
      </c>
      <c r="J542" s="24">
        <v>2</v>
      </c>
      <c r="K542" s="24">
        <v>42</v>
      </c>
      <c r="L542" s="24">
        <v>33</v>
      </c>
      <c r="M542" s="24">
        <v>9</v>
      </c>
      <c r="N542" s="24">
        <v>0</v>
      </c>
    </row>
    <row r="543" spans="1:14" x14ac:dyDescent="0.25">
      <c r="A543" s="25"/>
      <c r="B543" s="26" t="s">
        <v>181</v>
      </c>
      <c r="C543" s="27">
        <v>4653</v>
      </c>
      <c r="D543" s="27">
        <v>2358</v>
      </c>
      <c r="E543" s="27">
        <v>2295</v>
      </c>
      <c r="F543" s="27">
        <v>0</v>
      </c>
      <c r="G543" s="27">
        <v>710</v>
      </c>
      <c r="H543" s="27">
        <v>586</v>
      </c>
      <c r="I543" s="27">
        <v>124</v>
      </c>
      <c r="J543" s="27">
        <v>0</v>
      </c>
      <c r="K543" s="27">
        <v>48</v>
      </c>
      <c r="L543" s="27">
        <v>36</v>
      </c>
      <c r="M543" s="27">
        <v>12</v>
      </c>
      <c r="N543" s="27">
        <v>0</v>
      </c>
    </row>
    <row r="544" spans="1:14" x14ac:dyDescent="0.25">
      <c r="A544" s="22" t="s">
        <v>553</v>
      </c>
      <c r="B544" s="23" t="s">
        <v>3</v>
      </c>
      <c r="C544" s="24">
        <v>19135</v>
      </c>
      <c r="D544" s="24">
        <v>9834</v>
      </c>
      <c r="E544" s="24">
        <v>9301</v>
      </c>
      <c r="F544" s="24">
        <v>0</v>
      </c>
      <c r="G544" s="24">
        <v>2722</v>
      </c>
      <c r="H544" s="24">
        <v>2253</v>
      </c>
      <c r="I544" s="24">
        <v>467</v>
      </c>
      <c r="J544" s="24">
        <v>2</v>
      </c>
      <c r="K544" s="24">
        <v>193</v>
      </c>
      <c r="L544" s="24">
        <v>146</v>
      </c>
      <c r="M544" s="24">
        <v>46</v>
      </c>
      <c r="N544" s="24">
        <v>1</v>
      </c>
    </row>
    <row r="545" spans="1:14" x14ac:dyDescent="0.25">
      <c r="A545" s="25"/>
      <c r="B545" s="26" t="s">
        <v>4</v>
      </c>
      <c r="C545" s="27">
        <v>4734</v>
      </c>
      <c r="D545" s="27">
        <v>2392</v>
      </c>
      <c r="E545" s="27">
        <v>2342</v>
      </c>
      <c r="F545" s="27">
        <v>0</v>
      </c>
      <c r="G545" s="27">
        <v>706</v>
      </c>
      <c r="H545" s="27">
        <v>575</v>
      </c>
      <c r="I545" s="27">
        <v>131</v>
      </c>
      <c r="J545" s="27">
        <v>0</v>
      </c>
      <c r="K545" s="27">
        <v>53</v>
      </c>
      <c r="L545" s="27">
        <v>39</v>
      </c>
      <c r="M545" s="27">
        <v>14</v>
      </c>
      <c r="N545" s="27">
        <v>0</v>
      </c>
    </row>
    <row r="546" spans="1:14" x14ac:dyDescent="0.25">
      <c r="A546" s="22"/>
      <c r="B546" s="23" t="s">
        <v>5</v>
      </c>
      <c r="C546" s="24">
        <v>4714</v>
      </c>
      <c r="D546" s="24">
        <v>2461</v>
      </c>
      <c r="E546" s="24">
        <v>2253</v>
      </c>
      <c r="F546" s="24">
        <v>0</v>
      </c>
      <c r="G546" s="24">
        <v>638</v>
      </c>
      <c r="H546" s="24">
        <v>514</v>
      </c>
      <c r="I546" s="24">
        <v>123</v>
      </c>
      <c r="J546" s="24">
        <v>1</v>
      </c>
      <c r="K546" s="24">
        <v>63</v>
      </c>
      <c r="L546" s="24">
        <v>52</v>
      </c>
      <c r="M546" s="24">
        <v>11</v>
      </c>
      <c r="N546" s="24">
        <v>0</v>
      </c>
    </row>
    <row r="547" spans="1:14" x14ac:dyDescent="0.25">
      <c r="A547" s="25"/>
      <c r="B547" s="26" t="s">
        <v>6</v>
      </c>
      <c r="C547" s="27">
        <v>4892</v>
      </c>
      <c r="D547" s="27">
        <v>2486</v>
      </c>
      <c r="E547" s="27">
        <v>2406</v>
      </c>
      <c r="F547" s="27">
        <v>0</v>
      </c>
      <c r="G547" s="27">
        <v>729</v>
      </c>
      <c r="H547" s="27">
        <v>628</v>
      </c>
      <c r="I547" s="27">
        <v>101</v>
      </c>
      <c r="J547" s="27">
        <v>0</v>
      </c>
      <c r="K547" s="27">
        <v>43</v>
      </c>
      <c r="L547" s="27">
        <v>31</v>
      </c>
      <c r="M547" s="27">
        <v>11</v>
      </c>
      <c r="N547" s="27">
        <v>1</v>
      </c>
    </row>
    <row r="548" spans="1:14" x14ac:dyDescent="0.25">
      <c r="A548" s="28"/>
      <c r="B548" s="29" t="s">
        <v>7</v>
      </c>
      <c r="C548" s="30">
        <v>4795</v>
      </c>
      <c r="D548" s="30">
        <v>2495</v>
      </c>
      <c r="E548" s="30">
        <v>2300</v>
      </c>
      <c r="F548" s="30">
        <v>0</v>
      </c>
      <c r="G548" s="30">
        <v>649</v>
      </c>
      <c r="H548" s="30">
        <v>536</v>
      </c>
      <c r="I548" s="30">
        <v>112</v>
      </c>
      <c r="J548" s="30">
        <v>1</v>
      </c>
      <c r="K548" s="30">
        <v>34</v>
      </c>
      <c r="L548" s="30">
        <v>24</v>
      </c>
      <c r="M548" s="30">
        <v>10</v>
      </c>
      <c r="N548" s="30">
        <v>0</v>
      </c>
    </row>
    <row r="550" spans="1:14" x14ac:dyDescent="0.25">
      <c r="A550" s="32" t="s">
        <v>471</v>
      </c>
      <c r="B550" s="32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</row>
    <row r="551" spans="1:14" x14ac:dyDescent="0.25">
      <c r="A551" s="32" t="s">
        <v>472</v>
      </c>
      <c r="B551" s="32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</row>
    <row r="552" spans="1:14" x14ac:dyDescent="0.25">
      <c r="A552" s="32" t="s">
        <v>558</v>
      </c>
      <c r="B552" s="32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</row>
    <row r="553" spans="1:14" x14ac:dyDescent="0.25">
      <c r="A553" s="43" t="s">
        <v>559</v>
      </c>
      <c r="B553" s="43"/>
      <c r="C553" s="43"/>
      <c r="D553" s="43"/>
      <c r="E553" s="43"/>
      <c r="F553" s="43"/>
      <c r="G553" s="43"/>
      <c r="H553" s="43"/>
      <c r="I553" s="43"/>
      <c r="J553" s="43"/>
      <c r="K553" s="43"/>
      <c r="L553" s="43"/>
      <c r="M553" s="43"/>
      <c r="N553" s="43"/>
    </row>
    <row r="554" spans="1:14" x14ac:dyDescent="0.25">
      <c r="A554" s="43"/>
      <c r="B554" s="43"/>
      <c r="C554" s="43"/>
      <c r="D554" s="43"/>
      <c r="E554" s="43"/>
      <c r="F554" s="43"/>
      <c r="G554" s="43"/>
      <c r="H554" s="43"/>
      <c r="I554" s="43"/>
      <c r="J554" s="43"/>
      <c r="K554" s="43"/>
      <c r="L554" s="43"/>
      <c r="M554" s="43"/>
      <c r="N554" s="43"/>
    </row>
  </sheetData>
  <mergeCells count="8">
    <mergeCell ref="A553:N554"/>
    <mergeCell ref="A6:N7"/>
    <mergeCell ref="A9:N9"/>
    <mergeCell ref="A10:B11"/>
    <mergeCell ref="C10:F10"/>
    <mergeCell ref="G10:J10"/>
    <mergeCell ref="K10:N10"/>
    <mergeCell ref="A8:N8"/>
  </mergeCells>
  <phoneticPr fontId="6" type="noConversion"/>
  <pageMargins left="0.7" right="0.7" top="0.75" bottom="0.75" header="0.3" footer="0.3"/>
  <pageSetup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C528"/>
  <sheetViews>
    <sheetView zoomScale="70" zoomScaleNormal="70" workbookViewId="0">
      <selection activeCell="AM8" sqref="AM8"/>
    </sheetView>
  </sheetViews>
  <sheetFormatPr baseColWidth="10" defaultRowHeight="15" x14ac:dyDescent="0.25"/>
  <cols>
    <col min="1" max="1" width="4.85546875" customWidth="1"/>
    <col min="2" max="2" width="18.85546875" bestFit="1" customWidth="1"/>
    <col min="7" max="8" width="5" customWidth="1"/>
    <col min="10" max="15" width="7" bestFit="1" customWidth="1"/>
    <col min="16" max="16" width="8.140625" bestFit="1" customWidth="1"/>
    <col min="17" max="17" width="7" bestFit="1" customWidth="1"/>
    <col min="18" max="20" width="13.5703125" customWidth="1"/>
    <col min="23" max="27" width="5.42578125" bestFit="1" customWidth="1"/>
    <col min="28" max="28" width="5.140625" bestFit="1" customWidth="1"/>
    <col min="29" max="30" width="5.42578125" bestFit="1" customWidth="1"/>
    <col min="31" max="32" width="5.42578125" customWidth="1"/>
    <col min="33" max="33" width="6.42578125" customWidth="1"/>
    <col min="36" max="40" width="7" bestFit="1" customWidth="1"/>
    <col min="41" max="43" width="5.5703125" bestFit="1" customWidth="1"/>
    <col min="44" max="46" width="5.5703125" customWidth="1"/>
    <col min="49" max="49" width="7" bestFit="1" customWidth="1"/>
    <col min="50" max="50" width="7.42578125" bestFit="1" customWidth="1"/>
    <col min="51" max="51" width="7" bestFit="1" customWidth="1"/>
    <col min="52" max="52" width="7.42578125" bestFit="1" customWidth="1"/>
    <col min="53" max="53" width="7" bestFit="1" customWidth="1"/>
    <col min="54" max="54" width="7.42578125" bestFit="1" customWidth="1"/>
    <col min="55" max="55" width="7" bestFit="1" customWidth="1"/>
    <col min="56" max="56" width="7.42578125" bestFit="1" customWidth="1"/>
    <col min="57" max="57" width="7" bestFit="1" customWidth="1"/>
    <col min="58" max="58" width="7.42578125" bestFit="1" customWidth="1"/>
    <col min="59" max="59" width="7" bestFit="1" customWidth="1"/>
    <col min="60" max="60" width="7.42578125" bestFit="1" customWidth="1"/>
    <col min="61" max="61" width="7" bestFit="1" customWidth="1"/>
    <col min="62" max="62" width="7.42578125" bestFit="1" customWidth="1"/>
    <col min="63" max="63" width="7" bestFit="1" customWidth="1"/>
    <col min="64" max="64" width="7.42578125" bestFit="1" customWidth="1"/>
    <col min="65" max="70" width="7.42578125" customWidth="1"/>
    <col min="73" max="73" width="14.7109375" customWidth="1"/>
    <col min="74" max="74" width="12.85546875" customWidth="1"/>
    <col min="75" max="75" width="12.42578125" bestFit="1" customWidth="1"/>
    <col min="76" max="78" width="12.42578125" customWidth="1"/>
  </cols>
  <sheetData>
    <row r="1" spans="2:81" x14ac:dyDescent="0.25">
      <c r="I1" s="5" t="s">
        <v>207</v>
      </c>
      <c r="V1" t="s">
        <v>208</v>
      </c>
      <c r="AI1" t="s">
        <v>209</v>
      </c>
      <c r="AV1" t="s">
        <v>393</v>
      </c>
    </row>
    <row r="2" spans="2:81" x14ac:dyDescent="0.25">
      <c r="C2" t="s">
        <v>0</v>
      </c>
      <c r="D2" t="s">
        <v>1</v>
      </c>
      <c r="E2" t="s">
        <v>2</v>
      </c>
      <c r="F2" t="s">
        <v>184</v>
      </c>
      <c r="J2">
        <v>2015</v>
      </c>
      <c r="K2">
        <v>2016</v>
      </c>
      <c r="L2">
        <v>2017</v>
      </c>
      <c r="M2">
        <v>2018</v>
      </c>
      <c r="N2">
        <v>2019</v>
      </c>
      <c r="O2">
        <v>2020</v>
      </c>
      <c r="P2">
        <v>2021</v>
      </c>
      <c r="Q2">
        <v>2022</v>
      </c>
      <c r="R2">
        <v>2023</v>
      </c>
      <c r="S2" t="s">
        <v>547</v>
      </c>
      <c r="T2" t="s">
        <v>553</v>
      </c>
      <c r="W2">
        <v>2015</v>
      </c>
      <c r="X2">
        <v>2016</v>
      </c>
      <c r="Y2">
        <v>2017</v>
      </c>
      <c r="Z2">
        <v>2018</v>
      </c>
      <c r="AA2">
        <v>2019</v>
      </c>
      <c r="AB2">
        <v>2020</v>
      </c>
      <c r="AC2">
        <v>2021</v>
      </c>
      <c r="AD2">
        <v>2022</v>
      </c>
      <c r="AE2">
        <v>2023</v>
      </c>
      <c r="AF2" t="s">
        <v>547</v>
      </c>
      <c r="AG2" t="s">
        <v>553</v>
      </c>
      <c r="AJ2">
        <v>2015</v>
      </c>
      <c r="AK2">
        <v>2016</v>
      </c>
      <c r="AL2">
        <v>2017</v>
      </c>
      <c r="AM2">
        <v>2018</v>
      </c>
      <c r="AN2">
        <v>2019</v>
      </c>
      <c r="AO2">
        <v>2020</v>
      </c>
      <c r="AP2">
        <v>2021</v>
      </c>
      <c r="AQ2">
        <v>2022</v>
      </c>
      <c r="AR2">
        <v>2023</v>
      </c>
      <c r="AS2" t="s">
        <v>547</v>
      </c>
      <c r="AT2" t="s">
        <v>553</v>
      </c>
      <c r="AW2" t="s">
        <v>394</v>
      </c>
      <c r="AX2" t="s">
        <v>395</v>
      </c>
      <c r="AY2" t="s">
        <v>396</v>
      </c>
      <c r="AZ2" t="s">
        <v>397</v>
      </c>
      <c r="BA2" t="s">
        <v>398</v>
      </c>
      <c r="BB2" t="s">
        <v>399</v>
      </c>
      <c r="BC2" t="s">
        <v>400</v>
      </c>
      <c r="BD2" t="s">
        <v>401</v>
      </c>
      <c r="BE2" t="s">
        <v>402</v>
      </c>
      <c r="BF2" t="s">
        <v>403</v>
      </c>
      <c r="BG2" t="s">
        <v>404</v>
      </c>
      <c r="BH2" t="s">
        <v>405</v>
      </c>
      <c r="BI2" t="s">
        <v>406</v>
      </c>
      <c r="BJ2" t="s">
        <v>407</v>
      </c>
      <c r="BK2" t="s">
        <v>464</v>
      </c>
      <c r="BL2" t="s">
        <v>465</v>
      </c>
      <c r="BM2" t="s">
        <v>467</v>
      </c>
      <c r="BN2" t="s">
        <v>468</v>
      </c>
      <c r="BO2" t="s">
        <v>549</v>
      </c>
      <c r="BP2" t="s">
        <v>550</v>
      </c>
      <c r="BQ2" t="s">
        <v>555</v>
      </c>
      <c r="BR2" t="s">
        <v>556</v>
      </c>
      <c r="BT2" t="s">
        <v>408</v>
      </c>
      <c r="BU2" t="s">
        <v>409</v>
      </c>
      <c r="BV2" t="s">
        <v>410</v>
      </c>
      <c r="BW2" t="s">
        <v>466</v>
      </c>
      <c r="BX2" t="s">
        <v>469</v>
      </c>
      <c r="BY2" t="s">
        <v>548</v>
      </c>
      <c r="BZ2" t="s">
        <v>557</v>
      </c>
    </row>
    <row r="3" spans="2:81" x14ac:dyDescent="0.25">
      <c r="B3" t="s">
        <v>31</v>
      </c>
      <c r="C3">
        <v>3973</v>
      </c>
      <c r="D3">
        <v>736</v>
      </c>
      <c r="E3">
        <v>37</v>
      </c>
      <c r="F3">
        <f>SUM(C3:E3)</f>
        <v>4746</v>
      </c>
      <c r="I3" t="s">
        <v>185</v>
      </c>
      <c r="J3" s="4">
        <v>4746</v>
      </c>
      <c r="K3" s="4">
        <v>4474</v>
      </c>
      <c r="L3" s="4">
        <v>4755</v>
      </c>
      <c r="M3" s="4">
        <v>4721</v>
      </c>
      <c r="N3" s="4">
        <v>5348</v>
      </c>
      <c r="O3" s="4">
        <f>+F264</f>
        <v>5089</v>
      </c>
      <c r="P3" s="4">
        <f>+F317</f>
        <v>8069</v>
      </c>
      <c r="Q3" s="4">
        <f>F369</f>
        <v>6432</v>
      </c>
      <c r="R3" s="4">
        <f>+F421</f>
        <v>5267</v>
      </c>
      <c r="S3" s="4">
        <f>+F473</f>
        <v>5354</v>
      </c>
      <c r="T3" s="4">
        <f>C524</f>
        <v>4653</v>
      </c>
      <c r="V3" t="s">
        <v>185</v>
      </c>
      <c r="W3" s="4">
        <v>736</v>
      </c>
      <c r="X3" s="4">
        <v>581</v>
      </c>
      <c r="Y3" s="4">
        <v>600</v>
      </c>
      <c r="Z3" s="4">
        <v>686</v>
      </c>
      <c r="AA3" s="4">
        <v>716</v>
      </c>
      <c r="AB3" s="11">
        <f>+D264</f>
        <v>733</v>
      </c>
      <c r="AC3" s="4">
        <f>+D317</f>
        <v>581</v>
      </c>
      <c r="AD3" s="4">
        <f>D369</f>
        <v>630</v>
      </c>
      <c r="AE3" s="4">
        <f>+D421</f>
        <v>623</v>
      </c>
      <c r="AF3" s="4">
        <f>+D473</f>
        <v>805</v>
      </c>
      <c r="AG3" s="4">
        <f>+D525</f>
        <v>706</v>
      </c>
      <c r="AI3" t="s">
        <v>185</v>
      </c>
      <c r="AJ3" s="4">
        <v>3973</v>
      </c>
      <c r="AK3" s="4">
        <v>3870</v>
      </c>
      <c r="AL3" s="4">
        <v>4143</v>
      </c>
      <c r="AM3" s="4">
        <v>4010</v>
      </c>
      <c r="AN3" s="4">
        <v>4604</v>
      </c>
      <c r="AO3" s="11">
        <f>+C264</f>
        <v>4336</v>
      </c>
      <c r="AP3" s="11">
        <f>+C317</f>
        <v>7471</v>
      </c>
      <c r="AQ3" s="11">
        <f>C369</f>
        <v>5784</v>
      </c>
      <c r="AR3" s="11">
        <f>+C421</f>
        <v>4621</v>
      </c>
      <c r="AS3" s="11">
        <f>+C473</f>
        <v>4515</v>
      </c>
      <c r="AT3" s="11">
        <f>+C525</f>
        <v>4734</v>
      </c>
      <c r="AV3" t="s">
        <v>185</v>
      </c>
      <c r="AW3" s="4">
        <v>622</v>
      </c>
      <c r="AX3" s="4">
        <v>111</v>
      </c>
      <c r="AY3" s="4">
        <v>480</v>
      </c>
      <c r="AZ3" s="4">
        <v>100</v>
      </c>
      <c r="BA3" s="4">
        <v>503</v>
      </c>
      <c r="BB3" s="4">
        <v>97</v>
      </c>
      <c r="BC3" s="4">
        <v>565</v>
      </c>
      <c r="BD3" s="4">
        <v>121</v>
      </c>
      <c r="BE3" s="4">
        <v>606</v>
      </c>
      <c r="BF3" s="4">
        <v>110</v>
      </c>
      <c r="BG3" s="4">
        <f>+'Tabla seguimiento mortalidad'!H279</f>
        <v>597</v>
      </c>
      <c r="BH3" s="4">
        <f>+'Tabla seguimiento mortalidad'!I279</f>
        <v>135</v>
      </c>
      <c r="BI3" s="11">
        <f>+'Tabla seguimiento mortalidad'!H333</f>
        <v>477</v>
      </c>
      <c r="BJ3" s="11">
        <f>+'Tabla seguimiento mortalidad'!I333</f>
        <v>104</v>
      </c>
      <c r="BK3" s="11">
        <f>'Tabla seguimiento mortalidad'!H386</f>
        <v>502</v>
      </c>
      <c r="BL3" s="11">
        <f>'Tabla seguimiento mortalidad'!I386</f>
        <v>127</v>
      </c>
      <c r="BM3" s="11">
        <f>+'Tabla seguimiento mortalidad'!H439</f>
        <v>520</v>
      </c>
      <c r="BN3" s="11">
        <f>+'Tabla seguimiento mortalidad'!I439</f>
        <v>103</v>
      </c>
      <c r="BO3" s="11">
        <f>+'Tabla seguimiento mortalidad'!H492</f>
        <v>682</v>
      </c>
      <c r="BP3" s="11">
        <f>+'Tabla seguimiento mortalidad'!I492</f>
        <v>120</v>
      </c>
      <c r="BQ3" s="11">
        <f>+'Tabla seguimiento mortalidad'!H545</f>
        <v>575</v>
      </c>
      <c r="BR3" s="11">
        <f>+'Tabla seguimiento mortalidad'!I545</f>
        <v>131</v>
      </c>
      <c r="BT3" s="7">
        <f>+AVERAGE(AJ3:AN3)</f>
        <v>4120</v>
      </c>
      <c r="BU3" s="8">
        <f>+AO3/BT3</f>
        <v>1.0524271844660193</v>
      </c>
      <c r="BV3" s="8">
        <f>+AP3/BT3</f>
        <v>1.8133495145631069</v>
      </c>
      <c r="BW3" s="8">
        <f>+AQ3/BT3</f>
        <v>1.4038834951456312</v>
      </c>
      <c r="BX3" s="8">
        <f>+AR3/BT3</f>
        <v>1.1216019417475729</v>
      </c>
      <c r="BY3" s="8">
        <f>+AS3/BT3</f>
        <v>1.095873786407767</v>
      </c>
      <c r="BZ3" s="8">
        <f>+AT3/BT3</f>
        <v>1.1490291262135923</v>
      </c>
      <c r="CB3" t="s">
        <v>185</v>
      </c>
      <c r="CC3" s="9">
        <f>+BU3</f>
        <v>1.0524271844660193</v>
      </c>
    </row>
    <row r="4" spans="2:81" x14ac:dyDescent="0.25">
      <c r="B4" t="s">
        <v>32</v>
      </c>
      <c r="C4">
        <v>4052</v>
      </c>
      <c r="D4">
        <v>511</v>
      </c>
      <c r="E4">
        <v>25</v>
      </c>
      <c r="F4">
        <f t="shared" ref="F4:F67" si="0">SUM(C4:E4)</f>
        <v>4588</v>
      </c>
      <c r="I4" t="s">
        <v>186</v>
      </c>
      <c r="J4" s="4">
        <v>4588</v>
      </c>
      <c r="K4" s="4">
        <v>4435</v>
      </c>
      <c r="L4" s="4">
        <v>4756</v>
      </c>
      <c r="M4" s="4">
        <v>4465</v>
      </c>
      <c r="N4" s="4">
        <v>4713</v>
      </c>
      <c r="O4" s="4">
        <f t="shared" ref="O4:O55" si="1">+F265</f>
        <v>5048</v>
      </c>
      <c r="P4" s="4">
        <f t="shared" ref="P4:P54" si="2">+F318</f>
        <v>8548</v>
      </c>
      <c r="Q4" s="4">
        <f t="shared" ref="Q4:Q23" si="3">F370</f>
        <v>7123</v>
      </c>
      <c r="R4" s="4">
        <f t="shared" ref="R4:R54" si="4">+F422</f>
        <v>5291</v>
      </c>
      <c r="S4" s="4">
        <f t="shared" ref="S4:S54" si="5">+F474</f>
        <v>5318</v>
      </c>
      <c r="T4" s="4">
        <f t="shared" ref="T4:T6" si="6">C525</f>
        <v>4734</v>
      </c>
      <c r="V4" t="s">
        <v>186</v>
      </c>
      <c r="W4" s="4">
        <v>511</v>
      </c>
      <c r="X4" s="4">
        <v>560</v>
      </c>
      <c r="Y4" s="4">
        <v>578</v>
      </c>
      <c r="Z4" s="4">
        <v>520</v>
      </c>
      <c r="AA4" s="4">
        <v>565</v>
      </c>
      <c r="AB4" s="11">
        <f t="shared" ref="AB4:AB55" si="7">+D265</f>
        <v>598</v>
      </c>
      <c r="AC4" s="4">
        <f t="shared" ref="AC4:AC54" si="8">+D318</f>
        <v>563</v>
      </c>
      <c r="AD4" s="4">
        <f t="shared" ref="AD4:AD54" si="9">D370</f>
        <v>612</v>
      </c>
      <c r="AE4" s="4">
        <f t="shared" ref="AE4:AE53" si="10">+D422</f>
        <v>628</v>
      </c>
      <c r="AF4" s="4">
        <f t="shared" ref="AF4:AF53" si="11">+D474</f>
        <v>649</v>
      </c>
      <c r="AG4" s="4">
        <f t="shared" ref="AG4:AG6" si="12">+D526</f>
        <v>638</v>
      </c>
      <c r="AI4" t="s">
        <v>186</v>
      </c>
      <c r="AJ4" s="4">
        <v>4052</v>
      </c>
      <c r="AK4" s="4">
        <v>3851</v>
      </c>
      <c r="AL4" s="4">
        <v>4159</v>
      </c>
      <c r="AM4" s="4">
        <v>3914</v>
      </c>
      <c r="AN4" s="4">
        <v>4126</v>
      </c>
      <c r="AO4" s="11">
        <f t="shared" ref="AO4:AO55" si="13">+C265</f>
        <v>4430</v>
      </c>
      <c r="AP4" s="11">
        <f t="shared" ref="AP4:AP54" si="14">+C318</f>
        <v>7975</v>
      </c>
      <c r="AQ4" s="11">
        <f t="shared" ref="AQ4:AQ54" si="15">C370</f>
        <v>6494</v>
      </c>
      <c r="AR4" s="11">
        <f t="shared" ref="AR4:AR54" si="16">+C422</f>
        <v>4643</v>
      </c>
      <c r="AS4" s="11">
        <f t="shared" ref="AS4:AS54" si="17">+C474</f>
        <v>4631</v>
      </c>
      <c r="AT4" s="11">
        <f t="shared" ref="AT4:AT6" si="18">+C526</f>
        <v>4714</v>
      </c>
      <c r="AV4" t="s">
        <v>186</v>
      </c>
      <c r="AW4" s="4">
        <v>445</v>
      </c>
      <c r="AX4" s="4">
        <v>66</v>
      </c>
      <c r="AY4" s="4">
        <v>483</v>
      </c>
      <c r="AZ4" s="4">
        <v>76</v>
      </c>
      <c r="BA4" s="4">
        <v>476</v>
      </c>
      <c r="BB4" s="4">
        <v>102</v>
      </c>
      <c r="BC4" s="4">
        <v>443</v>
      </c>
      <c r="BD4" s="4">
        <v>76</v>
      </c>
      <c r="BE4" s="4">
        <v>472</v>
      </c>
      <c r="BF4" s="4">
        <v>91</v>
      </c>
      <c r="BG4" s="4">
        <f>+'Tabla seguimiento mortalidad'!H280</f>
        <v>498</v>
      </c>
      <c r="BH4" s="4">
        <f>+'Tabla seguimiento mortalidad'!I280</f>
        <v>100</v>
      </c>
      <c r="BI4" s="11">
        <f>+'Tabla seguimiento mortalidad'!H334</f>
        <v>476</v>
      </c>
      <c r="BJ4" s="11">
        <f>+'Tabla seguimiento mortalidad'!I334</f>
        <v>87</v>
      </c>
      <c r="BK4" s="11">
        <f>'Tabla seguimiento mortalidad'!H387</f>
        <v>504</v>
      </c>
      <c r="BL4" s="11">
        <f>'Tabla seguimiento mortalidad'!I387</f>
        <v>108</v>
      </c>
      <c r="BM4" s="11">
        <f>+'Tabla seguimiento mortalidad'!H440</f>
        <v>538</v>
      </c>
      <c r="BN4" s="11">
        <f>+'Tabla seguimiento mortalidad'!I440</f>
        <v>89</v>
      </c>
      <c r="BO4" s="11">
        <f>+'Tabla seguimiento mortalidad'!H493</f>
        <v>529</v>
      </c>
      <c r="BP4" s="11">
        <f>+'Tabla seguimiento mortalidad'!I493</f>
        <v>117</v>
      </c>
      <c r="BQ4" s="11">
        <f>+'Tabla seguimiento mortalidad'!H546</f>
        <v>514</v>
      </c>
      <c r="BR4" s="11">
        <f>+'Tabla seguimiento mortalidad'!I546</f>
        <v>123</v>
      </c>
      <c r="BT4" s="7">
        <f t="shared" ref="BT4:BT54" si="19">+AVERAGE(AJ4:AN4)</f>
        <v>4020.4</v>
      </c>
      <c r="BU4" s="8">
        <f t="shared" ref="BU4:BU55" si="20">+AO4/BT4</f>
        <v>1.1018804099094617</v>
      </c>
      <c r="BV4" s="8">
        <f t="shared" ref="BV4:BV54" si="21">+AP4/BT4</f>
        <v>1.9836334693065367</v>
      </c>
      <c r="BW4" s="8">
        <f t="shared" ref="BW4:BW22" si="22">+AQ4/BT4</f>
        <v>1.6152621629688588</v>
      </c>
      <c r="BX4" s="8">
        <f t="shared" ref="BX4:BX54" si="23">+AR4/BT4</f>
        <v>1.1548602129141379</v>
      </c>
      <c r="BY4" s="8">
        <f t="shared" ref="BY4:BY53" si="24">+AS4/BT4</f>
        <v>1.1518754352800715</v>
      </c>
      <c r="BZ4" s="8">
        <f t="shared" ref="BZ4:BZ6" si="25">+AT4/BT4</f>
        <v>1.1725201472490299</v>
      </c>
      <c r="CB4" t="s">
        <v>186</v>
      </c>
      <c r="CC4" s="9">
        <f t="shared" ref="CC4:CC55" si="26">+BU4</f>
        <v>1.1018804099094617</v>
      </c>
    </row>
    <row r="5" spans="2:81" x14ac:dyDescent="0.25">
      <c r="B5" t="s">
        <v>33</v>
      </c>
      <c r="C5">
        <v>3930</v>
      </c>
      <c r="D5">
        <v>568</v>
      </c>
      <c r="E5">
        <v>27</v>
      </c>
      <c r="F5">
        <f t="shared" si="0"/>
        <v>4525</v>
      </c>
      <c r="I5" t="s">
        <v>187</v>
      </c>
      <c r="J5" s="4">
        <v>4525</v>
      </c>
      <c r="K5" s="4">
        <v>4389</v>
      </c>
      <c r="L5" s="4">
        <v>4635</v>
      </c>
      <c r="M5" s="4">
        <v>4631</v>
      </c>
      <c r="N5" s="4">
        <v>4842</v>
      </c>
      <c r="O5" s="4">
        <f t="shared" si="1"/>
        <v>4932</v>
      </c>
      <c r="P5" s="4">
        <f t="shared" si="2"/>
        <v>8575</v>
      </c>
      <c r="Q5" s="4">
        <f t="shared" si="3"/>
        <v>7932</v>
      </c>
      <c r="R5" s="4">
        <f t="shared" si="4"/>
        <v>5274</v>
      </c>
      <c r="S5" s="4">
        <f t="shared" si="5"/>
        <v>5535</v>
      </c>
      <c r="T5" s="4">
        <f t="shared" si="6"/>
        <v>4714</v>
      </c>
      <c r="V5" t="s">
        <v>187</v>
      </c>
      <c r="W5" s="4">
        <v>568</v>
      </c>
      <c r="X5" s="4">
        <v>543</v>
      </c>
      <c r="Y5" s="4">
        <v>459</v>
      </c>
      <c r="Z5" s="4">
        <v>616</v>
      </c>
      <c r="AA5" s="4">
        <v>557</v>
      </c>
      <c r="AB5" s="11">
        <f t="shared" si="7"/>
        <v>597</v>
      </c>
      <c r="AC5" s="4">
        <f t="shared" si="8"/>
        <v>641</v>
      </c>
      <c r="AD5" s="4">
        <f t="shared" si="9"/>
        <v>611</v>
      </c>
      <c r="AE5" s="4">
        <f t="shared" si="10"/>
        <v>637</v>
      </c>
      <c r="AF5" s="4">
        <f t="shared" si="11"/>
        <v>664</v>
      </c>
      <c r="AG5" s="4">
        <f t="shared" si="12"/>
        <v>729</v>
      </c>
      <c r="AI5" t="s">
        <v>187</v>
      </c>
      <c r="AJ5" s="4">
        <v>3930</v>
      </c>
      <c r="AK5" s="4">
        <v>3810</v>
      </c>
      <c r="AL5" s="4">
        <v>4158</v>
      </c>
      <c r="AM5" s="4">
        <v>4000</v>
      </c>
      <c r="AN5" s="4">
        <v>4277</v>
      </c>
      <c r="AO5" s="11">
        <f t="shared" si="13"/>
        <v>4317</v>
      </c>
      <c r="AP5" s="11">
        <f t="shared" si="14"/>
        <v>7916</v>
      </c>
      <c r="AQ5" s="11">
        <f t="shared" si="15"/>
        <v>7299</v>
      </c>
      <c r="AR5" s="11">
        <f t="shared" si="16"/>
        <v>4624</v>
      </c>
      <c r="AS5" s="11">
        <f t="shared" si="17"/>
        <v>4835</v>
      </c>
      <c r="AT5" s="11">
        <f t="shared" si="18"/>
        <v>4892</v>
      </c>
      <c r="AV5" t="s">
        <v>187</v>
      </c>
      <c r="AW5" s="4">
        <v>481</v>
      </c>
      <c r="AX5" s="4">
        <v>86</v>
      </c>
      <c r="AY5" s="4">
        <v>453</v>
      </c>
      <c r="AZ5" s="4">
        <v>90</v>
      </c>
      <c r="BA5" s="4">
        <v>378</v>
      </c>
      <c r="BB5" s="4">
        <v>81</v>
      </c>
      <c r="BC5" s="4">
        <v>517</v>
      </c>
      <c r="BD5" s="4">
        <v>98</v>
      </c>
      <c r="BE5" s="4">
        <v>454</v>
      </c>
      <c r="BF5" s="4">
        <v>100</v>
      </c>
      <c r="BG5" s="4">
        <f>+'Tabla seguimiento mortalidad'!H281</f>
        <v>504</v>
      </c>
      <c r="BH5" s="4">
        <f>+'Tabla seguimiento mortalidad'!I281</f>
        <v>92</v>
      </c>
      <c r="BI5" s="11">
        <f>+'Tabla seguimiento mortalidad'!H335</f>
        <v>529</v>
      </c>
      <c r="BJ5" s="11">
        <f>+'Tabla seguimiento mortalidad'!I335</f>
        <v>111</v>
      </c>
      <c r="BK5" s="11">
        <f>'Tabla seguimiento mortalidad'!H388</f>
        <v>510</v>
      </c>
      <c r="BL5" s="11">
        <f>'Tabla seguimiento mortalidad'!I388</f>
        <v>101</v>
      </c>
      <c r="BM5" s="11">
        <f>+'Tabla seguimiento mortalidad'!H441</f>
        <v>538</v>
      </c>
      <c r="BN5" s="11">
        <f>+'Tabla seguimiento mortalidad'!I441</f>
        <v>99</v>
      </c>
      <c r="BO5" s="11">
        <f>+'Tabla seguimiento mortalidad'!H494</f>
        <v>547</v>
      </c>
      <c r="BP5" s="11">
        <f>+'Tabla seguimiento mortalidad'!I494</f>
        <v>117</v>
      </c>
      <c r="BQ5" s="11">
        <f>+'Tabla seguimiento mortalidad'!H547</f>
        <v>628</v>
      </c>
      <c r="BR5" s="11">
        <f>+'Tabla seguimiento mortalidad'!I547</f>
        <v>101</v>
      </c>
      <c r="BT5" s="7">
        <f t="shared" si="19"/>
        <v>4035</v>
      </c>
      <c r="BU5" s="8">
        <f t="shared" si="20"/>
        <v>1.0698884758364313</v>
      </c>
      <c r="BV5" s="8">
        <f t="shared" si="21"/>
        <v>1.9618339529120199</v>
      </c>
      <c r="BW5" s="8">
        <f t="shared" si="22"/>
        <v>1.8089219330855018</v>
      </c>
      <c r="BX5" s="8">
        <f t="shared" si="23"/>
        <v>1.1459727385377942</v>
      </c>
      <c r="BY5" s="8">
        <f t="shared" si="24"/>
        <v>1.198265179677819</v>
      </c>
      <c r="BZ5" s="8">
        <f t="shared" si="25"/>
        <v>1.2123915737298636</v>
      </c>
      <c r="CB5" t="s">
        <v>187</v>
      </c>
      <c r="CC5" s="9">
        <f t="shared" si="26"/>
        <v>1.0698884758364313</v>
      </c>
    </row>
    <row r="6" spans="2:81" x14ac:dyDescent="0.25">
      <c r="B6" t="s">
        <v>34</v>
      </c>
      <c r="C6">
        <v>3727</v>
      </c>
      <c r="D6">
        <v>514</v>
      </c>
      <c r="E6">
        <v>39</v>
      </c>
      <c r="F6">
        <f t="shared" si="0"/>
        <v>4280</v>
      </c>
      <c r="I6" t="s">
        <v>188</v>
      </c>
      <c r="J6" s="4">
        <v>4280</v>
      </c>
      <c r="K6" s="4">
        <v>4253</v>
      </c>
      <c r="L6" s="4">
        <v>4574</v>
      </c>
      <c r="M6" s="4">
        <v>4644</v>
      </c>
      <c r="N6" s="4">
        <v>4606</v>
      </c>
      <c r="O6" s="4">
        <f t="shared" si="1"/>
        <v>4788</v>
      </c>
      <c r="P6" s="4">
        <f t="shared" si="2"/>
        <v>7754</v>
      </c>
      <c r="Q6" s="4">
        <f t="shared" si="3"/>
        <v>8324</v>
      </c>
      <c r="R6" s="4">
        <f t="shared" si="4"/>
        <v>5255</v>
      </c>
      <c r="S6" s="4">
        <f t="shared" si="5"/>
        <v>5351</v>
      </c>
      <c r="T6" s="4">
        <f t="shared" si="6"/>
        <v>4892</v>
      </c>
      <c r="V6" t="s">
        <v>188</v>
      </c>
      <c r="W6" s="4">
        <v>514</v>
      </c>
      <c r="X6" s="4">
        <v>551</v>
      </c>
      <c r="Y6" s="4">
        <v>569</v>
      </c>
      <c r="Z6" s="4">
        <v>572</v>
      </c>
      <c r="AA6" s="4">
        <v>519</v>
      </c>
      <c r="AB6" s="11">
        <f t="shared" si="7"/>
        <v>576</v>
      </c>
      <c r="AC6" s="4">
        <f t="shared" si="8"/>
        <v>626</v>
      </c>
      <c r="AD6" s="4">
        <f t="shared" si="9"/>
        <v>631</v>
      </c>
      <c r="AE6" s="4">
        <f t="shared" si="10"/>
        <v>639</v>
      </c>
      <c r="AF6" s="4">
        <f t="shared" si="11"/>
        <v>654</v>
      </c>
      <c r="AG6" s="4">
        <f t="shared" si="12"/>
        <v>649</v>
      </c>
      <c r="AI6" t="s">
        <v>188</v>
      </c>
      <c r="AJ6" s="4">
        <v>3727</v>
      </c>
      <c r="AK6" s="4">
        <v>3673</v>
      </c>
      <c r="AL6" s="4">
        <v>3987</v>
      </c>
      <c r="AM6" s="4">
        <v>4056</v>
      </c>
      <c r="AN6" s="4">
        <v>4071</v>
      </c>
      <c r="AO6" s="11">
        <f t="shared" si="13"/>
        <v>4187</v>
      </c>
      <c r="AP6" s="11">
        <f t="shared" si="14"/>
        <v>7112</v>
      </c>
      <c r="AQ6" s="11">
        <f t="shared" si="15"/>
        <v>7673</v>
      </c>
      <c r="AR6" s="11">
        <f t="shared" si="16"/>
        <v>4591</v>
      </c>
      <c r="AS6" s="11">
        <f t="shared" si="17"/>
        <v>4663</v>
      </c>
      <c r="AT6" s="11">
        <f t="shared" si="18"/>
        <v>4795</v>
      </c>
      <c r="AV6" t="s">
        <v>188</v>
      </c>
      <c r="AW6" s="4">
        <v>445</v>
      </c>
      <c r="AX6" s="4">
        <v>69</v>
      </c>
      <c r="AY6" s="4">
        <v>481</v>
      </c>
      <c r="AZ6" s="4">
        <v>69</v>
      </c>
      <c r="BA6" s="4">
        <v>472</v>
      </c>
      <c r="BB6" s="4">
        <v>97</v>
      </c>
      <c r="BC6" s="4">
        <v>487</v>
      </c>
      <c r="BD6" s="4">
        <v>85</v>
      </c>
      <c r="BE6" s="4">
        <v>423</v>
      </c>
      <c r="BF6" s="4">
        <v>95</v>
      </c>
      <c r="BG6" s="4">
        <f>+'Tabla seguimiento mortalidad'!H282</f>
        <v>478</v>
      </c>
      <c r="BH6" s="4">
        <f>+'Tabla seguimiento mortalidad'!I282</f>
        <v>98</v>
      </c>
      <c r="BI6" s="11">
        <f>+'Tabla seguimiento mortalidad'!H336</f>
        <v>536</v>
      </c>
      <c r="BJ6" s="11">
        <f>+'Tabla seguimiento mortalidad'!I336</f>
        <v>90</v>
      </c>
      <c r="BK6" s="11">
        <f>'Tabla seguimiento mortalidad'!H389</f>
        <v>521</v>
      </c>
      <c r="BL6" s="11">
        <f>'Tabla seguimiento mortalidad'!I389</f>
        <v>110</v>
      </c>
      <c r="BM6" s="11">
        <f>+'Tabla seguimiento mortalidad'!H442</f>
        <v>541</v>
      </c>
      <c r="BN6" s="11">
        <f>+'Tabla seguimiento mortalidad'!I442</f>
        <v>98</v>
      </c>
      <c r="BO6" s="11">
        <f>+'Tabla seguimiento mortalidad'!H495</f>
        <v>551</v>
      </c>
      <c r="BP6" s="11">
        <f>+'Tabla seguimiento mortalidad'!I495</f>
        <v>102</v>
      </c>
      <c r="BQ6" s="11">
        <f>+'Tabla seguimiento mortalidad'!H548</f>
        <v>536</v>
      </c>
      <c r="BR6" s="11">
        <f>+'Tabla seguimiento mortalidad'!I548</f>
        <v>112</v>
      </c>
      <c r="BT6" s="7">
        <f t="shared" si="19"/>
        <v>3902.8</v>
      </c>
      <c r="BU6" s="8">
        <f t="shared" si="20"/>
        <v>1.0728195141949368</v>
      </c>
      <c r="BV6" s="8">
        <f t="shared" si="21"/>
        <v>1.8222814389668955</v>
      </c>
      <c r="BW6" s="8">
        <f t="shared" si="22"/>
        <v>1.9660243927436711</v>
      </c>
      <c r="BX6" s="8">
        <f t="shared" si="23"/>
        <v>1.1763349390181408</v>
      </c>
      <c r="BY6" s="8">
        <f t="shared" si="24"/>
        <v>1.1947832325509891</v>
      </c>
      <c r="BZ6" s="8">
        <f t="shared" si="25"/>
        <v>1.2286051040278774</v>
      </c>
      <c r="CB6" t="s">
        <v>188</v>
      </c>
      <c r="CC6" s="9">
        <f t="shared" si="26"/>
        <v>1.0728195141949368</v>
      </c>
    </row>
    <row r="7" spans="2:81" x14ac:dyDescent="0.25">
      <c r="B7" t="s">
        <v>35</v>
      </c>
      <c r="C7">
        <v>3637</v>
      </c>
      <c r="D7">
        <v>520</v>
      </c>
      <c r="E7">
        <v>28</v>
      </c>
      <c r="F7">
        <f t="shared" si="0"/>
        <v>4185</v>
      </c>
      <c r="I7" t="s">
        <v>189</v>
      </c>
      <c r="J7" s="4">
        <v>4185</v>
      </c>
      <c r="K7" s="4">
        <v>4183</v>
      </c>
      <c r="L7" s="4">
        <v>4392</v>
      </c>
      <c r="M7" s="4">
        <v>4485</v>
      </c>
      <c r="N7" s="4">
        <v>4562</v>
      </c>
      <c r="O7" s="4">
        <f t="shared" si="1"/>
        <v>4649</v>
      </c>
      <c r="P7" s="4">
        <f t="shared" si="2"/>
        <v>7105</v>
      </c>
      <c r="Q7" s="4">
        <f t="shared" si="3"/>
        <v>7788</v>
      </c>
      <c r="R7" s="4">
        <f t="shared" si="4"/>
        <v>4988</v>
      </c>
      <c r="S7" s="4">
        <f t="shared" si="5"/>
        <v>5321</v>
      </c>
      <c r="T7" s="4"/>
      <c r="V7" t="s">
        <v>189</v>
      </c>
      <c r="W7" s="4">
        <v>520</v>
      </c>
      <c r="X7" s="4">
        <v>556</v>
      </c>
      <c r="Y7" s="4">
        <v>522</v>
      </c>
      <c r="Z7" s="4">
        <v>569</v>
      </c>
      <c r="AA7" s="4">
        <v>598</v>
      </c>
      <c r="AB7" s="11">
        <f t="shared" si="7"/>
        <v>552</v>
      </c>
      <c r="AC7" s="4">
        <f t="shared" si="8"/>
        <v>655</v>
      </c>
      <c r="AD7" s="4">
        <f t="shared" si="9"/>
        <v>706</v>
      </c>
      <c r="AE7" s="4">
        <f t="shared" si="10"/>
        <v>612</v>
      </c>
      <c r="AF7" s="4">
        <f t="shared" si="11"/>
        <v>628</v>
      </c>
      <c r="AG7" s="4"/>
      <c r="AI7" t="s">
        <v>189</v>
      </c>
      <c r="AJ7" s="4">
        <v>3637</v>
      </c>
      <c r="AK7" s="4">
        <v>3599</v>
      </c>
      <c r="AL7" s="4">
        <v>3850</v>
      </c>
      <c r="AM7" s="4">
        <v>3886</v>
      </c>
      <c r="AN7" s="4">
        <v>3952</v>
      </c>
      <c r="AO7" s="11">
        <f t="shared" si="13"/>
        <v>4078</v>
      </c>
      <c r="AP7" s="11">
        <f t="shared" si="14"/>
        <v>6439</v>
      </c>
      <c r="AQ7" s="11">
        <f t="shared" si="15"/>
        <v>7069</v>
      </c>
      <c r="AR7" s="11">
        <f t="shared" si="16"/>
        <v>4352</v>
      </c>
      <c r="AS7" s="11">
        <f t="shared" si="17"/>
        <v>4657</v>
      </c>
      <c r="AT7" s="11"/>
      <c r="AV7" t="s">
        <v>189</v>
      </c>
      <c r="AW7" s="4">
        <v>429</v>
      </c>
      <c r="AX7" s="4">
        <v>91</v>
      </c>
      <c r="AY7" s="4">
        <v>474</v>
      </c>
      <c r="AZ7" s="4">
        <v>82</v>
      </c>
      <c r="BA7" s="4">
        <v>445</v>
      </c>
      <c r="BB7" s="4">
        <v>74</v>
      </c>
      <c r="BC7" s="4">
        <v>485</v>
      </c>
      <c r="BD7" s="4">
        <v>83</v>
      </c>
      <c r="BE7" s="4">
        <v>501</v>
      </c>
      <c r="BF7" s="4">
        <v>94</v>
      </c>
      <c r="BG7" s="4">
        <f>+'Tabla seguimiento mortalidad'!H283</f>
        <v>461</v>
      </c>
      <c r="BH7" s="4">
        <f>+'Tabla seguimiento mortalidad'!I283</f>
        <v>86</v>
      </c>
      <c r="BI7" s="11">
        <f>+'Tabla seguimiento mortalidad'!H337</f>
        <v>538</v>
      </c>
      <c r="BJ7" s="11">
        <f>+'Tabla seguimiento mortalidad'!I337</f>
        <v>114</v>
      </c>
      <c r="BK7" s="11">
        <f>'Tabla seguimiento mortalidad'!H390</f>
        <v>606</v>
      </c>
      <c r="BL7" s="11">
        <f>'Tabla seguimiento mortalidad'!I390</f>
        <v>97</v>
      </c>
      <c r="BM7" s="11">
        <f>+'Tabla seguimiento mortalidad'!H443</f>
        <v>518</v>
      </c>
      <c r="BN7" s="11">
        <f>+'Tabla seguimiento mortalidad'!I443</f>
        <v>90</v>
      </c>
      <c r="BO7" s="11">
        <f>+'Tabla seguimiento mortalidad'!H496</f>
        <v>538</v>
      </c>
      <c r="BP7" s="11">
        <f>+'Tabla seguimiento mortalidad'!I496</f>
        <v>90</v>
      </c>
      <c r="BQ7" s="11"/>
      <c r="BR7" s="11"/>
      <c r="BT7" s="7">
        <f t="shared" si="19"/>
        <v>3784.8</v>
      </c>
      <c r="BU7" s="8">
        <f t="shared" si="20"/>
        <v>1.0774677658000422</v>
      </c>
      <c r="BV7" s="8">
        <f t="shared" si="21"/>
        <v>1.7012787994081588</v>
      </c>
      <c r="BW7" s="8">
        <f t="shared" si="22"/>
        <v>1.8677340942718241</v>
      </c>
      <c r="BX7" s="8">
        <f t="shared" si="23"/>
        <v>1.149862608328049</v>
      </c>
      <c r="BY7" s="8">
        <f t="shared" si="24"/>
        <v>1.2304481082223631</v>
      </c>
      <c r="BZ7" s="8"/>
      <c r="CB7" t="s">
        <v>189</v>
      </c>
      <c r="CC7" s="9">
        <f t="shared" si="26"/>
        <v>1.0774677658000422</v>
      </c>
    </row>
    <row r="8" spans="2:81" x14ac:dyDescent="0.25">
      <c r="B8" t="s">
        <v>36</v>
      </c>
      <c r="C8">
        <v>3559</v>
      </c>
      <c r="D8">
        <v>510</v>
      </c>
      <c r="E8">
        <v>21</v>
      </c>
      <c r="F8">
        <f t="shared" si="0"/>
        <v>4090</v>
      </c>
      <c r="I8" t="s">
        <v>190</v>
      </c>
      <c r="J8" s="4">
        <v>4090</v>
      </c>
      <c r="K8" s="4">
        <v>4113</v>
      </c>
      <c r="L8" s="4">
        <v>4402</v>
      </c>
      <c r="M8" s="4">
        <v>4407</v>
      </c>
      <c r="N8" s="4">
        <v>4497</v>
      </c>
      <c r="O8" s="4">
        <f t="shared" si="1"/>
        <v>4753</v>
      </c>
      <c r="P8" s="4">
        <f t="shared" si="2"/>
        <v>6403</v>
      </c>
      <c r="Q8" s="4">
        <f t="shared" si="3"/>
        <v>6932</v>
      </c>
      <c r="R8" s="4">
        <f t="shared" si="4"/>
        <v>5030</v>
      </c>
      <c r="S8" s="4">
        <f t="shared" si="5"/>
        <v>5075</v>
      </c>
      <c r="T8" s="4"/>
      <c r="V8" t="s">
        <v>190</v>
      </c>
      <c r="W8" s="4">
        <v>510</v>
      </c>
      <c r="X8" s="4">
        <v>471</v>
      </c>
      <c r="Y8" s="4">
        <v>536</v>
      </c>
      <c r="Z8" s="4">
        <v>558</v>
      </c>
      <c r="AA8" s="4">
        <v>525</v>
      </c>
      <c r="AB8" s="11">
        <f t="shared" si="7"/>
        <v>594</v>
      </c>
      <c r="AC8" s="4">
        <f t="shared" si="8"/>
        <v>632</v>
      </c>
      <c r="AD8" s="4">
        <f t="shared" si="9"/>
        <v>649</v>
      </c>
      <c r="AE8" s="4">
        <f t="shared" si="10"/>
        <v>670</v>
      </c>
      <c r="AF8" s="4">
        <f t="shared" si="11"/>
        <v>627</v>
      </c>
      <c r="AG8" s="4"/>
      <c r="AI8" t="s">
        <v>190</v>
      </c>
      <c r="AJ8" s="4">
        <v>3559</v>
      </c>
      <c r="AK8" s="4">
        <v>3613</v>
      </c>
      <c r="AL8" s="4">
        <v>3851</v>
      </c>
      <c r="AM8" s="4">
        <v>3822</v>
      </c>
      <c r="AN8" s="4">
        <v>3955</v>
      </c>
      <c r="AO8" s="11">
        <f t="shared" si="13"/>
        <v>4136</v>
      </c>
      <c r="AP8" s="11">
        <f t="shared" si="14"/>
        <v>5758</v>
      </c>
      <c r="AQ8" s="11">
        <f t="shared" si="15"/>
        <v>6258</v>
      </c>
      <c r="AR8" s="11">
        <f t="shared" si="16"/>
        <v>4340</v>
      </c>
      <c r="AS8" s="11">
        <f t="shared" si="17"/>
        <v>4410</v>
      </c>
      <c r="AT8" s="11"/>
      <c r="AV8" t="s">
        <v>190</v>
      </c>
      <c r="AW8" s="4">
        <v>438</v>
      </c>
      <c r="AX8" s="4">
        <v>72</v>
      </c>
      <c r="AY8" s="4">
        <v>388</v>
      </c>
      <c r="AZ8" s="4">
        <v>83</v>
      </c>
      <c r="BA8" s="4">
        <v>451</v>
      </c>
      <c r="BB8" s="4">
        <v>85</v>
      </c>
      <c r="BC8" s="4">
        <v>477</v>
      </c>
      <c r="BD8" s="4">
        <v>81</v>
      </c>
      <c r="BE8" s="4">
        <v>416</v>
      </c>
      <c r="BF8" s="4">
        <v>108</v>
      </c>
      <c r="BG8" s="4">
        <f>+'Tabla seguimiento mortalidad'!H284</f>
        <v>478</v>
      </c>
      <c r="BH8" s="4">
        <f>+'Tabla seguimiento mortalidad'!I284</f>
        <v>114</v>
      </c>
      <c r="BI8" s="11">
        <f>+'Tabla seguimiento mortalidad'!H338</f>
        <v>531</v>
      </c>
      <c r="BJ8" s="11">
        <f>+'Tabla seguimiento mortalidad'!I338</f>
        <v>99</v>
      </c>
      <c r="BK8" s="11">
        <f>'Tabla seguimiento mortalidad'!H391</f>
        <v>544</v>
      </c>
      <c r="BL8" s="11">
        <f>'Tabla seguimiento mortalidad'!I391</f>
        <v>102</v>
      </c>
      <c r="BM8" s="11">
        <f>+'Tabla seguimiento mortalidad'!H444</f>
        <v>553</v>
      </c>
      <c r="BN8" s="11">
        <f>+'Tabla seguimiento mortalidad'!I444</f>
        <v>116</v>
      </c>
      <c r="BO8" s="11">
        <f>+'Tabla seguimiento mortalidad'!H497</f>
        <v>527</v>
      </c>
      <c r="BP8" s="11">
        <f>+'Tabla seguimiento mortalidad'!I497</f>
        <v>100</v>
      </c>
      <c r="BQ8" s="11"/>
      <c r="BR8" s="11"/>
      <c r="BT8" s="7">
        <f t="shared" si="19"/>
        <v>3760</v>
      </c>
      <c r="BU8" s="8">
        <f t="shared" si="20"/>
        <v>1.1000000000000001</v>
      </c>
      <c r="BV8" s="8">
        <f t="shared" si="21"/>
        <v>1.5313829787234043</v>
      </c>
      <c r="BW8" s="8">
        <f t="shared" si="22"/>
        <v>1.6643617021276595</v>
      </c>
      <c r="BX8" s="8">
        <f t="shared" si="23"/>
        <v>1.1542553191489362</v>
      </c>
      <c r="BY8" s="8">
        <f t="shared" si="24"/>
        <v>1.1728723404255319</v>
      </c>
      <c r="BZ8" s="8"/>
      <c r="CB8" t="s">
        <v>190</v>
      </c>
      <c r="CC8" s="9">
        <f t="shared" si="26"/>
        <v>1.1000000000000001</v>
      </c>
    </row>
    <row r="9" spans="2:81" x14ac:dyDescent="0.25">
      <c r="B9" t="s">
        <v>37</v>
      </c>
      <c r="C9">
        <v>3555</v>
      </c>
      <c r="D9">
        <v>488</v>
      </c>
      <c r="E9">
        <v>27</v>
      </c>
      <c r="F9">
        <f t="shared" si="0"/>
        <v>4070</v>
      </c>
      <c r="I9" t="s">
        <v>191</v>
      </c>
      <c r="J9" s="4">
        <v>4070</v>
      </c>
      <c r="K9" s="4">
        <v>4131</v>
      </c>
      <c r="L9" s="4">
        <v>4231</v>
      </c>
      <c r="M9" s="4">
        <v>4332</v>
      </c>
      <c r="N9" s="4">
        <v>4484</v>
      </c>
      <c r="O9" s="4">
        <f t="shared" si="1"/>
        <v>4724</v>
      </c>
      <c r="P9" s="4">
        <f t="shared" si="2"/>
        <v>5966</v>
      </c>
      <c r="Q9" s="4">
        <f>F375</f>
        <v>6137</v>
      </c>
      <c r="R9" s="4">
        <f t="shared" si="4"/>
        <v>4971</v>
      </c>
      <c r="S9" s="4">
        <f t="shared" si="5"/>
        <v>5081</v>
      </c>
      <c r="T9" s="4"/>
      <c r="V9" t="s">
        <v>191</v>
      </c>
      <c r="W9" s="4">
        <v>488</v>
      </c>
      <c r="X9" s="4">
        <v>536</v>
      </c>
      <c r="Y9" s="4">
        <v>552</v>
      </c>
      <c r="Z9" s="4">
        <v>503</v>
      </c>
      <c r="AA9" s="4">
        <v>549</v>
      </c>
      <c r="AB9" s="11">
        <f t="shared" si="7"/>
        <v>536</v>
      </c>
      <c r="AC9" s="4">
        <f t="shared" si="8"/>
        <v>597</v>
      </c>
      <c r="AD9" s="4">
        <f t="shared" si="9"/>
        <v>614</v>
      </c>
      <c r="AE9" s="4">
        <f t="shared" si="10"/>
        <v>612</v>
      </c>
      <c r="AF9" s="4">
        <f t="shared" si="11"/>
        <v>611</v>
      </c>
      <c r="AG9" s="4"/>
      <c r="AI9" t="s">
        <v>191</v>
      </c>
      <c r="AJ9" s="4">
        <v>3555</v>
      </c>
      <c r="AK9" s="4">
        <v>3572</v>
      </c>
      <c r="AL9" s="4">
        <v>3665</v>
      </c>
      <c r="AM9" s="4">
        <v>3807</v>
      </c>
      <c r="AN9" s="4">
        <v>3918</v>
      </c>
      <c r="AO9" s="11">
        <f t="shared" si="13"/>
        <v>4167</v>
      </c>
      <c r="AP9" s="11">
        <f t="shared" si="14"/>
        <v>5356</v>
      </c>
      <c r="AQ9" s="11">
        <f t="shared" si="15"/>
        <v>5498</v>
      </c>
      <c r="AR9" s="11">
        <f t="shared" si="16"/>
        <v>4338</v>
      </c>
      <c r="AS9" s="11">
        <f t="shared" si="17"/>
        <v>4431</v>
      </c>
      <c r="AT9" s="11"/>
      <c r="AV9" t="s">
        <v>191</v>
      </c>
      <c r="AW9" s="4">
        <v>392</v>
      </c>
      <c r="AX9" s="4">
        <v>96</v>
      </c>
      <c r="AY9" s="4">
        <v>463</v>
      </c>
      <c r="AZ9" s="4">
        <v>72</v>
      </c>
      <c r="BA9" s="4">
        <v>449</v>
      </c>
      <c r="BB9" s="4">
        <v>102</v>
      </c>
      <c r="BC9" s="4">
        <v>432</v>
      </c>
      <c r="BD9" s="4">
        <v>68</v>
      </c>
      <c r="BE9" s="4">
        <v>466</v>
      </c>
      <c r="BF9" s="4">
        <v>83</v>
      </c>
      <c r="BG9" s="4">
        <f>+'Tabla seguimiento mortalidad'!H285</f>
        <v>448</v>
      </c>
      <c r="BH9" s="4">
        <f>+'Tabla seguimiento mortalidad'!I285</f>
        <v>83</v>
      </c>
      <c r="BI9" s="11">
        <f>+'Tabla seguimiento mortalidad'!H339</f>
        <v>509</v>
      </c>
      <c r="BJ9" s="11">
        <f>+'Tabla seguimiento mortalidad'!I339</f>
        <v>87</v>
      </c>
      <c r="BK9" s="11">
        <f>'Tabla seguimiento mortalidad'!H392</f>
        <v>503</v>
      </c>
      <c r="BL9" s="11">
        <f>'Tabla seguimiento mortalidad'!I392</f>
        <v>111</v>
      </c>
      <c r="BM9" s="11">
        <f>+'Tabla seguimiento mortalidad'!H445</f>
        <v>512</v>
      </c>
      <c r="BN9" s="11">
        <f>+'Tabla seguimiento mortalidad'!I445</f>
        <v>100</v>
      </c>
      <c r="BO9" s="11">
        <f>+'Tabla seguimiento mortalidad'!H498</f>
        <v>507</v>
      </c>
      <c r="BP9" s="11">
        <f>+'Tabla seguimiento mortalidad'!I498</f>
        <v>104</v>
      </c>
      <c r="BQ9" s="11"/>
      <c r="BR9" s="11"/>
      <c r="BT9" s="7">
        <f t="shared" si="19"/>
        <v>3703.4</v>
      </c>
      <c r="BU9" s="8">
        <f t="shared" si="20"/>
        <v>1.1251822649457255</v>
      </c>
      <c r="BV9" s="8">
        <f t="shared" si="21"/>
        <v>1.4462385915645082</v>
      </c>
      <c r="BW9" s="8">
        <f t="shared" si="22"/>
        <v>1.4845817357023277</v>
      </c>
      <c r="BX9" s="8">
        <f t="shared" si="23"/>
        <v>1.171356051196198</v>
      </c>
      <c r="BY9" s="8">
        <f t="shared" si="24"/>
        <v>1.1964681103850516</v>
      </c>
      <c r="BZ9" s="8"/>
      <c r="CB9" t="s">
        <v>191</v>
      </c>
      <c r="CC9" s="9">
        <f t="shared" si="26"/>
        <v>1.1251822649457255</v>
      </c>
    </row>
    <row r="10" spans="2:81" x14ac:dyDescent="0.25">
      <c r="B10" t="s">
        <v>38</v>
      </c>
      <c r="C10">
        <v>3552</v>
      </c>
      <c r="D10">
        <v>524</v>
      </c>
      <c r="E10">
        <v>28</v>
      </c>
      <c r="F10">
        <f t="shared" si="0"/>
        <v>4104</v>
      </c>
      <c r="I10" t="s">
        <v>192</v>
      </c>
      <c r="J10" s="4">
        <v>4104</v>
      </c>
      <c r="K10" s="4">
        <v>4100</v>
      </c>
      <c r="L10" s="4">
        <v>4199</v>
      </c>
      <c r="M10" s="4">
        <v>4254</v>
      </c>
      <c r="N10" s="4">
        <v>4494</v>
      </c>
      <c r="O10" s="4">
        <f t="shared" si="1"/>
        <v>4718</v>
      </c>
      <c r="P10" s="4">
        <f t="shared" si="2"/>
        <v>5618</v>
      </c>
      <c r="Q10" s="4">
        <f t="shared" si="3"/>
        <v>5478</v>
      </c>
      <c r="R10" s="4">
        <f t="shared" si="4"/>
        <v>5060</v>
      </c>
      <c r="S10" s="4">
        <f t="shared" si="5"/>
        <v>5071</v>
      </c>
      <c r="T10" s="4"/>
      <c r="V10" t="s">
        <v>192</v>
      </c>
      <c r="W10" s="4">
        <v>524</v>
      </c>
      <c r="X10" s="4">
        <v>551</v>
      </c>
      <c r="Y10" s="4">
        <v>537</v>
      </c>
      <c r="Z10" s="4">
        <v>523</v>
      </c>
      <c r="AA10" s="4">
        <v>544</v>
      </c>
      <c r="AB10" s="11">
        <f t="shared" si="7"/>
        <v>613</v>
      </c>
      <c r="AC10" s="4">
        <f t="shared" si="8"/>
        <v>603</v>
      </c>
      <c r="AD10" s="4">
        <f t="shared" si="9"/>
        <v>610</v>
      </c>
      <c r="AE10" s="4">
        <f t="shared" si="10"/>
        <v>611</v>
      </c>
      <c r="AF10" s="4">
        <f t="shared" si="11"/>
        <v>636</v>
      </c>
      <c r="AG10" s="4"/>
      <c r="AI10" t="s">
        <v>192</v>
      </c>
      <c r="AJ10" s="4">
        <v>3552</v>
      </c>
      <c r="AK10" s="4">
        <v>3517</v>
      </c>
      <c r="AL10" s="4">
        <v>3650</v>
      </c>
      <c r="AM10" s="4">
        <v>3710</v>
      </c>
      <c r="AN10" s="4">
        <v>3931</v>
      </c>
      <c r="AO10" s="11">
        <f t="shared" si="13"/>
        <v>4083</v>
      </c>
      <c r="AP10" s="11">
        <f t="shared" si="14"/>
        <v>5003</v>
      </c>
      <c r="AQ10" s="11">
        <f t="shared" si="15"/>
        <v>4846</v>
      </c>
      <c r="AR10" s="11">
        <f t="shared" si="16"/>
        <v>4416</v>
      </c>
      <c r="AS10" s="11">
        <f t="shared" si="17"/>
        <v>4401</v>
      </c>
      <c r="AT10" s="11"/>
      <c r="AV10" t="s">
        <v>192</v>
      </c>
      <c r="AW10" s="4">
        <v>439</v>
      </c>
      <c r="AX10" s="4">
        <v>85</v>
      </c>
      <c r="AY10" s="4">
        <v>478</v>
      </c>
      <c r="AZ10" s="4">
        <v>73</v>
      </c>
      <c r="BA10" s="4">
        <v>443</v>
      </c>
      <c r="BB10" s="4">
        <v>94</v>
      </c>
      <c r="BC10" s="4">
        <v>444</v>
      </c>
      <c r="BD10" s="4">
        <v>79</v>
      </c>
      <c r="BE10" s="4">
        <v>461</v>
      </c>
      <c r="BF10" s="4">
        <v>83</v>
      </c>
      <c r="BG10" s="4">
        <f>+'Tabla seguimiento mortalidad'!H286</f>
        <v>494</v>
      </c>
      <c r="BH10" s="4">
        <f>+'Tabla seguimiento mortalidad'!I286</f>
        <v>104</v>
      </c>
      <c r="BI10" s="11">
        <f>+'Tabla seguimiento mortalidad'!H340</f>
        <v>521</v>
      </c>
      <c r="BJ10" s="11">
        <f>+'Tabla seguimiento mortalidad'!I340</f>
        <v>82</v>
      </c>
      <c r="BK10" s="11">
        <f>'Tabla seguimiento mortalidad'!H393</f>
        <v>506</v>
      </c>
      <c r="BL10" s="11">
        <f>'Tabla seguimiento mortalidad'!I393</f>
        <v>104</v>
      </c>
      <c r="BM10" s="11">
        <f>+'Tabla seguimiento mortalidad'!H446</f>
        <v>512</v>
      </c>
      <c r="BN10" s="11">
        <f>+'Tabla seguimiento mortalidad'!I446</f>
        <v>98</v>
      </c>
      <c r="BO10" s="11">
        <f>+'Tabla seguimiento mortalidad'!H499</f>
        <v>541</v>
      </c>
      <c r="BP10" s="11">
        <f>+'Tabla seguimiento mortalidad'!I499</f>
        <v>95</v>
      </c>
      <c r="BQ10" s="11"/>
      <c r="BR10" s="11"/>
      <c r="BT10" s="7">
        <f t="shared" si="19"/>
        <v>3672</v>
      </c>
      <c r="BU10" s="8">
        <f t="shared" si="20"/>
        <v>1.1119281045751634</v>
      </c>
      <c r="BV10" s="8">
        <f t="shared" si="21"/>
        <v>1.3624727668845316</v>
      </c>
      <c r="BW10" s="8">
        <f t="shared" si="22"/>
        <v>1.3197167755991286</v>
      </c>
      <c r="BX10" s="8">
        <f t="shared" si="23"/>
        <v>1.2026143790849673</v>
      </c>
      <c r="BY10" s="8">
        <f t="shared" si="24"/>
        <v>1.1985294117647058</v>
      </c>
      <c r="BZ10" s="8"/>
      <c r="CB10" t="s">
        <v>192</v>
      </c>
      <c r="CC10" s="9">
        <f t="shared" si="26"/>
        <v>1.1119281045751634</v>
      </c>
    </row>
    <row r="11" spans="2:81" x14ac:dyDescent="0.25">
      <c r="B11" t="s">
        <v>39</v>
      </c>
      <c r="C11">
        <v>3573</v>
      </c>
      <c r="D11">
        <v>538</v>
      </c>
      <c r="E11">
        <v>26</v>
      </c>
      <c r="F11">
        <f t="shared" si="0"/>
        <v>4137</v>
      </c>
      <c r="I11" t="s">
        <v>193</v>
      </c>
      <c r="J11" s="4">
        <v>4137</v>
      </c>
      <c r="K11" s="4">
        <v>4190</v>
      </c>
      <c r="L11" s="4">
        <v>4173</v>
      </c>
      <c r="M11" s="4">
        <v>4378</v>
      </c>
      <c r="N11" s="4">
        <v>4474</v>
      </c>
      <c r="O11" s="4">
        <f t="shared" si="1"/>
        <v>4556</v>
      </c>
      <c r="P11" s="4">
        <f t="shared" si="2"/>
        <v>5626</v>
      </c>
      <c r="Q11" s="4">
        <f t="shared" si="3"/>
        <v>5219</v>
      </c>
      <c r="R11" s="4">
        <f t="shared" si="4"/>
        <v>5159</v>
      </c>
      <c r="S11" s="4">
        <f t="shared" si="5"/>
        <v>5048</v>
      </c>
      <c r="T11" s="4"/>
      <c r="V11" t="s">
        <v>193</v>
      </c>
      <c r="W11" s="4">
        <v>538</v>
      </c>
      <c r="X11" s="4">
        <v>505</v>
      </c>
      <c r="Y11" s="4">
        <v>493</v>
      </c>
      <c r="Z11" s="4">
        <v>542</v>
      </c>
      <c r="AA11" s="4">
        <v>609</v>
      </c>
      <c r="AB11" s="11">
        <f t="shared" si="7"/>
        <v>548</v>
      </c>
      <c r="AC11" s="4">
        <f t="shared" si="8"/>
        <v>650</v>
      </c>
      <c r="AD11" s="4">
        <f t="shared" si="9"/>
        <v>633</v>
      </c>
      <c r="AE11" s="4">
        <f t="shared" si="10"/>
        <v>676</v>
      </c>
      <c r="AF11" s="4">
        <f t="shared" si="11"/>
        <v>620</v>
      </c>
      <c r="AG11" s="4"/>
      <c r="AI11" t="s">
        <v>193</v>
      </c>
      <c r="AJ11" s="4">
        <v>3573</v>
      </c>
      <c r="AK11" s="4">
        <v>3662</v>
      </c>
      <c r="AL11" s="4">
        <v>3663</v>
      </c>
      <c r="AM11" s="4">
        <v>3807</v>
      </c>
      <c r="AN11" s="4">
        <v>3850</v>
      </c>
      <c r="AO11" s="11">
        <f t="shared" si="13"/>
        <v>3990</v>
      </c>
      <c r="AP11" s="11">
        <f t="shared" si="14"/>
        <v>4961</v>
      </c>
      <c r="AQ11" s="11">
        <f t="shared" si="15"/>
        <v>4570</v>
      </c>
      <c r="AR11" s="11">
        <f t="shared" si="16"/>
        <v>4452</v>
      </c>
      <c r="AS11" s="11">
        <f t="shared" si="17"/>
        <v>4390</v>
      </c>
      <c r="AT11" s="11"/>
      <c r="AV11" t="s">
        <v>193</v>
      </c>
      <c r="AW11" s="4">
        <v>449</v>
      </c>
      <c r="AX11" s="4">
        <v>89</v>
      </c>
      <c r="AY11" s="4">
        <v>430</v>
      </c>
      <c r="AZ11" s="4">
        <v>73</v>
      </c>
      <c r="BA11" s="4">
        <v>427</v>
      </c>
      <c r="BB11" s="4">
        <v>66</v>
      </c>
      <c r="BC11" s="4">
        <v>459</v>
      </c>
      <c r="BD11" s="4">
        <v>82</v>
      </c>
      <c r="BE11" s="4">
        <v>507</v>
      </c>
      <c r="BF11" s="4">
        <v>100</v>
      </c>
      <c r="BG11" s="4">
        <f>+'Tabla seguimiento mortalidad'!H287</f>
        <v>448</v>
      </c>
      <c r="BH11" s="4">
        <f>+'Tabla seguimiento mortalidad'!I287</f>
        <v>97</v>
      </c>
      <c r="BI11" s="11">
        <f>+'Tabla seguimiento mortalidad'!H341</f>
        <v>542</v>
      </c>
      <c r="BJ11" s="11">
        <f>+'Tabla seguimiento mortalidad'!I341</f>
        <v>108</v>
      </c>
      <c r="BK11" s="11">
        <f>'Tabla seguimiento mortalidad'!H394</f>
        <v>527</v>
      </c>
      <c r="BL11" s="11">
        <f>'Tabla seguimiento mortalidad'!I394</f>
        <v>106</v>
      </c>
      <c r="BM11" s="11">
        <f>+'Tabla seguimiento mortalidad'!H447</f>
        <v>562</v>
      </c>
      <c r="BN11" s="11">
        <f>+'Tabla seguimiento mortalidad'!I447</f>
        <v>114</v>
      </c>
      <c r="BO11" s="11">
        <f>+'Tabla seguimiento mortalidad'!H500</f>
        <v>520</v>
      </c>
      <c r="BP11" s="11">
        <f>+'Tabla seguimiento mortalidad'!I500</f>
        <v>100</v>
      </c>
      <c r="BQ11" s="11"/>
      <c r="BR11" s="11"/>
      <c r="BT11" s="7">
        <f t="shared" si="19"/>
        <v>3711</v>
      </c>
      <c r="BU11" s="8">
        <f t="shared" si="20"/>
        <v>1.0751818916734035</v>
      </c>
      <c r="BV11" s="8">
        <f t="shared" si="21"/>
        <v>1.3368364322285098</v>
      </c>
      <c r="BW11" s="8">
        <f t="shared" si="22"/>
        <v>1.2314739962274319</v>
      </c>
      <c r="BX11" s="8">
        <f t="shared" si="23"/>
        <v>1.1996766370250607</v>
      </c>
      <c r="BY11" s="8">
        <f t="shared" si="24"/>
        <v>1.1829695499865265</v>
      </c>
      <c r="BZ11" s="8"/>
      <c r="CB11" t="s">
        <v>193</v>
      </c>
      <c r="CC11" s="9">
        <f t="shared" si="26"/>
        <v>1.0751818916734035</v>
      </c>
    </row>
    <row r="12" spans="2:81" x14ac:dyDescent="0.25">
      <c r="B12" t="s">
        <v>40</v>
      </c>
      <c r="C12">
        <v>3505</v>
      </c>
      <c r="D12">
        <v>579</v>
      </c>
      <c r="E12">
        <v>25</v>
      </c>
      <c r="F12">
        <f t="shared" si="0"/>
        <v>4109</v>
      </c>
      <c r="I12" t="s">
        <v>194</v>
      </c>
      <c r="J12" s="4">
        <v>4109</v>
      </c>
      <c r="K12" s="4">
        <v>4218</v>
      </c>
      <c r="L12" s="4">
        <v>4244</v>
      </c>
      <c r="M12" s="4">
        <v>4505</v>
      </c>
      <c r="N12" s="4">
        <v>4440</v>
      </c>
      <c r="O12" s="4">
        <f t="shared" si="1"/>
        <v>4558</v>
      </c>
      <c r="P12" s="4">
        <f t="shared" si="2"/>
        <v>5368</v>
      </c>
      <c r="Q12" s="4">
        <f t="shared" si="3"/>
        <v>5096</v>
      </c>
      <c r="R12" s="4">
        <f t="shared" si="4"/>
        <v>4962</v>
      </c>
      <c r="S12" s="4">
        <f t="shared" si="5"/>
        <v>5091</v>
      </c>
      <c r="T12" s="4"/>
      <c r="V12" t="s">
        <v>194</v>
      </c>
      <c r="W12" s="4">
        <v>579</v>
      </c>
      <c r="X12" s="4">
        <v>555</v>
      </c>
      <c r="Y12" s="4">
        <v>484</v>
      </c>
      <c r="Z12" s="4">
        <v>520</v>
      </c>
      <c r="AA12" s="4">
        <v>617</v>
      </c>
      <c r="AB12" s="11">
        <f t="shared" si="7"/>
        <v>596</v>
      </c>
      <c r="AC12" s="4">
        <f t="shared" si="8"/>
        <v>548</v>
      </c>
      <c r="AD12" s="4">
        <f t="shared" si="9"/>
        <v>572</v>
      </c>
      <c r="AE12" s="4">
        <f t="shared" si="10"/>
        <v>527</v>
      </c>
      <c r="AF12" s="4">
        <f t="shared" si="11"/>
        <v>614</v>
      </c>
      <c r="AG12" s="4"/>
      <c r="AI12" t="s">
        <v>194</v>
      </c>
      <c r="AJ12" s="4">
        <v>3505</v>
      </c>
      <c r="AK12" s="4">
        <v>3643</v>
      </c>
      <c r="AL12" s="4">
        <v>3746</v>
      </c>
      <c r="AM12" s="4">
        <v>3961</v>
      </c>
      <c r="AN12" s="4">
        <v>3808</v>
      </c>
      <c r="AO12" s="11">
        <f t="shared" si="13"/>
        <v>3948</v>
      </c>
      <c r="AP12" s="11">
        <f t="shared" si="14"/>
        <v>4810</v>
      </c>
      <c r="AQ12" s="11">
        <f t="shared" si="15"/>
        <v>4512</v>
      </c>
      <c r="AR12" s="11">
        <f t="shared" si="16"/>
        <v>4413</v>
      </c>
      <c r="AS12" s="11">
        <f t="shared" si="17"/>
        <v>4440</v>
      </c>
      <c r="AT12" s="11"/>
      <c r="AV12" t="s">
        <v>194</v>
      </c>
      <c r="AW12" s="4">
        <v>471</v>
      </c>
      <c r="AX12" s="4">
        <v>101</v>
      </c>
      <c r="AY12" s="4">
        <v>468</v>
      </c>
      <c r="AZ12" s="4">
        <v>87</v>
      </c>
      <c r="BA12" s="4">
        <v>410</v>
      </c>
      <c r="BB12" s="4">
        <v>73</v>
      </c>
      <c r="BC12" s="4">
        <v>429</v>
      </c>
      <c r="BD12" s="4">
        <v>90</v>
      </c>
      <c r="BE12" s="4">
        <v>523</v>
      </c>
      <c r="BF12" s="4">
        <v>93</v>
      </c>
      <c r="BG12" s="4">
        <f>+'Tabla seguimiento mortalidad'!H288</f>
        <v>508</v>
      </c>
      <c r="BH12" s="4">
        <f>+'Tabla seguimiento mortalidad'!I288</f>
        <v>88</v>
      </c>
      <c r="BI12" s="11">
        <f>+'Tabla seguimiento mortalidad'!H342</f>
        <v>457</v>
      </c>
      <c r="BJ12" s="11">
        <f>+'Tabla seguimiento mortalidad'!I342</f>
        <v>91</v>
      </c>
      <c r="BK12" s="11">
        <f>'Tabla seguimiento mortalidad'!H395</f>
        <v>469</v>
      </c>
      <c r="BL12" s="11">
        <f>'Tabla seguimiento mortalidad'!I395</f>
        <v>103</v>
      </c>
      <c r="BM12" s="11">
        <f>+'Tabla seguimiento mortalidad'!H448</f>
        <v>447</v>
      </c>
      <c r="BN12" s="11">
        <f>+'Tabla seguimiento mortalidad'!I448</f>
        <v>80</v>
      </c>
      <c r="BO12" s="11">
        <f>+'Tabla seguimiento mortalidad'!H501</f>
        <v>503</v>
      </c>
      <c r="BP12" s="11">
        <f>+'Tabla seguimiento mortalidad'!I501</f>
        <v>110</v>
      </c>
      <c r="BQ12" s="11"/>
      <c r="BR12" s="11"/>
      <c r="BT12" s="7">
        <f t="shared" si="19"/>
        <v>3732.6</v>
      </c>
      <c r="BU12" s="8">
        <f t="shared" si="20"/>
        <v>1.0577077640250763</v>
      </c>
      <c r="BV12" s="8">
        <f t="shared" si="21"/>
        <v>1.2886459840325779</v>
      </c>
      <c r="BW12" s="8">
        <f t="shared" si="22"/>
        <v>1.2088088731715159</v>
      </c>
      <c r="BX12" s="8">
        <f t="shared" si="23"/>
        <v>1.1822858061404919</v>
      </c>
      <c r="BY12" s="8">
        <f t="shared" si="24"/>
        <v>1.1895193698762256</v>
      </c>
      <c r="BZ12" s="8"/>
      <c r="CB12" t="s">
        <v>194</v>
      </c>
      <c r="CC12" s="9">
        <f t="shared" si="26"/>
        <v>1.0577077640250763</v>
      </c>
    </row>
    <row r="13" spans="2:81" x14ac:dyDescent="0.25">
      <c r="B13" t="s">
        <v>41</v>
      </c>
      <c r="C13">
        <v>3700</v>
      </c>
      <c r="D13">
        <v>530</v>
      </c>
      <c r="E13">
        <v>35</v>
      </c>
      <c r="F13">
        <f t="shared" si="0"/>
        <v>4265</v>
      </c>
      <c r="I13" t="s">
        <v>195</v>
      </c>
      <c r="J13" s="4">
        <v>4265</v>
      </c>
      <c r="K13" s="4">
        <v>4228</v>
      </c>
      <c r="L13" s="4">
        <v>4156</v>
      </c>
      <c r="M13" s="4">
        <v>4597</v>
      </c>
      <c r="N13" s="4">
        <v>4493</v>
      </c>
      <c r="O13" s="4">
        <f t="shared" si="1"/>
        <v>4476</v>
      </c>
      <c r="P13" s="4">
        <f t="shared" si="2"/>
        <v>5648</v>
      </c>
      <c r="Q13" s="4">
        <f t="shared" si="3"/>
        <v>4992</v>
      </c>
      <c r="R13" s="4">
        <f t="shared" si="4"/>
        <v>5041</v>
      </c>
      <c r="S13" s="4">
        <f t="shared" si="5"/>
        <v>5216</v>
      </c>
      <c r="T13" s="4"/>
      <c r="V13" t="s">
        <v>195</v>
      </c>
      <c r="W13" s="4">
        <v>530</v>
      </c>
      <c r="X13" s="4">
        <v>548</v>
      </c>
      <c r="Y13" s="4">
        <v>501</v>
      </c>
      <c r="Z13" s="4">
        <v>591</v>
      </c>
      <c r="AA13" s="4">
        <v>590</v>
      </c>
      <c r="AB13" s="11">
        <f t="shared" si="7"/>
        <v>582</v>
      </c>
      <c r="AC13" s="4">
        <f t="shared" si="8"/>
        <v>608</v>
      </c>
      <c r="AD13" s="4">
        <f t="shared" si="9"/>
        <v>662</v>
      </c>
      <c r="AE13" s="4">
        <f t="shared" si="10"/>
        <v>631</v>
      </c>
      <c r="AF13" s="4">
        <f t="shared" si="11"/>
        <v>647</v>
      </c>
      <c r="AG13" s="4"/>
      <c r="AI13" t="s">
        <v>195</v>
      </c>
      <c r="AJ13" s="4">
        <v>3700</v>
      </c>
      <c r="AK13" s="4">
        <v>3648</v>
      </c>
      <c r="AL13" s="4">
        <v>3637</v>
      </c>
      <c r="AM13" s="4">
        <v>3981</v>
      </c>
      <c r="AN13" s="4">
        <v>3889</v>
      </c>
      <c r="AO13" s="11">
        <f t="shared" si="13"/>
        <v>3884</v>
      </c>
      <c r="AP13" s="11">
        <f t="shared" si="14"/>
        <v>5028</v>
      </c>
      <c r="AQ13" s="11">
        <f t="shared" si="15"/>
        <v>4316</v>
      </c>
      <c r="AR13" s="11">
        <f t="shared" si="16"/>
        <v>4383</v>
      </c>
      <c r="AS13" s="11">
        <f t="shared" si="17"/>
        <v>4542</v>
      </c>
      <c r="AT13" s="11"/>
      <c r="AV13" t="s">
        <v>195</v>
      </c>
      <c r="AW13" s="4">
        <v>452</v>
      </c>
      <c r="AX13" s="4">
        <v>78</v>
      </c>
      <c r="AY13" s="4">
        <v>474</v>
      </c>
      <c r="AZ13" s="4">
        <v>73</v>
      </c>
      <c r="BA13" s="4">
        <v>421</v>
      </c>
      <c r="BB13" s="4">
        <v>78</v>
      </c>
      <c r="BC13" s="4">
        <v>507</v>
      </c>
      <c r="BD13" s="4">
        <v>84</v>
      </c>
      <c r="BE13" s="4">
        <v>487</v>
      </c>
      <c r="BF13" s="4">
        <v>97</v>
      </c>
      <c r="BG13" s="4">
        <f>+'Tabla seguimiento mortalidad'!H289</f>
        <v>483</v>
      </c>
      <c r="BH13" s="4">
        <f>+'Tabla seguimiento mortalidad'!I289</f>
        <v>98</v>
      </c>
      <c r="BI13" s="11">
        <f>+'Tabla seguimiento mortalidad'!H343</f>
        <v>506</v>
      </c>
      <c r="BJ13" s="11">
        <f>+'Tabla seguimiento mortalidad'!I343</f>
        <v>95</v>
      </c>
      <c r="BK13" s="11">
        <f>'Tabla seguimiento mortalidad'!H396</f>
        <v>565</v>
      </c>
      <c r="BL13" s="11">
        <f>'Tabla seguimiento mortalidad'!I396</f>
        <v>97</v>
      </c>
      <c r="BM13" s="11">
        <f>+'Tabla seguimiento mortalidad'!H449</f>
        <v>539</v>
      </c>
      <c r="BN13" s="11">
        <f>+'Tabla seguimiento mortalidad'!I449</f>
        <v>92</v>
      </c>
      <c r="BO13" s="11">
        <f>+'Tabla seguimiento mortalidad'!H502</f>
        <v>535</v>
      </c>
      <c r="BP13" s="11">
        <f>+'Tabla seguimiento mortalidad'!I502</f>
        <v>112</v>
      </c>
      <c r="BQ13" s="11"/>
      <c r="BR13" s="11"/>
      <c r="BT13" s="7">
        <f t="shared" si="19"/>
        <v>3771</v>
      </c>
      <c r="BU13" s="8">
        <f t="shared" si="20"/>
        <v>1.029965526385574</v>
      </c>
      <c r="BV13" s="8">
        <f t="shared" si="21"/>
        <v>1.3333333333333333</v>
      </c>
      <c r="BW13" s="8">
        <f t="shared" si="22"/>
        <v>1.1445239989392735</v>
      </c>
      <c r="BX13" s="8">
        <f t="shared" si="23"/>
        <v>1.162291169451074</v>
      </c>
      <c r="BY13" s="8">
        <f t="shared" si="24"/>
        <v>1.2044550517104216</v>
      </c>
      <c r="BZ13" s="8"/>
      <c r="CB13" t="s">
        <v>195</v>
      </c>
      <c r="CC13" s="9">
        <f t="shared" si="26"/>
        <v>1.029965526385574</v>
      </c>
    </row>
    <row r="14" spans="2:81" x14ac:dyDescent="0.25">
      <c r="B14" t="s">
        <v>42</v>
      </c>
      <c r="C14">
        <v>3508</v>
      </c>
      <c r="D14">
        <v>535</v>
      </c>
      <c r="E14">
        <v>28</v>
      </c>
      <c r="F14">
        <f t="shared" si="0"/>
        <v>4071</v>
      </c>
      <c r="I14" t="s">
        <v>196</v>
      </c>
      <c r="J14" s="4">
        <v>4071</v>
      </c>
      <c r="K14" s="4">
        <v>4275</v>
      </c>
      <c r="L14" s="4">
        <v>4165</v>
      </c>
      <c r="M14" s="4">
        <v>4453</v>
      </c>
      <c r="N14" s="4">
        <v>4520</v>
      </c>
      <c r="O14" s="4">
        <f t="shared" si="1"/>
        <v>4517</v>
      </c>
      <c r="P14" s="4">
        <f t="shared" si="2"/>
        <v>6012</v>
      </c>
      <c r="Q14" s="4">
        <f t="shared" si="3"/>
        <v>4993</v>
      </c>
      <c r="R14" s="4">
        <f t="shared" si="4"/>
        <v>5163</v>
      </c>
      <c r="S14" s="4">
        <f t="shared" si="5"/>
        <v>5354</v>
      </c>
      <c r="T14" s="4"/>
      <c r="V14" t="s">
        <v>196</v>
      </c>
      <c r="W14" s="4">
        <v>535</v>
      </c>
      <c r="X14" s="4">
        <v>524</v>
      </c>
      <c r="Y14" s="4">
        <v>530</v>
      </c>
      <c r="Z14" s="4">
        <v>622</v>
      </c>
      <c r="AA14" s="4">
        <v>565</v>
      </c>
      <c r="AB14" s="11">
        <f t="shared" si="7"/>
        <v>459</v>
      </c>
      <c r="AC14" s="4">
        <f t="shared" si="8"/>
        <v>584</v>
      </c>
      <c r="AD14" s="4">
        <f t="shared" si="9"/>
        <v>687</v>
      </c>
      <c r="AE14" s="4">
        <f t="shared" si="10"/>
        <v>666</v>
      </c>
      <c r="AF14" s="4">
        <f t="shared" si="11"/>
        <v>636</v>
      </c>
      <c r="AG14" s="4"/>
      <c r="AI14" t="s">
        <v>196</v>
      </c>
      <c r="AJ14" s="4">
        <v>3508</v>
      </c>
      <c r="AK14" s="4">
        <v>3721</v>
      </c>
      <c r="AL14" s="4">
        <v>3619</v>
      </c>
      <c r="AM14" s="4">
        <v>3803</v>
      </c>
      <c r="AN14" s="4">
        <v>3938</v>
      </c>
      <c r="AO14" s="11">
        <f t="shared" si="13"/>
        <v>4043</v>
      </c>
      <c r="AP14" s="11">
        <f t="shared" si="14"/>
        <v>5406</v>
      </c>
      <c r="AQ14" s="11">
        <f t="shared" si="15"/>
        <v>4285</v>
      </c>
      <c r="AR14" s="11">
        <f t="shared" si="16"/>
        <v>4474</v>
      </c>
      <c r="AS14" s="11">
        <f t="shared" si="17"/>
        <v>4673</v>
      </c>
      <c r="AT14" s="11"/>
      <c r="AV14" t="s">
        <v>196</v>
      </c>
      <c r="AW14" s="4">
        <v>448</v>
      </c>
      <c r="AX14" s="4">
        <v>85</v>
      </c>
      <c r="AY14" s="4">
        <v>433</v>
      </c>
      <c r="AZ14" s="4">
        <v>91</v>
      </c>
      <c r="BA14" s="4">
        <v>447</v>
      </c>
      <c r="BB14" s="4">
        <v>83</v>
      </c>
      <c r="BC14" s="4">
        <v>539</v>
      </c>
      <c r="BD14" s="4">
        <v>82</v>
      </c>
      <c r="BE14" s="4">
        <v>464</v>
      </c>
      <c r="BF14" s="4">
        <v>97</v>
      </c>
      <c r="BG14" s="4">
        <f>+'Tabla seguimiento mortalidad'!H290</f>
        <v>383</v>
      </c>
      <c r="BH14" s="4">
        <f>+'Tabla seguimiento mortalidad'!I290</f>
        <v>76</v>
      </c>
      <c r="BI14" s="11">
        <f>+'Tabla seguimiento mortalidad'!H344</f>
        <v>493</v>
      </c>
      <c r="BJ14" s="11">
        <f>+'Tabla seguimiento mortalidad'!I344</f>
        <v>91</v>
      </c>
      <c r="BK14" s="11">
        <f>'Tabla seguimiento mortalidad'!H397</f>
        <v>590</v>
      </c>
      <c r="BL14" s="11">
        <f>'Tabla seguimiento mortalidad'!I397</f>
        <v>96</v>
      </c>
      <c r="BM14" s="11">
        <f>+'Tabla seguimiento mortalidad'!H450</f>
        <v>572</v>
      </c>
      <c r="BN14" s="11">
        <f>+'Tabla seguimiento mortalidad'!I450</f>
        <v>93</v>
      </c>
      <c r="BO14" s="11">
        <f>+'Tabla seguimiento mortalidad'!H503</f>
        <v>511</v>
      </c>
      <c r="BP14" s="11">
        <f>+'Tabla seguimiento mortalidad'!I503</f>
        <v>124</v>
      </c>
      <c r="BQ14" s="11"/>
      <c r="BR14" s="11"/>
      <c r="BT14" s="7">
        <f t="shared" si="19"/>
        <v>3717.8</v>
      </c>
      <c r="BU14" s="8">
        <f t="shared" si="20"/>
        <v>1.0874710850502984</v>
      </c>
      <c r="BV14" s="8">
        <f t="shared" si="21"/>
        <v>1.454085749636882</v>
      </c>
      <c r="BW14" s="8">
        <f t="shared" si="22"/>
        <v>1.1525633439130669</v>
      </c>
      <c r="BX14" s="8">
        <f t="shared" si="23"/>
        <v>1.2033998601323364</v>
      </c>
      <c r="BY14" s="8">
        <f t="shared" si="24"/>
        <v>1.2569261391145301</v>
      </c>
      <c r="BZ14" s="8"/>
      <c r="CB14" t="s">
        <v>196</v>
      </c>
      <c r="CC14" s="9">
        <f t="shared" si="26"/>
        <v>1.0874710850502984</v>
      </c>
    </row>
    <row r="15" spans="2:81" x14ac:dyDescent="0.25">
      <c r="B15" t="s">
        <v>43</v>
      </c>
      <c r="C15">
        <v>3611</v>
      </c>
      <c r="D15">
        <v>558</v>
      </c>
      <c r="E15">
        <v>23</v>
      </c>
      <c r="F15">
        <f t="shared" si="0"/>
        <v>4192</v>
      </c>
      <c r="I15" t="s">
        <v>197</v>
      </c>
      <c r="J15" s="4">
        <v>4192</v>
      </c>
      <c r="K15" s="4">
        <v>4092</v>
      </c>
      <c r="L15" s="4">
        <v>4539</v>
      </c>
      <c r="M15" s="4">
        <v>4248</v>
      </c>
      <c r="N15" s="4">
        <v>4511</v>
      </c>
      <c r="O15" s="4">
        <f t="shared" si="1"/>
        <v>4353</v>
      </c>
      <c r="P15" s="4">
        <f t="shared" si="2"/>
        <v>6553</v>
      </c>
      <c r="Q15" s="4">
        <f t="shared" si="3"/>
        <v>4917</v>
      </c>
      <c r="R15" s="4">
        <f t="shared" si="4"/>
        <v>5127</v>
      </c>
      <c r="S15" s="4">
        <f t="shared" si="5"/>
        <v>4831</v>
      </c>
      <c r="T15" s="4"/>
      <c r="V15" t="s">
        <v>197</v>
      </c>
      <c r="W15" s="4">
        <v>558</v>
      </c>
      <c r="X15" s="4">
        <v>504</v>
      </c>
      <c r="Y15" s="4">
        <v>825</v>
      </c>
      <c r="Z15" s="4">
        <v>531</v>
      </c>
      <c r="AA15" s="4">
        <v>571</v>
      </c>
      <c r="AB15" s="11">
        <f t="shared" si="7"/>
        <v>318</v>
      </c>
      <c r="AC15" s="4">
        <f t="shared" si="8"/>
        <v>535</v>
      </c>
      <c r="AD15" s="4">
        <f t="shared" si="9"/>
        <v>684</v>
      </c>
      <c r="AE15" s="4">
        <f t="shared" si="10"/>
        <v>657</v>
      </c>
      <c r="AF15" s="4">
        <f t="shared" si="11"/>
        <v>589</v>
      </c>
      <c r="AG15" s="4"/>
      <c r="AI15" t="s">
        <v>197</v>
      </c>
      <c r="AJ15" s="4">
        <v>3611</v>
      </c>
      <c r="AK15" s="4">
        <v>3566</v>
      </c>
      <c r="AL15" s="4">
        <v>3699</v>
      </c>
      <c r="AM15" s="4">
        <v>3698</v>
      </c>
      <c r="AN15" s="4">
        <v>3926</v>
      </c>
      <c r="AO15" s="11">
        <f t="shared" si="13"/>
        <v>4027</v>
      </c>
      <c r="AP15" s="11">
        <f t="shared" si="14"/>
        <v>6006</v>
      </c>
      <c r="AQ15" s="11">
        <f t="shared" si="15"/>
        <v>4220</v>
      </c>
      <c r="AR15" s="11">
        <f t="shared" si="16"/>
        <v>4443</v>
      </c>
      <c r="AS15" s="11">
        <f t="shared" si="17"/>
        <v>4221</v>
      </c>
      <c r="AT15" s="11"/>
      <c r="AV15" t="s">
        <v>197</v>
      </c>
      <c r="AW15" s="4">
        <v>471</v>
      </c>
      <c r="AX15" s="4">
        <v>87</v>
      </c>
      <c r="AY15" s="4">
        <v>417</v>
      </c>
      <c r="AZ15" s="4">
        <v>86</v>
      </c>
      <c r="BA15" s="4">
        <v>565</v>
      </c>
      <c r="BB15" s="4">
        <v>260</v>
      </c>
      <c r="BC15" s="4">
        <v>446</v>
      </c>
      <c r="BD15" s="4">
        <v>84</v>
      </c>
      <c r="BE15" s="4">
        <v>479</v>
      </c>
      <c r="BF15" s="4">
        <v>92</v>
      </c>
      <c r="BG15" s="4">
        <f>+'Tabla seguimiento mortalidad'!H291</f>
        <v>251</v>
      </c>
      <c r="BH15" s="4">
        <f>+'Tabla seguimiento mortalidad'!I291</f>
        <v>67</v>
      </c>
      <c r="BI15" s="11">
        <f>+'Tabla seguimiento mortalidad'!H345</f>
        <v>442</v>
      </c>
      <c r="BJ15" s="11">
        <f>+'Tabla seguimiento mortalidad'!I345</f>
        <v>92</v>
      </c>
      <c r="BK15" s="11">
        <f>'Tabla seguimiento mortalidad'!H398</f>
        <v>563</v>
      </c>
      <c r="BL15" s="11">
        <f>'Tabla seguimiento mortalidad'!I398</f>
        <v>120</v>
      </c>
      <c r="BM15" s="11">
        <f>+'Tabla seguimiento mortalidad'!H451</f>
        <v>531</v>
      </c>
      <c r="BN15" s="11">
        <f>+'Tabla seguimiento mortalidad'!I451</f>
        <v>125</v>
      </c>
      <c r="BO15" s="11">
        <f>+'Tabla seguimiento mortalidad'!H504</f>
        <v>476</v>
      </c>
      <c r="BP15" s="11">
        <f>+'Tabla seguimiento mortalidad'!I504</f>
        <v>113</v>
      </c>
      <c r="BQ15" s="11"/>
      <c r="BR15" s="11"/>
      <c r="BT15" s="7">
        <f t="shared" si="19"/>
        <v>3700</v>
      </c>
      <c r="BU15" s="8">
        <f t="shared" si="20"/>
        <v>1.0883783783783785</v>
      </c>
      <c r="BV15" s="8">
        <f t="shared" si="21"/>
        <v>1.6232432432432433</v>
      </c>
      <c r="BW15" s="8">
        <f t="shared" si="22"/>
        <v>1.1405405405405404</v>
      </c>
      <c r="BX15" s="8">
        <f t="shared" si="23"/>
        <v>1.2008108108108109</v>
      </c>
      <c r="BY15" s="8">
        <f t="shared" si="24"/>
        <v>1.1408108108108108</v>
      </c>
      <c r="BZ15" s="8"/>
      <c r="CB15" t="s">
        <v>197</v>
      </c>
      <c r="CC15" s="9">
        <f t="shared" si="26"/>
        <v>1.0883783783783785</v>
      </c>
    </row>
    <row r="16" spans="2:81" x14ac:dyDescent="0.25">
      <c r="B16" t="s">
        <v>44</v>
      </c>
      <c r="C16">
        <v>3508</v>
      </c>
      <c r="D16">
        <v>533</v>
      </c>
      <c r="E16">
        <v>26</v>
      </c>
      <c r="F16">
        <f t="shared" si="0"/>
        <v>4067</v>
      </c>
      <c r="I16" t="s">
        <v>198</v>
      </c>
      <c r="J16" s="4">
        <v>4067</v>
      </c>
      <c r="K16" s="4">
        <v>4112</v>
      </c>
      <c r="L16" s="4">
        <v>4355</v>
      </c>
      <c r="M16" s="4">
        <v>4382</v>
      </c>
      <c r="N16" s="4">
        <v>4474</v>
      </c>
      <c r="O16" s="4">
        <f t="shared" si="1"/>
        <v>4203</v>
      </c>
      <c r="P16" s="4">
        <f t="shared" si="2"/>
        <v>7280</v>
      </c>
      <c r="Q16" s="4">
        <f t="shared" si="3"/>
        <v>4944</v>
      </c>
      <c r="R16" s="4">
        <f t="shared" si="4"/>
        <v>5060</v>
      </c>
      <c r="S16" s="4">
        <f t="shared" si="5"/>
        <v>4935</v>
      </c>
      <c r="T16" s="4"/>
      <c r="V16" t="s">
        <v>198</v>
      </c>
      <c r="W16" s="4">
        <v>533</v>
      </c>
      <c r="X16" s="4">
        <v>488</v>
      </c>
      <c r="Y16" s="4">
        <v>517</v>
      </c>
      <c r="Z16" s="4">
        <v>593</v>
      </c>
      <c r="AA16" s="4">
        <v>570</v>
      </c>
      <c r="AB16" s="11">
        <f t="shared" si="7"/>
        <v>355</v>
      </c>
      <c r="AC16" s="4">
        <f t="shared" si="8"/>
        <v>566</v>
      </c>
      <c r="AD16" s="4">
        <f t="shared" si="9"/>
        <v>663</v>
      </c>
      <c r="AE16" s="4">
        <f t="shared" si="10"/>
        <v>627</v>
      </c>
      <c r="AF16" s="4">
        <f t="shared" si="11"/>
        <v>607</v>
      </c>
      <c r="AG16" s="4"/>
      <c r="AI16" t="s">
        <v>198</v>
      </c>
      <c r="AJ16" s="4">
        <v>3508</v>
      </c>
      <c r="AK16" s="4">
        <v>3584</v>
      </c>
      <c r="AL16" s="4">
        <v>3822</v>
      </c>
      <c r="AM16" s="4">
        <v>3765</v>
      </c>
      <c r="AN16" s="4">
        <v>3889</v>
      </c>
      <c r="AO16" s="11">
        <f t="shared" si="13"/>
        <v>3837</v>
      </c>
      <c r="AP16" s="11">
        <f t="shared" si="14"/>
        <v>6697</v>
      </c>
      <c r="AQ16" s="11">
        <f t="shared" si="15"/>
        <v>4272</v>
      </c>
      <c r="AR16" s="11">
        <f t="shared" si="16"/>
        <v>4398</v>
      </c>
      <c r="AS16" s="11">
        <f t="shared" si="17"/>
        <v>4300</v>
      </c>
      <c r="AT16" s="11"/>
      <c r="AV16" t="s">
        <v>198</v>
      </c>
      <c r="AW16" s="4">
        <v>470</v>
      </c>
      <c r="AX16" s="4">
        <v>63</v>
      </c>
      <c r="AY16" s="4">
        <v>414</v>
      </c>
      <c r="AZ16" s="4">
        <v>74</v>
      </c>
      <c r="BA16" s="4">
        <v>430</v>
      </c>
      <c r="BB16" s="4">
        <v>87</v>
      </c>
      <c r="BC16" s="4">
        <v>507</v>
      </c>
      <c r="BD16" s="4">
        <v>85</v>
      </c>
      <c r="BE16" s="4">
        <v>476</v>
      </c>
      <c r="BF16" s="4">
        <v>94</v>
      </c>
      <c r="BG16" s="4">
        <f>+'Tabla seguimiento mortalidad'!H292</f>
        <v>297</v>
      </c>
      <c r="BH16" s="4">
        <f>+'Tabla seguimiento mortalidad'!I292</f>
        <v>55</v>
      </c>
      <c r="BI16" s="11">
        <f>+'Tabla seguimiento mortalidad'!H346</f>
        <v>474</v>
      </c>
      <c r="BJ16" s="11">
        <f>+'Tabla seguimiento mortalidad'!I346</f>
        <v>92</v>
      </c>
      <c r="BK16" s="11">
        <f>'Tabla seguimiento mortalidad'!H399</f>
        <v>555</v>
      </c>
      <c r="BL16" s="11">
        <f>'Tabla seguimiento mortalidad'!I399</f>
        <v>108</v>
      </c>
      <c r="BM16" s="11">
        <f>+'Tabla seguimiento mortalidad'!H452</f>
        <v>512</v>
      </c>
      <c r="BN16" s="11">
        <f>+'Tabla seguimiento mortalidad'!I452</f>
        <v>115</v>
      </c>
      <c r="BO16" s="11">
        <f>+'Tabla seguimiento mortalidad'!H505</f>
        <v>515</v>
      </c>
      <c r="BP16" s="11">
        <f>+'Tabla seguimiento mortalidad'!I505</f>
        <v>90</v>
      </c>
      <c r="BQ16" s="11"/>
      <c r="BR16" s="11"/>
      <c r="BT16" s="7">
        <f t="shared" si="19"/>
        <v>3713.6</v>
      </c>
      <c r="BU16" s="8">
        <f t="shared" si="20"/>
        <v>1.0332292115467472</v>
      </c>
      <c r="BV16" s="8">
        <f t="shared" si="21"/>
        <v>1.8033713916415339</v>
      </c>
      <c r="BW16" s="8">
        <f t="shared" si="22"/>
        <v>1.1503662214562689</v>
      </c>
      <c r="BX16" s="8">
        <f t="shared" si="23"/>
        <v>1.1842955622576476</v>
      </c>
      <c r="BY16" s="8">
        <f t="shared" si="24"/>
        <v>1.1579060749676864</v>
      </c>
      <c r="BZ16" s="8"/>
      <c r="CB16" t="s">
        <v>198</v>
      </c>
      <c r="CC16" s="9">
        <f t="shared" si="26"/>
        <v>1.0332292115467472</v>
      </c>
    </row>
    <row r="17" spans="2:81" x14ac:dyDescent="0.25">
      <c r="B17" t="s">
        <v>45</v>
      </c>
      <c r="C17">
        <v>3511</v>
      </c>
      <c r="D17">
        <v>524</v>
      </c>
      <c r="E17">
        <v>24</v>
      </c>
      <c r="F17">
        <f t="shared" si="0"/>
        <v>4059</v>
      </c>
      <c r="I17" t="s">
        <v>199</v>
      </c>
      <c r="J17" s="4">
        <v>4059</v>
      </c>
      <c r="K17" s="4">
        <v>4153</v>
      </c>
      <c r="L17" s="4">
        <v>4183</v>
      </c>
      <c r="M17" s="4">
        <v>4332</v>
      </c>
      <c r="N17" s="4">
        <v>4548</v>
      </c>
      <c r="O17" s="4">
        <f t="shared" si="1"/>
        <v>4271</v>
      </c>
      <c r="P17" s="4">
        <f t="shared" si="2"/>
        <v>8519</v>
      </c>
      <c r="Q17" s="4">
        <f t="shared" si="3"/>
        <v>4822</v>
      </c>
      <c r="R17" s="4">
        <f t="shared" si="4"/>
        <v>5083</v>
      </c>
      <c r="S17" s="4">
        <f t="shared" si="5"/>
        <v>5274</v>
      </c>
      <c r="T17" s="4"/>
      <c r="V17" t="s">
        <v>199</v>
      </c>
      <c r="W17" s="4">
        <v>524</v>
      </c>
      <c r="X17" s="4">
        <v>532</v>
      </c>
      <c r="Y17" s="4">
        <v>490</v>
      </c>
      <c r="Z17" s="4">
        <v>552</v>
      </c>
      <c r="AA17" s="4">
        <v>581</v>
      </c>
      <c r="AB17" s="11">
        <f t="shared" si="7"/>
        <v>326</v>
      </c>
      <c r="AC17" s="4">
        <f t="shared" si="8"/>
        <v>627</v>
      </c>
      <c r="AD17" s="4">
        <f t="shared" si="9"/>
        <v>595</v>
      </c>
      <c r="AE17" s="4">
        <f t="shared" si="10"/>
        <v>685</v>
      </c>
      <c r="AF17" s="4">
        <f t="shared" si="11"/>
        <v>637</v>
      </c>
      <c r="AG17" s="4"/>
      <c r="AI17" t="s">
        <v>199</v>
      </c>
      <c r="AJ17" s="4">
        <v>3511</v>
      </c>
      <c r="AK17" s="4">
        <v>3597</v>
      </c>
      <c r="AL17" s="4">
        <v>3679</v>
      </c>
      <c r="AM17" s="4">
        <v>3763</v>
      </c>
      <c r="AN17" s="4">
        <v>3948</v>
      </c>
      <c r="AO17" s="11">
        <f t="shared" si="13"/>
        <v>3935</v>
      </c>
      <c r="AP17" s="11">
        <f t="shared" si="14"/>
        <v>7874</v>
      </c>
      <c r="AQ17" s="11">
        <f t="shared" si="15"/>
        <v>4212</v>
      </c>
      <c r="AR17" s="11">
        <f t="shared" si="16"/>
        <v>4369</v>
      </c>
      <c r="AS17" s="11">
        <f t="shared" si="17"/>
        <v>4596</v>
      </c>
      <c r="AT17" s="11"/>
      <c r="AV17" t="s">
        <v>199</v>
      </c>
      <c r="AW17" s="4">
        <v>433</v>
      </c>
      <c r="AX17" s="4">
        <v>91</v>
      </c>
      <c r="AY17" s="4">
        <v>442</v>
      </c>
      <c r="AZ17" s="4">
        <v>90</v>
      </c>
      <c r="BA17" s="4">
        <v>399</v>
      </c>
      <c r="BB17" s="4">
        <v>91</v>
      </c>
      <c r="BC17" s="4">
        <v>478</v>
      </c>
      <c r="BD17" s="4">
        <v>72</v>
      </c>
      <c r="BE17" s="4">
        <v>491</v>
      </c>
      <c r="BF17" s="4">
        <v>88</v>
      </c>
      <c r="BG17" s="4">
        <f>+'Tabla seguimiento mortalidad'!H293</f>
        <v>283</v>
      </c>
      <c r="BH17" s="4">
        <f>+'Tabla seguimiento mortalidad'!I293</f>
        <v>43</v>
      </c>
      <c r="BI17" s="11">
        <f>+'Tabla seguimiento mortalidad'!H347</f>
        <v>525</v>
      </c>
      <c r="BJ17" s="11">
        <f>+'Tabla seguimiento mortalidad'!I347</f>
        <v>101</v>
      </c>
      <c r="BK17" s="11">
        <f>'Tabla seguimiento mortalidad'!H400</f>
        <v>491</v>
      </c>
      <c r="BL17" s="11">
        <f>'Tabla seguimiento mortalidad'!I400</f>
        <v>103</v>
      </c>
      <c r="BM17" s="11">
        <f>+'Tabla seguimiento mortalidad'!H453</f>
        <v>563</v>
      </c>
      <c r="BN17" s="11">
        <f>+'Tabla seguimiento mortalidad'!I453</f>
        <v>122</v>
      </c>
      <c r="BO17" s="11">
        <f>+'Tabla seguimiento mortalidad'!H506</f>
        <v>542</v>
      </c>
      <c r="BP17" s="11">
        <f>+'Tabla seguimiento mortalidad'!I506</f>
        <v>95</v>
      </c>
      <c r="BQ17" s="11"/>
      <c r="BR17" s="11"/>
      <c r="BT17" s="7">
        <f t="shared" si="19"/>
        <v>3699.6</v>
      </c>
      <c r="BU17" s="8">
        <f t="shared" si="20"/>
        <v>1.0636285003784194</v>
      </c>
      <c r="BV17" s="8">
        <f t="shared" si="21"/>
        <v>2.1283381987241863</v>
      </c>
      <c r="BW17" s="8">
        <f t="shared" si="22"/>
        <v>1.138501459617256</v>
      </c>
      <c r="BX17" s="8">
        <f t="shared" si="23"/>
        <v>1.1809384798356579</v>
      </c>
      <c r="BY17" s="8">
        <f t="shared" si="24"/>
        <v>1.2422964644826469</v>
      </c>
      <c r="BZ17" s="8"/>
      <c r="CB17" t="s">
        <v>199</v>
      </c>
      <c r="CC17" s="9">
        <f t="shared" si="26"/>
        <v>1.0636285003784194</v>
      </c>
    </row>
    <row r="18" spans="2:81" x14ac:dyDescent="0.25">
      <c r="B18" t="s">
        <v>46</v>
      </c>
      <c r="C18">
        <v>3525</v>
      </c>
      <c r="D18">
        <v>517</v>
      </c>
      <c r="E18">
        <v>21</v>
      </c>
      <c r="F18">
        <f t="shared" si="0"/>
        <v>4063</v>
      </c>
      <c r="I18" t="s">
        <v>200</v>
      </c>
      <c r="J18" s="4">
        <v>4063</v>
      </c>
      <c r="K18" s="4">
        <v>4211</v>
      </c>
      <c r="L18" s="4">
        <v>4271</v>
      </c>
      <c r="M18" s="4">
        <v>4349</v>
      </c>
      <c r="N18" s="4">
        <v>4420</v>
      </c>
      <c r="O18" s="4">
        <f t="shared" si="1"/>
        <v>4366</v>
      </c>
      <c r="P18" s="4">
        <f t="shared" si="2"/>
        <v>8872</v>
      </c>
      <c r="Q18" s="4">
        <f t="shared" si="3"/>
        <v>5029</v>
      </c>
      <c r="R18" s="4">
        <f t="shared" si="4"/>
        <v>4958</v>
      </c>
      <c r="S18" s="4">
        <f t="shared" si="5"/>
        <v>5081</v>
      </c>
      <c r="T18" s="4"/>
      <c r="V18" t="s">
        <v>200</v>
      </c>
      <c r="W18" s="4">
        <v>517</v>
      </c>
      <c r="X18" s="4">
        <v>514</v>
      </c>
      <c r="Y18" s="4">
        <v>544</v>
      </c>
      <c r="Z18" s="4">
        <v>558</v>
      </c>
      <c r="AA18" s="4">
        <v>531</v>
      </c>
      <c r="AB18" s="11">
        <f t="shared" si="7"/>
        <v>365</v>
      </c>
      <c r="AC18" s="4">
        <f t="shared" si="8"/>
        <v>654</v>
      </c>
      <c r="AD18" s="4">
        <f t="shared" si="9"/>
        <v>691</v>
      </c>
      <c r="AE18" s="4">
        <f t="shared" si="10"/>
        <v>598</v>
      </c>
      <c r="AF18" s="4">
        <f t="shared" si="11"/>
        <v>620</v>
      </c>
      <c r="AG18" s="4"/>
      <c r="AI18" t="s">
        <v>200</v>
      </c>
      <c r="AJ18" s="4">
        <v>3525</v>
      </c>
      <c r="AK18" s="4">
        <v>3675</v>
      </c>
      <c r="AL18" s="4">
        <v>3715</v>
      </c>
      <c r="AM18" s="4">
        <v>3767</v>
      </c>
      <c r="AN18" s="4">
        <v>3874</v>
      </c>
      <c r="AO18" s="11">
        <f t="shared" si="13"/>
        <v>3990</v>
      </c>
      <c r="AP18" s="11">
        <f t="shared" si="14"/>
        <v>8197</v>
      </c>
      <c r="AQ18" s="11">
        <f t="shared" si="15"/>
        <v>4313</v>
      </c>
      <c r="AR18" s="11">
        <f t="shared" si="16"/>
        <v>4343</v>
      </c>
      <c r="AS18" s="11">
        <f t="shared" si="17"/>
        <v>4416</v>
      </c>
      <c r="AT18" s="11"/>
      <c r="AV18" t="s">
        <v>200</v>
      </c>
      <c r="AW18" s="4">
        <v>450</v>
      </c>
      <c r="AX18" s="4">
        <v>67</v>
      </c>
      <c r="AY18" s="4">
        <v>432</v>
      </c>
      <c r="AZ18" s="4">
        <v>81</v>
      </c>
      <c r="BA18" s="4">
        <v>452</v>
      </c>
      <c r="BB18" s="4">
        <v>90</v>
      </c>
      <c r="BC18" s="4">
        <v>475</v>
      </c>
      <c r="BD18" s="4">
        <v>76</v>
      </c>
      <c r="BE18" s="4">
        <v>431</v>
      </c>
      <c r="BF18" s="4">
        <v>99</v>
      </c>
      <c r="BG18" s="4">
        <f>+'Tabla seguimiento mortalidad'!H294</f>
        <v>305</v>
      </c>
      <c r="BH18" s="4">
        <f>+'Tabla seguimiento mortalidad'!I294</f>
        <v>60</v>
      </c>
      <c r="BI18" s="11">
        <f>+'Tabla seguimiento mortalidad'!H348</f>
        <v>552</v>
      </c>
      <c r="BJ18" s="11">
        <f>+'Tabla seguimiento mortalidad'!I348</f>
        <v>101</v>
      </c>
      <c r="BK18" s="11">
        <f>'Tabla seguimiento mortalidad'!H401</f>
        <v>577</v>
      </c>
      <c r="BL18" s="11">
        <f>'Tabla seguimiento mortalidad'!I401</f>
        <v>114</v>
      </c>
      <c r="BM18" s="11">
        <f>+'Tabla seguimiento mortalidad'!H454</f>
        <v>510</v>
      </c>
      <c r="BN18" s="11">
        <f>+'Tabla seguimiento mortalidad'!I454</f>
        <v>88</v>
      </c>
      <c r="BO18" s="11">
        <f>+'Tabla seguimiento mortalidad'!H507</f>
        <v>525</v>
      </c>
      <c r="BP18" s="11">
        <f>+'Tabla seguimiento mortalidad'!I507</f>
        <v>95</v>
      </c>
      <c r="BQ18" s="11"/>
      <c r="BR18" s="11"/>
      <c r="BT18" s="7">
        <f t="shared" si="19"/>
        <v>3711.2</v>
      </c>
      <c r="BU18" s="8">
        <f t="shared" si="20"/>
        <v>1.0751239491269671</v>
      </c>
      <c r="BV18" s="8">
        <f t="shared" si="21"/>
        <v>2.2087195516275062</v>
      </c>
      <c r="BW18" s="8">
        <f t="shared" si="22"/>
        <v>1.1621577926277216</v>
      </c>
      <c r="BX18" s="8">
        <f t="shared" si="23"/>
        <v>1.1702414313429619</v>
      </c>
      <c r="BY18" s="8">
        <f t="shared" si="24"/>
        <v>1.18991161888338</v>
      </c>
      <c r="BZ18" s="8"/>
      <c r="CB18" t="s">
        <v>200</v>
      </c>
      <c r="CC18" s="9">
        <f t="shared" si="26"/>
        <v>1.0751239491269671</v>
      </c>
    </row>
    <row r="19" spans="2:81" x14ac:dyDescent="0.25">
      <c r="B19" t="s">
        <v>47</v>
      </c>
      <c r="C19">
        <v>3485</v>
      </c>
      <c r="D19">
        <v>522</v>
      </c>
      <c r="E19">
        <v>35</v>
      </c>
      <c r="F19">
        <f t="shared" si="0"/>
        <v>4042</v>
      </c>
      <c r="I19" t="s">
        <v>201</v>
      </c>
      <c r="J19" s="4">
        <v>4042</v>
      </c>
      <c r="K19" s="4">
        <v>4110</v>
      </c>
      <c r="L19" s="4">
        <v>4302</v>
      </c>
      <c r="M19" s="4">
        <v>4409</v>
      </c>
      <c r="N19" s="4">
        <v>4452</v>
      </c>
      <c r="O19" s="4">
        <f t="shared" si="1"/>
        <v>4343</v>
      </c>
      <c r="P19" s="4">
        <f t="shared" si="2"/>
        <v>8849</v>
      </c>
      <c r="Q19" s="4">
        <f t="shared" si="3"/>
        <v>4967</v>
      </c>
      <c r="R19" s="4">
        <f t="shared" si="4"/>
        <v>5127</v>
      </c>
      <c r="S19" s="4">
        <f t="shared" si="5"/>
        <v>4948</v>
      </c>
      <c r="T19" s="4"/>
      <c r="V19" t="s">
        <v>201</v>
      </c>
      <c r="W19" s="4">
        <v>522</v>
      </c>
      <c r="X19" s="4">
        <v>526</v>
      </c>
      <c r="Y19" s="4">
        <v>543</v>
      </c>
      <c r="Z19" s="4">
        <v>497</v>
      </c>
      <c r="AA19" s="4">
        <v>556</v>
      </c>
      <c r="AB19" s="11">
        <f t="shared" si="7"/>
        <v>389</v>
      </c>
      <c r="AC19" s="4">
        <f t="shared" si="8"/>
        <v>531</v>
      </c>
      <c r="AD19" s="4">
        <f t="shared" si="9"/>
        <v>674</v>
      </c>
      <c r="AE19" s="4">
        <f t="shared" si="10"/>
        <v>651</v>
      </c>
      <c r="AF19" s="4">
        <f t="shared" si="11"/>
        <v>629</v>
      </c>
      <c r="AG19" s="4"/>
      <c r="AI19" t="s">
        <v>201</v>
      </c>
      <c r="AJ19" s="4">
        <v>3485</v>
      </c>
      <c r="AK19" s="4">
        <v>3557</v>
      </c>
      <c r="AL19" s="4">
        <v>3743</v>
      </c>
      <c r="AM19" s="4">
        <v>3877</v>
      </c>
      <c r="AN19" s="4">
        <v>3889</v>
      </c>
      <c r="AO19" s="11">
        <f t="shared" si="13"/>
        <v>3943</v>
      </c>
      <c r="AP19" s="11">
        <f t="shared" si="14"/>
        <v>8305</v>
      </c>
      <c r="AQ19" s="11">
        <f t="shared" si="15"/>
        <v>4276</v>
      </c>
      <c r="AR19" s="11">
        <f t="shared" si="16"/>
        <v>4448</v>
      </c>
      <c r="AS19" s="11">
        <f t="shared" si="17"/>
        <v>4286</v>
      </c>
      <c r="AT19" s="11"/>
      <c r="AV19" t="s">
        <v>201</v>
      </c>
      <c r="AW19" s="4">
        <v>448</v>
      </c>
      <c r="AX19" s="4">
        <v>74</v>
      </c>
      <c r="AY19" s="4">
        <v>436</v>
      </c>
      <c r="AZ19" s="4">
        <v>90</v>
      </c>
      <c r="BA19" s="4">
        <v>461</v>
      </c>
      <c r="BB19" s="4">
        <v>82</v>
      </c>
      <c r="BC19" s="4">
        <v>423</v>
      </c>
      <c r="BD19" s="4">
        <v>73</v>
      </c>
      <c r="BE19" s="4">
        <v>463</v>
      </c>
      <c r="BF19" s="4">
        <v>93</v>
      </c>
      <c r="BG19" s="4">
        <f>+'Tabla seguimiento mortalidad'!H295</f>
        <v>325</v>
      </c>
      <c r="BH19" s="4">
        <f>+'Tabla seguimiento mortalidad'!I295</f>
        <v>63</v>
      </c>
      <c r="BI19" s="11">
        <f>+'Tabla seguimiento mortalidad'!H349</f>
        <v>452</v>
      </c>
      <c r="BJ19" s="11">
        <f>+'Tabla seguimiento mortalidad'!I349</f>
        <v>78</v>
      </c>
      <c r="BK19" s="11">
        <f>'Tabla seguimiento mortalidad'!H402</f>
        <v>567</v>
      </c>
      <c r="BL19" s="11">
        <f>'Tabla seguimiento mortalidad'!I402</f>
        <v>107</v>
      </c>
      <c r="BM19" s="11">
        <f>+'Tabla seguimiento mortalidad'!H455</f>
        <v>558</v>
      </c>
      <c r="BN19" s="11">
        <f>+'Tabla seguimiento mortalidad'!I455</f>
        <v>93</v>
      </c>
      <c r="BO19" s="11">
        <f>+'Tabla seguimiento mortalidad'!H508</f>
        <v>526</v>
      </c>
      <c r="BP19" s="11">
        <f>+'Tabla seguimiento mortalidad'!I508</f>
        <v>102</v>
      </c>
      <c r="BQ19" s="11"/>
      <c r="BR19" s="11"/>
      <c r="BT19" s="7">
        <f t="shared" si="19"/>
        <v>3710.2</v>
      </c>
      <c r="BU19" s="8">
        <f t="shared" si="20"/>
        <v>1.0627459436148996</v>
      </c>
      <c r="BV19" s="8">
        <f t="shared" si="21"/>
        <v>2.2384238046466498</v>
      </c>
      <c r="BW19" s="8">
        <f t="shared" si="22"/>
        <v>1.1524985176001294</v>
      </c>
      <c r="BX19" s="8">
        <f t="shared" si="23"/>
        <v>1.1988572044633714</v>
      </c>
      <c r="BY19" s="8">
        <f t="shared" si="24"/>
        <v>1.1551937900921785</v>
      </c>
      <c r="BZ19" s="8"/>
      <c r="CB19" t="s">
        <v>201</v>
      </c>
      <c r="CC19" s="9">
        <f t="shared" si="26"/>
        <v>1.0627459436148996</v>
      </c>
    </row>
    <row r="20" spans="2:81" x14ac:dyDescent="0.25">
      <c r="B20" t="s">
        <v>48</v>
      </c>
      <c r="C20">
        <v>3604</v>
      </c>
      <c r="D20">
        <v>558</v>
      </c>
      <c r="E20">
        <v>24</v>
      </c>
      <c r="F20">
        <f t="shared" si="0"/>
        <v>4186</v>
      </c>
      <c r="I20" t="s">
        <v>202</v>
      </c>
      <c r="J20" s="12">
        <v>4186</v>
      </c>
      <c r="K20" s="12">
        <v>4175</v>
      </c>
      <c r="L20" s="12">
        <v>4080</v>
      </c>
      <c r="M20" s="12">
        <v>4538</v>
      </c>
      <c r="N20" s="12">
        <v>4677</v>
      </c>
      <c r="O20" s="12">
        <f t="shared" si="1"/>
        <v>4283</v>
      </c>
      <c r="P20" s="12">
        <f t="shared" si="2"/>
        <v>8967</v>
      </c>
      <c r="Q20" s="12">
        <f t="shared" si="3"/>
        <v>5213</v>
      </c>
      <c r="R20" s="4">
        <f t="shared" si="4"/>
        <v>5385</v>
      </c>
      <c r="S20" s="4">
        <f t="shared" si="5"/>
        <v>4997</v>
      </c>
      <c r="T20" s="4"/>
      <c r="V20" t="s">
        <v>202</v>
      </c>
      <c r="W20" s="12">
        <v>558</v>
      </c>
      <c r="X20" s="12">
        <v>500</v>
      </c>
      <c r="Y20" s="12">
        <v>569</v>
      </c>
      <c r="Z20" s="12">
        <v>552</v>
      </c>
      <c r="AA20" s="12">
        <v>663</v>
      </c>
      <c r="AB20" s="11">
        <f t="shared" si="7"/>
        <v>435</v>
      </c>
      <c r="AC20" s="12">
        <f t="shared" si="8"/>
        <v>627</v>
      </c>
      <c r="AD20" s="12">
        <f t="shared" si="9"/>
        <v>708</v>
      </c>
      <c r="AE20" s="4">
        <f t="shared" si="10"/>
        <v>744</v>
      </c>
      <c r="AF20" s="4">
        <f t="shared" si="11"/>
        <v>618</v>
      </c>
      <c r="AG20" s="4"/>
      <c r="AI20" t="s">
        <v>202</v>
      </c>
      <c r="AJ20" s="12">
        <v>3604</v>
      </c>
      <c r="AK20" s="12">
        <v>3636</v>
      </c>
      <c r="AL20" s="12">
        <v>3498</v>
      </c>
      <c r="AM20" s="12">
        <v>3966</v>
      </c>
      <c r="AN20" s="12">
        <v>4000</v>
      </c>
      <c r="AO20" s="11">
        <f t="shared" si="13"/>
        <v>3835</v>
      </c>
      <c r="AP20" s="11">
        <f t="shared" si="14"/>
        <v>8319</v>
      </c>
      <c r="AQ20" s="11">
        <f t="shared" si="15"/>
        <v>4485</v>
      </c>
      <c r="AR20" s="11">
        <f t="shared" si="16"/>
        <v>4608</v>
      </c>
      <c r="AS20" s="11">
        <f t="shared" si="17"/>
        <v>4334</v>
      </c>
      <c r="AT20" s="11"/>
      <c r="AV20" t="s">
        <v>202</v>
      </c>
      <c r="AW20" s="12">
        <v>469</v>
      </c>
      <c r="AX20" s="12">
        <v>89</v>
      </c>
      <c r="AY20" s="12">
        <v>432</v>
      </c>
      <c r="AZ20" s="12">
        <v>68</v>
      </c>
      <c r="BA20" s="12">
        <v>490</v>
      </c>
      <c r="BB20" s="12">
        <v>79</v>
      </c>
      <c r="BC20" s="12">
        <v>472</v>
      </c>
      <c r="BD20" s="12">
        <v>73</v>
      </c>
      <c r="BE20" s="12">
        <v>549</v>
      </c>
      <c r="BF20" s="12">
        <v>112</v>
      </c>
      <c r="BG20" s="12">
        <f>+'Tabla seguimiento mortalidad'!H296</f>
        <v>367</v>
      </c>
      <c r="BH20" s="12">
        <f>+'Tabla seguimiento mortalidad'!I296</f>
        <v>67</v>
      </c>
      <c r="BI20" s="11">
        <f>+'Tabla seguimiento mortalidad'!H350</f>
        <v>536</v>
      </c>
      <c r="BJ20" s="11">
        <f>+'Tabla seguimiento mortalidad'!I350</f>
        <v>91</v>
      </c>
      <c r="BK20" s="11">
        <f>'Tabla seguimiento mortalidad'!H403</f>
        <v>579</v>
      </c>
      <c r="BL20" s="11">
        <f>'Tabla seguimiento mortalidad'!I403</f>
        <v>129</v>
      </c>
      <c r="BM20" s="11">
        <f>+'Tabla seguimiento mortalidad'!H456</f>
        <v>641</v>
      </c>
      <c r="BN20" s="11">
        <f>+'Tabla seguimiento mortalidad'!I456</f>
        <v>102</v>
      </c>
      <c r="BO20" s="11">
        <f>+'Tabla seguimiento mortalidad'!H509</f>
        <v>528</v>
      </c>
      <c r="BP20" s="11">
        <f>+'Tabla seguimiento mortalidad'!I509</f>
        <v>90</v>
      </c>
      <c r="BQ20" s="11"/>
      <c r="BR20" s="11"/>
      <c r="BT20" s="7">
        <f t="shared" si="19"/>
        <v>3740.8</v>
      </c>
      <c r="BU20" s="13">
        <f t="shared" si="20"/>
        <v>1.0251817792985458</v>
      </c>
      <c r="BV20" s="13">
        <f t="shared" si="21"/>
        <v>2.2238558597091531</v>
      </c>
      <c r="BW20" s="13">
        <f t="shared" si="22"/>
        <v>1.1989414029084686</v>
      </c>
      <c r="BX20" s="8">
        <f t="shared" si="23"/>
        <v>1.2318220701454234</v>
      </c>
      <c r="BY20" s="8">
        <f t="shared" si="24"/>
        <v>1.1585757057313943</v>
      </c>
      <c r="BZ20" s="8"/>
      <c r="CB20" t="s">
        <v>202</v>
      </c>
      <c r="CC20" s="9">
        <f t="shared" si="26"/>
        <v>1.0251817792985458</v>
      </c>
    </row>
    <row r="21" spans="2:81" x14ac:dyDescent="0.25">
      <c r="B21" t="s">
        <v>49</v>
      </c>
      <c r="C21">
        <v>3685</v>
      </c>
      <c r="D21">
        <v>530</v>
      </c>
      <c r="E21">
        <v>26</v>
      </c>
      <c r="F21">
        <f t="shared" si="0"/>
        <v>4241</v>
      </c>
      <c r="I21" t="s">
        <v>203</v>
      </c>
      <c r="J21" s="4">
        <v>4241</v>
      </c>
      <c r="K21" s="4">
        <v>4320</v>
      </c>
      <c r="L21" s="4">
        <v>4196</v>
      </c>
      <c r="M21" s="4">
        <v>4460</v>
      </c>
      <c r="N21" s="4">
        <v>4624</v>
      </c>
      <c r="O21" s="4">
        <f t="shared" si="1"/>
        <v>4479</v>
      </c>
      <c r="P21" s="4">
        <f t="shared" si="2"/>
        <v>9060</v>
      </c>
      <c r="Q21" s="4">
        <f t="shared" si="3"/>
        <v>5171</v>
      </c>
      <c r="R21" s="4">
        <f t="shared" si="4"/>
        <v>5316</v>
      </c>
      <c r="S21" s="4">
        <f t="shared" si="5"/>
        <v>5047</v>
      </c>
      <c r="T21" s="4"/>
      <c r="V21" t="s">
        <v>203</v>
      </c>
      <c r="W21" s="4">
        <v>530</v>
      </c>
      <c r="X21" s="4">
        <v>528</v>
      </c>
      <c r="Y21" s="4">
        <v>500</v>
      </c>
      <c r="Z21" s="4">
        <v>521</v>
      </c>
      <c r="AA21" s="4">
        <v>562</v>
      </c>
      <c r="AB21" s="11">
        <f t="shared" si="7"/>
        <v>457</v>
      </c>
      <c r="AC21" s="4">
        <f t="shared" si="8"/>
        <v>674</v>
      </c>
      <c r="AD21" s="4">
        <f t="shared" si="9"/>
        <v>694</v>
      </c>
      <c r="AE21" s="4">
        <f t="shared" si="10"/>
        <v>606</v>
      </c>
      <c r="AF21" s="4">
        <f t="shared" si="11"/>
        <v>593</v>
      </c>
      <c r="AG21" s="4"/>
      <c r="AI21" t="s">
        <v>203</v>
      </c>
      <c r="AJ21" s="4">
        <v>3685</v>
      </c>
      <c r="AK21" s="4">
        <v>3767</v>
      </c>
      <c r="AL21" s="4">
        <v>3682</v>
      </c>
      <c r="AM21" s="4">
        <v>3910</v>
      </c>
      <c r="AN21" s="4">
        <v>4045</v>
      </c>
      <c r="AO21" s="11">
        <f t="shared" si="13"/>
        <v>4014</v>
      </c>
      <c r="AP21" s="11">
        <f t="shared" si="14"/>
        <v>8373</v>
      </c>
      <c r="AQ21" s="11">
        <f t="shared" si="15"/>
        <v>4450</v>
      </c>
      <c r="AR21" s="11">
        <f t="shared" si="16"/>
        <v>4689</v>
      </c>
      <c r="AS21" s="11">
        <f t="shared" si="17"/>
        <v>4415</v>
      </c>
      <c r="AT21" s="11"/>
      <c r="AV21" t="s">
        <v>203</v>
      </c>
      <c r="AW21" s="4">
        <v>438</v>
      </c>
      <c r="AX21" s="4">
        <v>92</v>
      </c>
      <c r="AY21" s="4">
        <v>452</v>
      </c>
      <c r="AZ21" s="4">
        <v>76</v>
      </c>
      <c r="BA21" s="4">
        <v>427</v>
      </c>
      <c r="BB21" s="4">
        <v>73</v>
      </c>
      <c r="BC21" s="4">
        <v>454</v>
      </c>
      <c r="BD21" s="4">
        <v>67</v>
      </c>
      <c r="BE21" s="4">
        <v>475</v>
      </c>
      <c r="BF21" s="4">
        <v>86</v>
      </c>
      <c r="BG21" s="4">
        <f>+'Tabla seguimiento mortalidad'!H297</f>
        <v>388</v>
      </c>
      <c r="BH21" s="4">
        <f>+'Tabla seguimiento mortalidad'!I297</f>
        <v>68</v>
      </c>
      <c r="BI21" s="11">
        <f>+'Tabla seguimiento mortalidad'!H351</f>
        <v>578</v>
      </c>
      <c r="BJ21" s="11">
        <f>+'Tabla seguimiento mortalidad'!I351</f>
        <v>96</v>
      </c>
      <c r="BK21" s="11">
        <f>'Tabla seguimiento mortalidad'!H404</f>
        <v>586</v>
      </c>
      <c r="BL21" s="11">
        <f>'Tabla seguimiento mortalidad'!I404</f>
        <v>108</v>
      </c>
      <c r="BM21" s="11">
        <f>+'Tabla seguimiento mortalidad'!H457</f>
        <v>488</v>
      </c>
      <c r="BN21" s="11">
        <f>+'Tabla seguimiento mortalidad'!I457</f>
        <v>118</v>
      </c>
      <c r="BO21" s="11">
        <f>+'Tabla seguimiento mortalidad'!H510</f>
        <v>508</v>
      </c>
      <c r="BP21" s="11">
        <f>+'Tabla seguimiento mortalidad'!I510</f>
        <v>84</v>
      </c>
      <c r="BQ21" s="11"/>
      <c r="BR21" s="11"/>
      <c r="BT21" s="7">
        <f t="shared" si="19"/>
        <v>3817.8</v>
      </c>
      <c r="BU21" s="8">
        <f t="shared" si="20"/>
        <v>1.0513908533710514</v>
      </c>
      <c r="BV21" s="8">
        <f t="shared" si="21"/>
        <v>2.1931478862171931</v>
      </c>
      <c r="BW21" s="8">
        <f t="shared" si="22"/>
        <v>1.1655927497511656</v>
      </c>
      <c r="BX21" s="8">
        <f t="shared" si="23"/>
        <v>1.2281942479962282</v>
      </c>
      <c r="BY21" s="8">
        <f t="shared" si="24"/>
        <v>1.1564251663261564</v>
      </c>
      <c r="BZ21" s="8"/>
      <c r="CB21" t="s">
        <v>203</v>
      </c>
      <c r="CC21" s="9">
        <f t="shared" si="26"/>
        <v>1.0513908533710514</v>
      </c>
    </row>
    <row r="22" spans="2:81" x14ac:dyDescent="0.25">
      <c r="B22" t="s">
        <v>50</v>
      </c>
      <c r="C22">
        <v>3701</v>
      </c>
      <c r="D22">
        <v>558</v>
      </c>
      <c r="E22">
        <v>18</v>
      </c>
      <c r="F22">
        <f t="shared" si="0"/>
        <v>4277</v>
      </c>
      <c r="I22" t="s">
        <v>204</v>
      </c>
      <c r="J22" s="4">
        <v>4277</v>
      </c>
      <c r="K22" s="4">
        <v>4632</v>
      </c>
      <c r="L22" s="4">
        <v>4516</v>
      </c>
      <c r="M22" s="4">
        <v>4721</v>
      </c>
      <c r="N22" s="4">
        <v>4448</v>
      </c>
      <c r="O22" s="4">
        <f t="shared" si="1"/>
        <v>4603</v>
      </c>
      <c r="P22" s="4">
        <f t="shared" si="2"/>
        <v>9135</v>
      </c>
      <c r="Q22" s="4">
        <f t="shared" si="3"/>
        <v>5146</v>
      </c>
      <c r="R22" s="4">
        <f t="shared" si="4"/>
        <v>5333</v>
      </c>
      <c r="S22" s="4">
        <f t="shared" si="5"/>
        <v>5298</v>
      </c>
      <c r="T22" s="4"/>
      <c r="V22" t="s">
        <v>204</v>
      </c>
      <c r="W22" s="4">
        <v>558</v>
      </c>
      <c r="X22" s="4">
        <v>557</v>
      </c>
      <c r="Y22" s="4">
        <v>565</v>
      </c>
      <c r="Z22" s="4">
        <v>584</v>
      </c>
      <c r="AA22" s="4">
        <v>579</v>
      </c>
      <c r="AB22" s="11">
        <f t="shared" si="7"/>
        <v>448</v>
      </c>
      <c r="AC22" s="4">
        <f t="shared" si="8"/>
        <v>642</v>
      </c>
      <c r="AD22" s="4">
        <f t="shared" si="9"/>
        <v>641</v>
      </c>
      <c r="AE22" s="4">
        <f t="shared" si="10"/>
        <v>710</v>
      </c>
      <c r="AF22" s="4">
        <f t="shared" si="11"/>
        <v>614</v>
      </c>
      <c r="AG22" s="4"/>
      <c r="AI22" t="s">
        <v>204</v>
      </c>
      <c r="AJ22" s="4">
        <v>3701</v>
      </c>
      <c r="AK22" s="4">
        <v>4043</v>
      </c>
      <c r="AL22" s="4">
        <v>3934</v>
      </c>
      <c r="AM22" s="4">
        <v>4112</v>
      </c>
      <c r="AN22" s="4">
        <v>3855</v>
      </c>
      <c r="AO22" s="11">
        <f t="shared" si="13"/>
        <v>4144</v>
      </c>
      <c r="AP22" s="11">
        <f t="shared" si="14"/>
        <v>8473</v>
      </c>
      <c r="AQ22" s="11">
        <f t="shared" si="15"/>
        <v>4482</v>
      </c>
      <c r="AR22" s="11">
        <f t="shared" si="16"/>
        <v>4599</v>
      </c>
      <c r="AS22" s="11">
        <f t="shared" si="17"/>
        <v>4650</v>
      </c>
      <c r="AT22" s="11"/>
      <c r="AV22" t="s">
        <v>204</v>
      </c>
      <c r="AW22" s="4">
        <v>466</v>
      </c>
      <c r="AX22" s="4">
        <v>92</v>
      </c>
      <c r="AY22" s="4">
        <v>475</v>
      </c>
      <c r="AZ22" s="4">
        <v>81</v>
      </c>
      <c r="BA22" s="4">
        <v>480</v>
      </c>
      <c r="BB22" s="4">
        <v>84</v>
      </c>
      <c r="BC22" s="4">
        <v>496</v>
      </c>
      <c r="BD22" s="4">
        <v>88</v>
      </c>
      <c r="BE22" s="4">
        <v>487</v>
      </c>
      <c r="BF22" s="4">
        <v>91</v>
      </c>
      <c r="BG22" s="4">
        <f>+'Tabla seguimiento mortalidad'!H298</f>
        <v>374</v>
      </c>
      <c r="BH22" s="4">
        <f>+'Tabla seguimiento mortalidad'!I298</f>
        <v>72</v>
      </c>
      <c r="BI22" s="11">
        <f>+'Tabla seguimiento mortalidad'!H352</f>
        <v>543</v>
      </c>
      <c r="BJ22" s="11">
        <f>+'Tabla seguimiento mortalidad'!I352</f>
        <v>99</v>
      </c>
      <c r="BK22" s="11">
        <f>'Tabla seguimiento mortalidad'!H405</f>
        <v>548</v>
      </c>
      <c r="BL22" s="11">
        <f>'Tabla seguimiento mortalidad'!I405</f>
        <v>93</v>
      </c>
      <c r="BM22" s="11">
        <f>+'Tabla seguimiento mortalidad'!H458</f>
        <v>591</v>
      </c>
      <c r="BN22" s="11">
        <f>+'Tabla seguimiento mortalidad'!I458</f>
        <v>119</v>
      </c>
      <c r="BO22" s="11">
        <f>+'Tabla seguimiento mortalidad'!H511</f>
        <v>503</v>
      </c>
      <c r="BP22" s="11">
        <f>+'Tabla seguimiento mortalidad'!I511</f>
        <v>110</v>
      </c>
      <c r="BQ22" s="11"/>
      <c r="BR22" s="11"/>
      <c r="BT22" s="7">
        <f t="shared" si="19"/>
        <v>3929</v>
      </c>
      <c r="BU22" s="8">
        <f t="shared" si="20"/>
        <v>1.0547213031305676</v>
      </c>
      <c r="BV22" s="8">
        <f t="shared" si="21"/>
        <v>2.1565283787223213</v>
      </c>
      <c r="BW22" s="8">
        <f t="shared" si="22"/>
        <v>1.1407482820055994</v>
      </c>
      <c r="BX22" s="8">
        <f t="shared" si="23"/>
        <v>1.1705268516161873</v>
      </c>
      <c r="BY22" s="8">
        <f t="shared" si="24"/>
        <v>1.183507253754136</v>
      </c>
      <c r="BZ22" s="8"/>
      <c r="CB22" t="s">
        <v>204</v>
      </c>
      <c r="CC22" s="9">
        <f t="shared" si="26"/>
        <v>1.0547213031305676</v>
      </c>
    </row>
    <row r="23" spans="2:81" x14ac:dyDescent="0.25">
      <c r="B23" t="s">
        <v>51</v>
      </c>
      <c r="C23">
        <v>3499</v>
      </c>
      <c r="D23">
        <v>642</v>
      </c>
      <c r="E23">
        <v>24</v>
      </c>
      <c r="F23">
        <f t="shared" si="0"/>
        <v>4165</v>
      </c>
      <c r="I23" t="s">
        <v>205</v>
      </c>
      <c r="J23" s="4">
        <v>4165</v>
      </c>
      <c r="K23" s="4">
        <v>4532</v>
      </c>
      <c r="L23" s="4">
        <v>4370</v>
      </c>
      <c r="M23" s="4">
        <v>4654</v>
      </c>
      <c r="N23" s="4">
        <v>4670</v>
      </c>
      <c r="O23" s="4">
        <f t="shared" si="1"/>
        <v>4720</v>
      </c>
      <c r="P23" s="4">
        <f t="shared" si="2"/>
        <v>9391</v>
      </c>
      <c r="Q23" s="4">
        <f t="shared" si="3"/>
        <v>5197</v>
      </c>
      <c r="R23" s="4">
        <f t="shared" si="4"/>
        <v>5207</v>
      </c>
      <c r="S23" s="4">
        <f t="shared" si="5"/>
        <v>5326</v>
      </c>
      <c r="T23" s="4"/>
      <c r="V23" t="s">
        <v>205</v>
      </c>
      <c r="W23" s="4">
        <v>642</v>
      </c>
      <c r="X23" s="4">
        <v>488</v>
      </c>
      <c r="Y23" s="4">
        <v>550</v>
      </c>
      <c r="Z23" s="4">
        <v>481</v>
      </c>
      <c r="AA23" s="4">
        <v>568</v>
      </c>
      <c r="AB23" s="11">
        <f t="shared" si="7"/>
        <v>484</v>
      </c>
      <c r="AC23" s="4">
        <f t="shared" si="8"/>
        <v>708</v>
      </c>
      <c r="AD23" s="4">
        <f t="shared" si="9"/>
        <v>557</v>
      </c>
      <c r="AE23" s="4">
        <f t="shared" si="10"/>
        <v>625</v>
      </c>
      <c r="AF23" s="4">
        <f t="shared" si="11"/>
        <v>650</v>
      </c>
      <c r="AG23" s="4"/>
      <c r="AI23" t="s">
        <v>205</v>
      </c>
      <c r="AJ23" s="4">
        <v>3499</v>
      </c>
      <c r="AK23" s="4">
        <v>4015</v>
      </c>
      <c r="AL23" s="4">
        <v>3804</v>
      </c>
      <c r="AM23" s="4">
        <v>4130</v>
      </c>
      <c r="AN23" s="4">
        <v>4083</v>
      </c>
      <c r="AO23" s="11">
        <f t="shared" si="13"/>
        <v>4227</v>
      </c>
      <c r="AP23" s="11">
        <f t="shared" si="14"/>
        <v>8667</v>
      </c>
      <c r="AQ23" s="11">
        <f t="shared" si="15"/>
        <v>4623</v>
      </c>
      <c r="AR23" s="11">
        <f t="shared" si="16"/>
        <v>4557</v>
      </c>
      <c r="AS23" s="11">
        <f t="shared" si="17"/>
        <v>4642</v>
      </c>
      <c r="AT23" s="11"/>
      <c r="AV23" t="s">
        <v>205</v>
      </c>
      <c r="AW23" s="4">
        <v>500</v>
      </c>
      <c r="AX23" s="4">
        <v>140</v>
      </c>
      <c r="AY23" s="4">
        <v>412</v>
      </c>
      <c r="AZ23" s="4">
        <v>75</v>
      </c>
      <c r="BA23" s="4">
        <v>458</v>
      </c>
      <c r="BB23" s="4">
        <v>90</v>
      </c>
      <c r="BC23" s="4">
        <v>398</v>
      </c>
      <c r="BD23" s="4">
        <v>81</v>
      </c>
      <c r="BE23" s="4">
        <v>461</v>
      </c>
      <c r="BF23" s="4">
        <v>107</v>
      </c>
      <c r="BG23" s="4">
        <f>+'Tabla seguimiento mortalidad'!H299</f>
        <v>416</v>
      </c>
      <c r="BH23" s="4">
        <f>+'Tabla seguimiento mortalidad'!I299</f>
        <v>68</v>
      </c>
      <c r="BI23" s="11">
        <f>+'Tabla seguimiento mortalidad'!H353</f>
        <v>598</v>
      </c>
      <c r="BJ23" s="11">
        <f>+'Tabla seguimiento mortalidad'!I353</f>
        <v>108</v>
      </c>
      <c r="BK23" s="11">
        <f>'Tabla seguimiento mortalidad'!H406</f>
        <v>457</v>
      </c>
      <c r="BL23" s="11">
        <f>'Tabla seguimiento mortalidad'!I406</f>
        <v>100</v>
      </c>
      <c r="BM23" s="11">
        <f>+'Tabla seguimiento mortalidad'!H459</f>
        <v>529</v>
      </c>
      <c r="BN23" s="11">
        <f>+'Tabla seguimiento mortalidad'!I459</f>
        <v>96</v>
      </c>
      <c r="BO23" s="11">
        <f>+'Tabla seguimiento mortalidad'!H512</f>
        <v>538</v>
      </c>
      <c r="BP23" s="11">
        <f>+'Tabla seguimiento mortalidad'!I512</f>
        <v>109</v>
      </c>
      <c r="BQ23" s="11"/>
      <c r="BR23" s="11"/>
      <c r="BT23" s="7">
        <f t="shared" si="19"/>
        <v>3906.2</v>
      </c>
      <c r="BU23" s="8">
        <f t="shared" si="20"/>
        <v>1.0821258512108956</v>
      </c>
      <c r="BV23" s="8">
        <f t="shared" si="21"/>
        <v>2.2187804003891252</v>
      </c>
      <c r="BW23" s="8">
        <f>+AQ23/BT23</f>
        <v>1.1835031488403052</v>
      </c>
      <c r="BX23" s="8">
        <f t="shared" si="23"/>
        <v>1.1666069325687369</v>
      </c>
      <c r="BY23" s="8">
        <f t="shared" si="24"/>
        <v>1.1883672111003021</v>
      </c>
      <c r="BZ23" s="8"/>
      <c r="CB23" t="s">
        <v>205</v>
      </c>
      <c r="CC23" s="9">
        <f t="shared" si="26"/>
        <v>1.0821258512108956</v>
      </c>
    </row>
    <row r="24" spans="2:81" x14ac:dyDescent="0.25">
      <c r="B24" t="s">
        <v>52</v>
      </c>
      <c r="C24">
        <v>3423</v>
      </c>
      <c r="D24">
        <v>577</v>
      </c>
      <c r="E24">
        <v>24</v>
      </c>
      <c r="F24">
        <f t="shared" si="0"/>
        <v>4024</v>
      </c>
      <c r="I24" t="s">
        <v>206</v>
      </c>
      <c r="J24" s="4">
        <v>4024</v>
      </c>
      <c r="K24" s="4">
        <v>4582</v>
      </c>
      <c r="L24" s="4">
        <v>4500</v>
      </c>
      <c r="M24" s="4">
        <v>4749</v>
      </c>
      <c r="N24" s="4">
        <v>4570</v>
      </c>
      <c r="O24" s="4">
        <f t="shared" si="1"/>
        <v>4764</v>
      </c>
      <c r="P24" s="4">
        <f t="shared" si="2"/>
        <v>9870</v>
      </c>
      <c r="Q24" s="4">
        <f>F390</f>
        <v>5330</v>
      </c>
      <c r="R24" s="4">
        <f t="shared" si="4"/>
        <v>5367</v>
      </c>
      <c r="S24" s="4">
        <f t="shared" si="5"/>
        <v>5449</v>
      </c>
      <c r="T24" s="4"/>
      <c r="V24" t="s">
        <v>206</v>
      </c>
      <c r="W24" s="4">
        <v>577</v>
      </c>
      <c r="X24" s="4">
        <v>539</v>
      </c>
      <c r="Y24" s="4">
        <v>593</v>
      </c>
      <c r="Z24" s="4">
        <v>568</v>
      </c>
      <c r="AA24" s="4">
        <v>563</v>
      </c>
      <c r="AB24" s="11">
        <f t="shared" si="7"/>
        <v>451</v>
      </c>
      <c r="AC24" s="4">
        <f t="shared" si="8"/>
        <v>687</v>
      </c>
      <c r="AD24" s="4">
        <f t="shared" si="9"/>
        <v>641</v>
      </c>
      <c r="AE24" s="4">
        <f t="shared" si="10"/>
        <v>660</v>
      </c>
      <c r="AF24" s="4">
        <f t="shared" si="11"/>
        <v>636</v>
      </c>
      <c r="AG24" s="4"/>
      <c r="AI24" t="s">
        <v>206</v>
      </c>
      <c r="AJ24" s="4">
        <v>3423</v>
      </c>
      <c r="AK24" s="4">
        <v>4015</v>
      </c>
      <c r="AL24" s="4">
        <v>3893</v>
      </c>
      <c r="AM24" s="4">
        <v>4143</v>
      </c>
      <c r="AN24" s="4">
        <v>3992</v>
      </c>
      <c r="AO24" s="11">
        <f t="shared" si="13"/>
        <v>4304</v>
      </c>
      <c r="AP24" s="11">
        <f t="shared" si="14"/>
        <v>9165</v>
      </c>
      <c r="AQ24" s="11">
        <f t="shared" si="15"/>
        <v>4667</v>
      </c>
      <c r="AR24" s="11">
        <f t="shared" si="16"/>
        <v>4682</v>
      </c>
      <c r="AS24" s="11">
        <f t="shared" si="17"/>
        <v>4779</v>
      </c>
      <c r="AT24" s="11"/>
      <c r="AV24" t="s">
        <v>206</v>
      </c>
      <c r="AW24" s="4">
        <v>485</v>
      </c>
      <c r="AX24" s="4">
        <v>92</v>
      </c>
      <c r="AY24" s="4">
        <v>453</v>
      </c>
      <c r="AZ24" s="4">
        <v>85</v>
      </c>
      <c r="BA24" s="4">
        <v>491</v>
      </c>
      <c r="BB24" s="4">
        <v>102</v>
      </c>
      <c r="BC24" s="4">
        <v>481</v>
      </c>
      <c r="BD24" s="4">
        <v>85</v>
      </c>
      <c r="BE24" s="4">
        <v>469</v>
      </c>
      <c r="BF24" s="4">
        <v>94</v>
      </c>
      <c r="BG24" s="4">
        <f>+'Tabla seguimiento mortalidad'!H300</f>
        <v>369</v>
      </c>
      <c r="BH24" s="4">
        <f>+'Tabla seguimiento mortalidad'!I300</f>
        <v>80</v>
      </c>
      <c r="BI24" s="11">
        <f>+'Tabla seguimiento mortalidad'!H354</f>
        <v>587</v>
      </c>
      <c r="BJ24" s="11">
        <f>+'Tabla seguimiento mortalidad'!I354</f>
        <v>100</v>
      </c>
      <c r="BK24" s="11">
        <f>'Tabla seguimiento mortalidad'!H407</f>
        <v>550</v>
      </c>
      <c r="BL24" s="11">
        <f>'Tabla seguimiento mortalidad'!I407</f>
        <v>91</v>
      </c>
      <c r="BM24" s="11">
        <f>+'Tabla seguimiento mortalidad'!H460</f>
        <v>566</v>
      </c>
      <c r="BN24" s="11">
        <f>+'Tabla seguimiento mortalidad'!I460</f>
        <v>94</v>
      </c>
      <c r="BO24" s="11">
        <f>+'Tabla seguimiento mortalidad'!H513</f>
        <v>532</v>
      </c>
      <c r="BP24" s="11">
        <f>+'Tabla seguimiento mortalidad'!I513</f>
        <v>103</v>
      </c>
      <c r="BQ24" s="11"/>
      <c r="BR24" s="11"/>
      <c r="BT24" s="7">
        <f t="shared" si="19"/>
        <v>3893.2</v>
      </c>
      <c r="BU24" s="8">
        <f t="shared" si="20"/>
        <v>1.1055173122367206</v>
      </c>
      <c r="BV24" s="8">
        <f t="shared" si="21"/>
        <v>2.3541045926230351</v>
      </c>
      <c r="BW24" s="8">
        <f>+AQ24/BT24</f>
        <v>1.198756806739957</v>
      </c>
      <c r="BX24" s="8">
        <f t="shared" si="23"/>
        <v>1.2026096784136444</v>
      </c>
      <c r="BY24" s="8">
        <f t="shared" si="24"/>
        <v>1.2275249152368233</v>
      </c>
      <c r="BZ24" s="8"/>
      <c r="CB24" t="s">
        <v>206</v>
      </c>
      <c r="CC24" s="9">
        <f t="shared" si="26"/>
        <v>1.1055173122367206</v>
      </c>
    </row>
    <row r="25" spans="2:81" x14ac:dyDescent="0.25">
      <c r="B25" t="s">
        <v>211</v>
      </c>
      <c r="C25">
        <v>3551</v>
      </c>
      <c r="D25">
        <v>530</v>
      </c>
      <c r="E25">
        <v>21</v>
      </c>
      <c r="F25">
        <f t="shared" si="0"/>
        <v>4102</v>
      </c>
      <c r="I25" t="s">
        <v>362</v>
      </c>
      <c r="J25" s="4">
        <v>4102</v>
      </c>
      <c r="K25" s="4">
        <v>4561</v>
      </c>
      <c r="L25" s="4">
        <v>4342</v>
      </c>
      <c r="M25" s="4">
        <v>4848</v>
      </c>
      <c r="N25" s="4">
        <v>4860</v>
      </c>
      <c r="O25" s="4">
        <f t="shared" si="1"/>
        <v>5174</v>
      </c>
      <c r="P25" s="4">
        <f t="shared" si="2"/>
        <v>10194</v>
      </c>
      <c r="Q25" s="4">
        <f t="shared" ref="Q25:Q54" si="27">F391</f>
        <v>5390</v>
      </c>
      <c r="R25" s="4">
        <f t="shared" si="4"/>
        <v>5295</v>
      </c>
      <c r="S25" s="4">
        <f t="shared" si="5"/>
        <v>5543</v>
      </c>
      <c r="T25" s="4"/>
      <c r="V25" t="s">
        <v>362</v>
      </c>
      <c r="W25" s="4">
        <v>530</v>
      </c>
      <c r="X25" s="4">
        <v>598</v>
      </c>
      <c r="Y25" s="4">
        <v>522</v>
      </c>
      <c r="Z25" s="4">
        <v>562</v>
      </c>
      <c r="AA25" s="4">
        <v>603</v>
      </c>
      <c r="AB25" s="11">
        <f t="shared" si="7"/>
        <v>463</v>
      </c>
      <c r="AC25" s="4">
        <f t="shared" si="8"/>
        <v>688</v>
      </c>
      <c r="AD25" s="4">
        <f t="shared" si="9"/>
        <v>635</v>
      </c>
      <c r="AE25" s="4">
        <f t="shared" si="10"/>
        <v>650</v>
      </c>
      <c r="AF25" s="4">
        <f t="shared" si="11"/>
        <v>623</v>
      </c>
      <c r="AG25" s="4"/>
      <c r="AI25" t="s">
        <v>362</v>
      </c>
      <c r="AJ25" s="4">
        <v>3551</v>
      </c>
      <c r="AK25" s="4">
        <v>3930</v>
      </c>
      <c r="AL25" s="4">
        <v>3799</v>
      </c>
      <c r="AM25" s="4">
        <v>4257</v>
      </c>
      <c r="AN25" s="4">
        <v>4231</v>
      </c>
      <c r="AO25" s="11">
        <f t="shared" si="13"/>
        <v>4696</v>
      </c>
      <c r="AP25" s="11">
        <f t="shared" si="14"/>
        <v>9484</v>
      </c>
      <c r="AQ25" s="11">
        <f t="shared" si="15"/>
        <v>4735</v>
      </c>
      <c r="AR25" s="11">
        <f t="shared" si="16"/>
        <v>4626</v>
      </c>
      <c r="AS25" s="11">
        <f t="shared" si="17"/>
        <v>4884</v>
      </c>
      <c r="AT25" s="11"/>
      <c r="AV25" t="s">
        <v>362</v>
      </c>
      <c r="AW25" s="4">
        <v>458</v>
      </c>
      <c r="AX25" s="4">
        <v>72</v>
      </c>
      <c r="AY25" s="4">
        <v>500</v>
      </c>
      <c r="AZ25" s="4">
        <v>96</v>
      </c>
      <c r="BA25" s="4">
        <v>448</v>
      </c>
      <c r="BB25" s="4">
        <v>74</v>
      </c>
      <c r="BC25" s="4">
        <v>467</v>
      </c>
      <c r="BD25" s="4">
        <v>93</v>
      </c>
      <c r="BE25" s="4">
        <v>508</v>
      </c>
      <c r="BF25" s="4">
        <v>94</v>
      </c>
      <c r="BG25" s="4">
        <f>+'Tabla seguimiento mortalidad'!H301</f>
        <v>384</v>
      </c>
      <c r="BH25" s="4">
        <f>+'Tabla seguimiento mortalidad'!I301</f>
        <v>79</v>
      </c>
      <c r="BI25" s="11">
        <f>+'Tabla seguimiento mortalidad'!H355</f>
        <v>582</v>
      </c>
      <c r="BJ25" s="11">
        <f>+'Tabla seguimiento mortalidad'!I355</f>
        <v>106</v>
      </c>
      <c r="BK25" s="11">
        <f>'Tabla seguimiento mortalidad'!H408</f>
        <v>527</v>
      </c>
      <c r="BL25" s="11">
        <f>'Tabla seguimiento mortalidad'!I408</f>
        <v>104</v>
      </c>
      <c r="BM25" s="11">
        <f>+'Tabla seguimiento mortalidad'!H461</f>
        <v>553</v>
      </c>
      <c r="BN25" s="11">
        <f>+'Tabla seguimiento mortalidad'!I461</f>
        <v>97</v>
      </c>
      <c r="BO25" s="11">
        <f>+'Tabla seguimiento mortalidad'!H514</f>
        <v>521</v>
      </c>
      <c r="BP25" s="11">
        <f>+'Tabla seguimiento mortalidad'!I514</f>
        <v>102</v>
      </c>
      <c r="BQ25" s="11"/>
      <c r="BR25" s="11"/>
      <c r="BT25" s="7">
        <f t="shared" si="19"/>
        <v>3953.6</v>
      </c>
      <c r="BU25" s="8">
        <f t="shared" si="20"/>
        <v>1.1877782274382842</v>
      </c>
      <c r="BV25" s="8">
        <f t="shared" si="21"/>
        <v>2.3988263860785106</v>
      </c>
      <c r="BW25" s="8">
        <f t="shared" ref="BW25:BW54" si="28">+AQ25/BT25</f>
        <v>1.1976426547956294</v>
      </c>
      <c r="BX25" s="8">
        <f t="shared" si="23"/>
        <v>1.1700728450020235</v>
      </c>
      <c r="BY25" s="8">
        <f t="shared" si="24"/>
        <v>1.2353298259813841</v>
      </c>
      <c r="BZ25" s="8"/>
      <c r="CB25" t="s">
        <v>362</v>
      </c>
      <c r="CC25" s="9">
        <f t="shared" si="26"/>
        <v>1.1877782274382842</v>
      </c>
    </row>
    <row r="26" spans="2:81" x14ac:dyDescent="0.25">
      <c r="B26" t="s">
        <v>212</v>
      </c>
      <c r="C26">
        <v>3566</v>
      </c>
      <c r="D26">
        <v>556</v>
      </c>
      <c r="E26">
        <v>20</v>
      </c>
      <c r="F26">
        <f t="shared" si="0"/>
        <v>4142</v>
      </c>
      <c r="I26" t="s">
        <v>363</v>
      </c>
      <c r="J26" s="4">
        <v>4142</v>
      </c>
      <c r="K26" s="4">
        <v>4537</v>
      </c>
      <c r="L26" s="4">
        <v>4339</v>
      </c>
      <c r="M26" s="4">
        <v>4803</v>
      </c>
      <c r="N26" s="4">
        <v>4753</v>
      </c>
      <c r="O26" s="4">
        <f t="shared" si="1"/>
        <v>5370</v>
      </c>
      <c r="P26" s="4">
        <f t="shared" si="2"/>
        <v>10552</v>
      </c>
      <c r="Q26" s="4">
        <f t="shared" si="27"/>
        <v>5464</v>
      </c>
      <c r="R26" s="4">
        <f t="shared" si="4"/>
        <v>5381</v>
      </c>
      <c r="S26" s="4">
        <f t="shared" si="5"/>
        <v>5454</v>
      </c>
      <c r="T26" s="4"/>
      <c r="V26" t="s">
        <v>363</v>
      </c>
      <c r="W26" s="4">
        <v>556</v>
      </c>
      <c r="X26" s="4">
        <v>552</v>
      </c>
      <c r="Y26" s="4">
        <v>490</v>
      </c>
      <c r="Z26" s="4">
        <v>537</v>
      </c>
      <c r="AA26" s="4">
        <v>589</v>
      </c>
      <c r="AB26" s="11">
        <f t="shared" si="7"/>
        <v>531</v>
      </c>
      <c r="AC26" s="4">
        <f t="shared" si="8"/>
        <v>685</v>
      </c>
      <c r="AD26" s="4">
        <f t="shared" si="9"/>
        <v>605</v>
      </c>
      <c r="AE26" s="4">
        <f t="shared" si="10"/>
        <v>682</v>
      </c>
      <c r="AF26" s="4">
        <f t="shared" si="11"/>
        <v>594</v>
      </c>
      <c r="AG26" s="4"/>
      <c r="AI26" t="s">
        <v>363</v>
      </c>
      <c r="AJ26" s="4">
        <v>3566</v>
      </c>
      <c r="AK26" s="4">
        <v>3961</v>
      </c>
      <c r="AL26" s="4">
        <v>3829</v>
      </c>
      <c r="AM26" s="4">
        <v>4235</v>
      </c>
      <c r="AN26" s="4">
        <v>4151</v>
      </c>
      <c r="AO26" s="11">
        <f t="shared" si="13"/>
        <v>4828</v>
      </c>
      <c r="AP26" s="11">
        <f t="shared" si="14"/>
        <v>9844</v>
      </c>
      <c r="AQ26" s="11">
        <f t="shared" si="15"/>
        <v>4843</v>
      </c>
      <c r="AR26" s="11">
        <f t="shared" si="16"/>
        <v>4663</v>
      </c>
      <c r="AS26" s="11">
        <f t="shared" si="17"/>
        <v>4824</v>
      </c>
      <c r="AT26" s="11"/>
      <c r="AV26" t="s">
        <v>363</v>
      </c>
      <c r="AW26" s="4">
        <v>478</v>
      </c>
      <c r="AX26" s="4">
        <v>78</v>
      </c>
      <c r="AY26" s="4">
        <v>470</v>
      </c>
      <c r="AZ26" s="4">
        <v>82</v>
      </c>
      <c r="BA26" s="4">
        <v>407</v>
      </c>
      <c r="BB26" s="4">
        <v>83</v>
      </c>
      <c r="BC26" s="4">
        <v>438</v>
      </c>
      <c r="BD26" s="4">
        <v>98</v>
      </c>
      <c r="BE26" s="4">
        <v>497</v>
      </c>
      <c r="BF26" s="4">
        <v>92</v>
      </c>
      <c r="BG26" s="4">
        <f>+'Tabla seguimiento mortalidad'!H302</f>
        <v>442</v>
      </c>
      <c r="BH26" s="4">
        <f>+'Tabla seguimiento mortalidad'!I302</f>
        <v>88</v>
      </c>
      <c r="BI26" s="11">
        <f>+'Tabla seguimiento mortalidad'!H356</f>
        <v>590</v>
      </c>
      <c r="BJ26" s="11">
        <f>+'Tabla seguimiento mortalidad'!I356</f>
        <v>95</v>
      </c>
      <c r="BK26" s="11">
        <f>'Tabla seguimiento mortalidad'!H409</f>
        <v>506</v>
      </c>
      <c r="BL26" s="11">
        <f>'Tabla seguimiento mortalidad'!I409</f>
        <v>99</v>
      </c>
      <c r="BM26" s="11">
        <f>+'Tabla seguimiento mortalidad'!H462</f>
        <v>591</v>
      </c>
      <c r="BN26" s="11">
        <f>+'Tabla seguimiento mortalidad'!I462</f>
        <v>89</v>
      </c>
      <c r="BO26" s="11">
        <f>+'Tabla seguimiento mortalidad'!H515</f>
        <v>490</v>
      </c>
      <c r="BP26" s="11">
        <f>+'Tabla seguimiento mortalidad'!I515</f>
        <v>103</v>
      </c>
      <c r="BQ26" s="11"/>
      <c r="BR26" s="11"/>
      <c r="BT26" s="7">
        <f t="shared" si="19"/>
        <v>3948.4</v>
      </c>
      <c r="BU26" s="8">
        <f t="shared" si="20"/>
        <v>1.2227737817850268</v>
      </c>
      <c r="BV26" s="8">
        <f t="shared" si="21"/>
        <v>2.4931617870529834</v>
      </c>
      <c r="BW26" s="8">
        <f t="shared" si="28"/>
        <v>1.2265727889778137</v>
      </c>
      <c r="BX26" s="8">
        <f t="shared" si="23"/>
        <v>1.1809847026643703</v>
      </c>
      <c r="BY26" s="8">
        <f t="shared" si="24"/>
        <v>1.2217607132002837</v>
      </c>
      <c r="BZ26" s="8"/>
      <c r="CB26" t="s">
        <v>363</v>
      </c>
      <c r="CC26" s="9">
        <f t="shared" si="26"/>
        <v>1.2227737817850268</v>
      </c>
    </row>
    <row r="27" spans="2:81" x14ac:dyDescent="0.25">
      <c r="B27" t="s">
        <v>213</v>
      </c>
      <c r="C27">
        <v>3679</v>
      </c>
      <c r="D27">
        <v>577</v>
      </c>
      <c r="E27">
        <v>28</v>
      </c>
      <c r="F27">
        <f t="shared" si="0"/>
        <v>4284</v>
      </c>
      <c r="I27" t="s">
        <v>364</v>
      </c>
      <c r="J27" s="4">
        <v>4284</v>
      </c>
      <c r="K27" s="4">
        <v>4503</v>
      </c>
      <c r="L27" s="4">
        <v>4171</v>
      </c>
      <c r="M27" s="4">
        <v>4851</v>
      </c>
      <c r="N27" s="4">
        <v>4964</v>
      </c>
      <c r="O27" s="4">
        <f t="shared" si="1"/>
        <v>5805</v>
      </c>
      <c r="P27" s="4">
        <f t="shared" si="2"/>
        <v>10605</v>
      </c>
      <c r="Q27" s="4">
        <f t="shared" si="27"/>
        <v>5483</v>
      </c>
      <c r="R27" s="4">
        <f t="shared" si="4"/>
        <v>5491</v>
      </c>
      <c r="S27" s="4">
        <f t="shared" si="5"/>
        <v>5502</v>
      </c>
      <c r="T27" s="4"/>
      <c r="V27" t="s">
        <v>364</v>
      </c>
      <c r="W27" s="4">
        <v>577</v>
      </c>
      <c r="X27" s="4">
        <v>587</v>
      </c>
      <c r="Y27" s="4">
        <v>527</v>
      </c>
      <c r="Z27" s="4">
        <v>568</v>
      </c>
      <c r="AA27" s="4">
        <v>591</v>
      </c>
      <c r="AB27" s="11">
        <f t="shared" si="7"/>
        <v>485</v>
      </c>
      <c r="AC27" s="4">
        <f t="shared" si="8"/>
        <v>708</v>
      </c>
      <c r="AD27" s="4">
        <f t="shared" si="9"/>
        <v>598</v>
      </c>
      <c r="AE27" s="4">
        <f t="shared" si="10"/>
        <v>645</v>
      </c>
      <c r="AF27" s="4">
        <f t="shared" si="11"/>
        <v>574</v>
      </c>
      <c r="AG27" s="4"/>
      <c r="AI27" t="s">
        <v>364</v>
      </c>
      <c r="AJ27" s="4">
        <v>3679</v>
      </c>
      <c r="AK27" s="4">
        <v>3890</v>
      </c>
      <c r="AL27" s="4">
        <v>3623</v>
      </c>
      <c r="AM27" s="4">
        <v>4251</v>
      </c>
      <c r="AN27" s="4">
        <v>4357</v>
      </c>
      <c r="AO27" s="11">
        <f t="shared" si="13"/>
        <v>5309</v>
      </c>
      <c r="AP27" s="11">
        <f t="shared" si="14"/>
        <v>9875</v>
      </c>
      <c r="AQ27" s="11">
        <f t="shared" si="15"/>
        <v>4862</v>
      </c>
      <c r="AR27" s="11">
        <f t="shared" si="16"/>
        <v>4818</v>
      </c>
      <c r="AS27" s="11">
        <f t="shared" si="17"/>
        <v>4889</v>
      </c>
      <c r="AT27" s="11"/>
      <c r="AV27" t="s">
        <v>364</v>
      </c>
      <c r="AW27" s="4">
        <v>487</v>
      </c>
      <c r="AX27" s="4">
        <v>90</v>
      </c>
      <c r="AY27" s="4">
        <v>489</v>
      </c>
      <c r="AZ27" s="4">
        <v>98</v>
      </c>
      <c r="BA27" s="4">
        <v>447</v>
      </c>
      <c r="BB27" s="4">
        <v>80</v>
      </c>
      <c r="BC27" s="4">
        <v>481</v>
      </c>
      <c r="BD27" s="4">
        <v>87</v>
      </c>
      <c r="BE27" s="4">
        <v>480</v>
      </c>
      <c r="BF27" s="4">
        <v>111</v>
      </c>
      <c r="BG27" s="4">
        <f>+'Tabla seguimiento mortalidad'!H303</f>
        <v>414</v>
      </c>
      <c r="BH27" s="4">
        <f>+'Tabla seguimiento mortalidad'!I303</f>
        <v>71</v>
      </c>
      <c r="BI27" s="11">
        <f>+'Tabla seguimiento mortalidad'!H357</f>
        <v>597</v>
      </c>
      <c r="BJ27" s="11">
        <f>+'Tabla seguimiento mortalidad'!I357</f>
        <v>111</v>
      </c>
      <c r="BK27" s="11">
        <f>'Tabla seguimiento mortalidad'!H410</f>
        <v>499</v>
      </c>
      <c r="BL27" s="11">
        <f>'Tabla seguimiento mortalidad'!I410</f>
        <v>98</v>
      </c>
      <c r="BM27" s="11">
        <f>+'Tabla seguimiento mortalidad'!H463</f>
        <v>540</v>
      </c>
      <c r="BN27" s="11">
        <f>+'Tabla seguimiento mortalidad'!I463</f>
        <v>105</v>
      </c>
      <c r="BO27" s="11">
        <f>+'Tabla seguimiento mortalidad'!H516</f>
        <v>482</v>
      </c>
      <c r="BP27" s="11">
        <f>+'Tabla seguimiento mortalidad'!I516</f>
        <v>92</v>
      </c>
      <c r="BQ27" s="11"/>
      <c r="BR27" s="11"/>
      <c r="BT27" s="7">
        <f t="shared" si="19"/>
        <v>3960</v>
      </c>
      <c r="BU27" s="8">
        <f t="shared" si="20"/>
        <v>1.3406565656565657</v>
      </c>
      <c r="BV27" s="8">
        <f t="shared" si="21"/>
        <v>2.4936868686868685</v>
      </c>
      <c r="BW27" s="8">
        <f t="shared" si="28"/>
        <v>1.2277777777777779</v>
      </c>
      <c r="BX27" s="8">
        <f t="shared" si="23"/>
        <v>1.2166666666666666</v>
      </c>
      <c r="BY27" s="8">
        <f t="shared" si="24"/>
        <v>1.2345959595959597</v>
      </c>
      <c r="BZ27" s="8"/>
      <c r="CB27" t="s">
        <v>364</v>
      </c>
      <c r="CC27" s="9">
        <f t="shared" si="26"/>
        <v>1.3406565656565657</v>
      </c>
    </row>
    <row r="28" spans="2:81" x14ac:dyDescent="0.25">
      <c r="B28" t="s">
        <v>214</v>
      </c>
      <c r="C28">
        <v>3761</v>
      </c>
      <c r="D28">
        <v>555</v>
      </c>
      <c r="E28">
        <v>27</v>
      </c>
      <c r="F28">
        <f t="shared" si="0"/>
        <v>4343</v>
      </c>
      <c r="I28" t="s">
        <v>365</v>
      </c>
      <c r="J28" s="4">
        <v>4343</v>
      </c>
      <c r="K28" s="4">
        <v>4530</v>
      </c>
      <c r="L28" s="4">
        <v>4412</v>
      </c>
      <c r="M28" s="4">
        <v>4868</v>
      </c>
      <c r="N28" s="4">
        <v>4807</v>
      </c>
      <c r="O28" s="4">
        <f t="shared" si="1"/>
        <v>6152</v>
      </c>
      <c r="P28" s="4">
        <f t="shared" si="2"/>
        <v>10410</v>
      </c>
      <c r="Q28" s="4">
        <f t="shared" si="27"/>
        <v>5945</v>
      </c>
      <c r="R28" s="4">
        <f t="shared" si="4"/>
        <v>5445</v>
      </c>
      <c r="S28" s="4">
        <f t="shared" si="5"/>
        <v>5845</v>
      </c>
      <c r="T28" s="4"/>
      <c r="V28" t="s">
        <v>365</v>
      </c>
      <c r="W28" s="4">
        <v>555</v>
      </c>
      <c r="X28" s="4">
        <v>547</v>
      </c>
      <c r="Y28" s="4">
        <v>577</v>
      </c>
      <c r="Z28" s="4">
        <v>518</v>
      </c>
      <c r="AA28" s="4">
        <v>620</v>
      </c>
      <c r="AB28" s="11">
        <f t="shared" si="7"/>
        <v>507</v>
      </c>
      <c r="AC28" s="4">
        <f t="shared" si="8"/>
        <v>665</v>
      </c>
      <c r="AD28" s="4">
        <f t="shared" si="9"/>
        <v>792</v>
      </c>
      <c r="AE28" s="4">
        <f t="shared" si="10"/>
        <v>710</v>
      </c>
      <c r="AF28" s="4">
        <f t="shared" si="11"/>
        <v>676</v>
      </c>
      <c r="AG28" s="4"/>
      <c r="AI28" t="s">
        <v>365</v>
      </c>
      <c r="AJ28" s="4">
        <v>3761</v>
      </c>
      <c r="AK28" s="4">
        <v>3947</v>
      </c>
      <c r="AL28" s="4">
        <v>3812</v>
      </c>
      <c r="AM28" s="4">
        <v>4319</v>
      </c>
      <c r="AN28" s="4">
        <v>4170</v>
      </c>
      <c r="AO28" s="11">
        <f t="shared" si="13"/>
        <v>5635</v>
      </c>
      <c r="AP28" s="11">
        <f t="shared" si="14"/>
        <v>9718</v>
      </c>
      <c r="AQ28" s="11">
        <f t="shared" si="15"/>
        <v>5134</v>
      </c>
      <c r="AR28" s="11">
        <f t="shared" si="16"/>
        <v>4716</v>
      </c>
      <c r="AS28" s="11">
        <f t="shared" si="17"/>
        <v>5134</v>
      </c>
      <c r="AT28" s="11"/>
      <c r="AV28" t="s">
        <v>365</v>
      </c>
      <c r="AW28" s="4">
        <v>486</v>
      </c>
      <c r="AX28" s="4">
        <v>69</v>
      </c>
      <c r="AY28" s="4">
        <v>468</v>
      </c>
      <c r="AZ28" s="4">
        <v>79</v>
      </c>
      <c r="BA28" s="4">
        <v>493</v>
      </c>
      <c r="BB28" s="4">
        <v>84</v>
      </c>
      <c r="BC28" s="4">
        <v>426</v>
      </c>
      <c r="BD28" s="4">
        <v>92</v>
      </c>
      <c r="BE28" s="4">
        <v>518</v>
      </c>
      <c r="BF28" s="4">
        <v>102</v>
      </c>
      <c r="BG28" s="4">
        <f>+'Tabla seguimiento mortalidad'!H304</f>
        <v>436</v>
      </c>
      <c r="BH28" s="4">
        <f>+'Tabla seguimiento mortalidad'!I304</f>
        <v>70</v>
      </c>
      <c r="BI28" s="11">
        <f>+'Tabla seguimiento mortalidad'!H358</f>
        <v>558</v>
      </c>
      <c r="BJ28" s="11">
        <f>+'Tabla seguimiento mortalidad'!I358</f>
        <v>106</v>
      </c>
      <c r="BK28" s="11">
        <f>'Tabla seguimiento mortalidad'!H411</f>
        <v>677</v>
      </c>
      <c r="BL28" s="11">
        <f>'Tabla seguimiento mortalidad'!I411</f>
        <v>115</v>
      </c>
      <c r="BM28" s="11">
        <f>+'Tabla seguimiento mortalidad'!H464</f>
        <v>600</v>
      </c>
      <c r="BN28" s="11">
        <f>+'Tabla seguimiento mortalidad'!I464</f>
        <v>109</v>
      </c>
      <c r="BO28" s="11">
        <f>+'Tabla seguimiento mortalidad'!H517</f>
        <v>558</v>
      </c>
      <c r="BP28" s="11">
        <f>+'Tabla seguimiento mortalidad'!I517</f>
        <v>117</v>
      </c>
      <c r="BQ28" s="11"/>
      <c r="BR28" s="11"/>
      <c r="BT28" s="7">
        <f t="shared" si="19"/>
        <v>4001.8</v>
      </c>
      <c r="BU28" s="8">
        <f t="shared" si="20"/>
        <v>1.4081163476435603</v>
      </c>
      <c r="BV28" s="8">
        <f t="shared" si="21"/>
        <v>2.4284072167524613</v>
      </c>
      <c r="BW28" s="8">
        <f t="shared" si="28"/>
        <v>1.2829226847918436</v>
      </c>
      <c r="BX28" s="8">
        <f t="shared" si="23"/>
        <v>1.1784696886401118</v>
      </c>
      <c r="BY28" s="8">
        <f t="shared" si="24"/>
        <v>1.2829226847918436</v>
      </c>
      <c r="BZ28" s="8"/>
      <c r="CB28" t="s">
        <v>365</v>
      </c>
      <c r="CC28" s="9">
        <f t="shared" si="26"/>
        <v>1.4081163476435603</v>
      </c>
    </row>
    <row r="29" spans="2:81" x14ac:dyDescent="0.25">
      <c r="B29" t="s">
        <v>215</v>
      </c>
      <c r="C29">
        <v>3767</v>
      </c>
      <c r="D29">
        <v>579</v>
      </c>
      <c r="E29">
        <v>23</v>
      </c>
      <c r="F29">
        <f t="shared" si="0"/>
        <v>4369</v>
      </c>
      <c r="I29" t="s">
        <v>366</v>
      </c>
      <c r="J29" s="4">
        <v>4369</v>
      </c>
      <c r="K29" s="4">
        <v>4349</v>
      </c>
      <c r="L29" s="4">
        <v>4418</v>
      </c>
      <c r="M29" s="4">
        <v>4845</v>
      </c>
      <c r="N29" s="4">
        <v>4854</v>
      </c>
      <c r="O29" s="4">
        <f t="shared" si="1"/>
        <v>6265</v>
      </c>
      <c r="P29" s="4">
        <f t="shared" si="2"/>
        <v>9703</v>
      </c>
      <c r="Q29" s="4">
        <f t="shared" si="27"/>
        <v>5990</v>
      </c>
      <c r="R29" s="4">
        <f t="shared" si="4"/>
        <v>5425</v>
      </c>
      <c r="S29" s="4">
        <f t="shared" si="5"/>
        <v>5663</v>
      </c>
      <c r="T29" s="4"/>
      <c r="V29" t="s">
        <v>366</v>
      </c>
      <c r="W29" s="4">
        <v>579</v>
      </c>
      <c r="X29" s="4">
        <v>535</v>
      </c>
      <c r="Y29" s="4">
        <v>591</v>
      </c>
      <c r="Z29" s="4">
        <v>578</v>
      </c>
      <c r="AA29" s="4">
        <v>586</v>
      </c>
      <c r="AB29" s="11">
        <f t="shared" si="7"/>
        <v>495</v>
      </c>
      <c r="AC29" s="4">
        <f t="shared" si="8"/>
        <v>694</v>
      </c>
      <c r="AD29" s="4">
        <f t="shared" si="9"/>
        <v>727</v>
      </c>
      <c r="AE29" s="4">
        <f t="shared" si="10"/>
        <v>663</v>
      </c>
      <c r="AF29" s="4">
        <f t="shared" si="11"/>
        <v>596</v>
      </c>
      <c r="AG29" s="4"/>
      <c r="AI29" t="s">
        <v>366</v>
      </c>
      <c r="AJ29" s="4">
        <v>3767</v>
      </c>
      <c r="AK29" s="4">
        <v>3776</v>
      </c>
      <c r="AL29" s="4">
        <v>3809</v>
      </c>
      <c r="AM29" s="4">
        <v>4243</v>
      </c>
      <c r="AN29" s="4">
        <v>4244</v>
      </c>
      <c r="AO29" s="11">
        <f t="shared" si="13"/>
        <v>5751</v>
      </c>
      <c r="AP29" s="11">
        <f t="shared" si="14"/>
        <v>8991</v>
      </c>
      <c r="AQ29" s="11">
        <f t="shared" si="15"/>
        <v>5234</v>
      </c>
      <c r="AR29" s="11">
        <f t="shared" si="16"/>
        <v>4736</v>
      </c>
      <c r="AS29" s="11">
        <f t="shared" si="17"/>
        <v>5028</v>
      </c>
      <c r="AT29" s="11"/>
      <c r="AV29" t="s">
        <v>366</v>
      </c>
      <c r="AW29" s="4">
        <v>481</v>
      </c>
      <c r="AX29" s="4">
        <v>98</v>
      </c>
      <c r="AY29" s="4">
        <v>460</v>
      </c>
      <c r="AZ29" s="4">
        <v>75</v>
      </c>
      <c r="BA29" s="4">
        <v>491</v>
      </c>
      <c r="BB29" s="4">
        <v>99</v>
      </c>
      <c r="BC29" s="4">
        <v>497</v>
      </c>
      <c r="BD29" s="4">
        <v>78</v>
      </c>
      <c r="BE29" s="4">
        <v>481</v>
      </c>
      <c r="BF29" s="4">
        <v>104</v>
      </c>
      <c r="BG29" s="4">
        <f>+'Tabla seguimiento mortalidad'!H305</f>
        <v>403</v>
      </c>
      <c r="BH29" s="4">
        <f>+'Tabla seguimiento mortalidad'!I305</f>
        <v>92</v>
      </c>
      <c r="BI29" s="11">
        <f>+'Tabla seguimiento mortalidad'!H359</f>
        <v>580</v>
      </c>
      <c r="BJ29" s="11">
        <f>+'Tabla seguimiento mortalidad'!I359</f>
        <v>114</v>
      </c>
      <c r="BK29" s="11">
        <f>'Tabla seguimiento mortalidad'!H412</f>
        <v>597</v>
      </c>
      <c r="BL29" s="11">
        <f>'Tabla seguimiento mortalidad'!I412</f>
        <v>130</v>
      </c>
      <c r="BM29" s="11">
        <f>+'Tabla seguimiento mortalidad'!H465</f>
        <v>554</v>
      </c>
      <c r="BN29" s="11">
        <f>+'Tabla seguimiento mortalidad'!I465</f>
        <v>109</v>
      </c>
      <c r="BO29" s="11">
        <f>+'Tabla seguimiento mortalidad'!H518</f>
        <v>486</v>
      </c>
      <c r="BP29" s="11">
        <f>+'Tabla seguimiento mortalidad'!I518</f>
        <v>110</v>
      </c>
      <c r="BQ29" s="11"/>
      <c r="BR29" s="11"/>
      <c r="BT29" s="7">
        <f t="shared" si="19"/>
        <v>3967.8</v>
      </c>
      <c r="BU29" s="8">
        <f t="shared" si="20"/>
        <v>1.4494178133978526</v>
      </c>
      <c r="BV29" s="8">
        <f t="shared" si="21"/>
        <v>2.2659912293966427</v>
      </c>
      <c r="BW29" s="8">
        <f t="shared" si="28"/>
        <v>1.3191189072029839</v>
      </c>
      <c r="BX29" s="8">
        <f t="shared" si="23"/>
        <v>1.1936085488179846</v>
      </c>
      <c r="BY29" s="8">
        <f t="shared" si="24"/>
        <v>1.2672009677907152</v>
      </c>
      <c r="BZ29" s="8"/>
      <c r="CB29" t="s">
        <v>366</v>
      </c>
      <c r="CC29" s="9">
        <f t="shared" si="26"/>
        <v>1.4494178133978526</v>
      </c>
    </row>
    <row r="30" spans="2:81" x14ac:dyDescent="0.25">
      <c r="B30" t="s">
        <v>216</v>
      </c>
      <c r="C30">
        <v>3780</v>
      </c>
      <c r="D30">
        <v>526</v>
      </c>
      <c r="E30">
        <v>28</v>
      </c>
      <c r="F30">
        <f t="shared" si="0"/>
        <v>4334</v>
      </c>
      <c r="I30" t="s">
        <v>367</v>
      </c>
      <c r="J30" s="4">
        <v>4334</v>
      </c>
      <c r="K30" s="4">
        <v>4315</v>
      </c>
      <c r="L30" s="4">
        <v>4400</v>
      </c>
      <c r="M30" s="4">
        <v>4782</v>
      </c>
      <c r="N30" s="4">
        <v>4887</v>
      </c>
      <c r="O30" s="4">
        <f t="shared" si="1"/>
        <v>6776</v>
      </c>
      <c r="P30" s="4">
        <f t="shared" si="2"/>
        <v>8893</v>
      </c>
      <c r="Q30" s="4">
        <f t="shared" si="27"/>
        <v>6009</v>
      </c>
      <c r="R30" s="4">
        <f t="shared" si="4"/>
        <v>5286</v>
      </c>
      <c r="S30" s="4">
        <f t="shared" si="5"/>
        <v>5608</v>
      </c>
      <c r="T30" s="4"/>
      <c r="V30" t="s">
        <v>367</v>
      </c>
      <c r="W30" s="4">
        <v>526</v>
      </c>
      <c r="X30" s="4">
        <v>507</v>
      </c>
      <c r="Y30" s="4">
        <v>559</v>
      </c>
      <c r="Z30" s="4">
        <v>569</v>
      </c>
      <c r="AA30" s="4">
        <v>586</v>
      </c>
      <c r="AB30" s="11">
        <f t="shared" si="7"/>
        <v>532</v>
      </c>
      <c r="AC30" s="4">
        <f t="shared" si="8"/>
        <v>703</v>
      </c>
      <c r="AD30" s="4">
        <f t="shared" si="9"/>
        <v>687</v>
      </c>
      <c r="AE30" s="4">
        <f t="shared" si="10"/>
        <v>673</v>
      </c>
      <c r="AF30" s="4">
        <f t="shared" si="11"/>
        <v>609</v>
      </c>
      <c r="AG30" s="4"/>
      <c r="AI30" t="s">
        <v>367</v>
      </c>
      <c r="AJ30" s="4">
        <v>3780</v>
      </c>
      <c r="AK30" s="4">
        <v>3785</v>
      </c>
      <c r="AL30" s="4">
        <v>3826</v>
      </c>
      <c r="AM30" s="4">
        <v>4182</v>
      </c>
      <c r="AN30" s="4">
        <v>4285</v>
      </c>
      <c r="AO30" s="11">
        <f t="shared" si="13"/>
        <v>6235</v>
      </c>
      <c r="AP30" s="11">
        <f t="shared" si="14"/>
        <v>8171</v>
      </c>
      <c r="AQ30" s="11">
        <f t="shared" si="15"/>
        <v>5293</v>
      </c>
      <c r="AR30" s="11">
        <f t="shared" si="16"/>
        <v>4587</v>
      </c>
      <c r="AS30" s="11">
        <f t="shared" si="17"/>
        <v>4960</v>
      </c>
      <c r="AT30" s="11"/>
      <c r="AV30" t="s">
        <v>367</v>
      </c>
      <c r="AW30" s="4">
        <v>460</v>
      </c>
      <c r="AX30" s="4">
        <v>64</v>
      </c>
      <c r="AY30" s="4">
        <v>430</v>
      </c>
      <c r="AZ30" s="4">
        <v>77</v>
      </c>
      <c r="BA30" s="4">
        <v>484</v>
      </c>
      <c r="BB30" s="4">
        <v>75</v>
      </c>
      <c r="BC30" s="4">
        <v>487</v>
      </c>
      <c r="BD30" s="4">
        <v>82</v>
      </c>
      <c r="BE30" s="4">
        <v>482</v>
      </c>
      <c r="BF30" s="4">
        <v>103</v>
      </c>
      <c r="BG30" s="4">
        <f>+'Tabla seguimiento mortalidad'!H306</f>
        <v>458</v>
      </c>
      <c r="BH30" s="4">
        <f>+'Tabla seguimiento mortalidad'!I306</f>
        <v>74</v>
      </c>
      <c r="BI30" s="11">
        <f>+'Tabla seguimiento mortalidad'!H360</f>
        <v>580</v>
      </c>
      <c r="BJ30" s="11">
        <f>+'Tabla seguimiento mortalidad'!I360</f>
        <v>123</v>
      </c>
      <c r="BK30" s="11">
        <f>'Tabla seguimiento mortalidad'!H413</f>
        <v>582</v>
      </c>
      <c r="BL30" s="11">
        <f>'Tabla seguimiento mortalidad'!I413</f>
        <v>104</v>
      </c>
      <c r="BM30" s="11">
        <f>+'Tabla seguimiento mortalidad'!H466</f>
        <v>581</v>
      </c>
      <c r="BN30" s="11">
        <f>+'Tabla seguimiento mortalidad'!I466</f>
        <v>92</v>
      </c>
      <c r="BO30" s="11">
        <f>+'Tabla seguimiento mortalidad'!H519</f>
        <v>508</v>
      </c>
      <c r="BP30" s="11">
        <f>+'Tabla seguimiento mortalidad'!I519</f>
        <v>101</v>
      </c>
      <c r="BQ30" s="11"/>
      <c r="BR30" s="11"/>
      <c r="BT30" s="7">
        <f t="shared" si="19"/>
        <v>3971.6</v>
      </c>
      <c r="BU30" s="8">
        <f t="shared" si="20"/>
        <v>1.5698962634706415</v>
      </c>
      <c r="BV30" s="8">
        <f t="shared" si="21"/>
        <v>2.0573572363782859</v>
      </c>
      <c r="BW30" s="8">
        <f t="shared" si="28"/>
        <v>1.3327122570248766</v>
      </c>
      <c r="BX30" s="8">
        <f t="shared" si="23"/>
        <v>1.1549501460368616</v>
      </c>
      <c r="BY30" s="8">
        <f t="shared" si="24"/>
        <v>1.2488669553832208</v>
      </c>
      <c r="BZ30" s="8"/>
      <c r="CB30" t="s">
        <v>367</v>
      </c>
      <c r="CC30" s="9">
        <f t="shared" si="26"/>
        <v>1.5698962634706415</v>
      </c>
    </row>
    <row r="31" spans="2:81" x14ac:dyDescent="0.25">
      <c r="B31" t="s">
        <v>217</v>
      </c>
      <c r="C31">
        <v>3605</v>
      </c>
      <c r="D31">
        <v>512</v>
      </c>
      <c r="E31">
        <v>22</v>
      </c>
      <c r="F31">
        <f t="shared" si="0"/>
        <v>4139</v>
      </c>
      <c r="I31" t="s">
        <v>368</v>
      </c>
      <c r="J31" s="4">
        <v>4139</v>
      </c>
      <c r="K31" s="4">
        <v>4088</v>
      </c>
      <c r="L31" s="4">
        <v>4339</v>
      </c>
      <c r="M31" s="4">
        <v>4740</v>
      </c>
      <c r="N31" s="4">
        <v>4918</v>
      </c>
      <c r="O31" s="4">
        <f t="shared" si="1"/>
        <v>7358</v>
      </c>
      <c r="P31" s="4">
        <f t="shared" si="2"/>
        <v>7764</v>
      </c>
      <c r="Q31" s="4">
        <f t="shared" si="27"/>
        <v>5539</v>
      </c>
      <c r="R31" s="4">
        <f t="shared" si="4"/>
        <v>5407</v>
      </c>
      <c r="S31" s="4">
        <f t="shared" si="5"/>
        <v>5447</v>
      </c>
      <c r="T31" s="4"/>
      <c r="V31" t="s">
        <v>368</v>
      </c>
      <c r="W31" s="4">
        <v>512</v>
      </c>
      <c r="X31" s="4">
        <v>519</v>
      </c>
      <c r="Y31" s="4">
        <v>512</v>
      </c>
      <c r="Z31" s="4">
        <v>590</v>
      </c>
      <c r="AA31" s="4">
        <v>542</v>
      </c>
      <c r="AB31" s="11">
        <f t="shared" si="7"/>
        <v>537</v>
      </c>
      <c r="AC31" s="4">
        <f t="shared" si="8"/>
        <v>609</v>
      </c>
      <c r="AD31" s="4">
        <f t="shared" si="9"/>
        <v>630</v>
      </c>
      <c r="AE31" s="4">
        <f t="shared" si="10"/>
        <v>727</v>
      </c>
      <c r="AF31" s="4">
        <f t="shared" si="11"/>
        <v>643</v>
      </c>
      <c r="AG31" s="4"/>
      <c r="AI31" t="s">
        <v>368</v>
      </c>
      <c r="AJ31" s="4">
        <v>3605</v>
      </c>
      <c r="AK31" s="4">
        <v>3548</v>
      </c>
      <c r="AL31" s="4">
        <v>3815</v>
      </c>
      <c r="AM31" s="4">
        <v>4122</v>
      </c>
      <c r="AN31" s="4">
        <v>4358</v>
      </c>
      <c r="AO31" s="11">
        <f t="shared" si="13"/>
        <v>6808</v>
      </c>
      <c r="AP31" s="11">
        <f t="shared" si="14"/>
        <v>7143</v>
      </c>
      <c r="AQ31" s="11">
        <f t="shared" si="15"/>
        <v>4883</v>
      </c>
      <c r="AR31" s="11">
        <f t="shared" si="16"/>
        <v>4648</v>
      </c>
      <c r="AS31" s="11">
        <f t="shared" si="17"/>
        <v>4763</v>
      </c>
      <c r="AT31" s="11"/>
      <c r="AV31" t="s">
        <v>368</v>
      </c>
      <c r="AW31" s="4">
        <v>442</v>
      </c>
      <c r="AX31" s="4">
        <v>70</v>
      </c>
      <c r="AY31" s="4">
        <v>439</v>
      </c>
      <c r="AZ31" s="4">
        <v>80</v>
      </c>
      <c r="BA31" s="4">
        <v>436</v>
      </c>
      <c r="BB31" s="4">
        <v>75</v>
      </c>
      <c r="BC31" s="4">
        <v>489</v>
      </c>
      <c r="BD31" s="4">
        <v>101</v>
      </c>
      <c r="BE31" s="4">
        <v>437</v>
      </c>
      <c r="BF31" s="4">
        <v>105</v>
      </c>
      <c r="BG31" s="4">
        <f>+'Tabla seguimiento mortalidad'!H307</f>
        <v>460</v>
      </c>
      <c r="BH31" s="4">
        <f>+'Tabla seguimiento mortalidad'!I307</f>
        <v>76</v>
      </c>
      <c r="BI31" s="11">
        <f>+'Tabla seguimiento mortalidad'!H361</f>
        <v>519</v>
      </c>
      <c r="BJ31" s="11">
        <f>+'Tabla seguimiento mortalidad'!I361</f>
        <v>90</v>
      </c>
      <c r="BK31" s="11">
        <f>'Tabla seguimiento mortalidad'!H414</f>
        <v>545</v>
      </c>
      <c r="BL31" s="11">
        <f>'Tabla seguimiento mortalidad'!I414</f>
        <v>85</v>
      </c>
      <c r="BM31" s="11">
        <f>+'Tabla seguimiento mortalidad'!H467</f>
        <v>581</v>
      </c>
      <c r="BN31" s="11">
        <f>+'Tabla seguimiento mortalidad'!I467</f>
        <v>146</v>
      </c>
      <c r="BO31" s="11">
        <f>+'Tabla seguimiento mortalidad'!H520</f>
        <v>534</v>
      </c>
      <c r="BP31" s="11">
        <f>+'Tabla seguimiento mortalidad'!I520</f>
        <v>108</v>
      </c>
      <c r="BQ31" s="11"/>
      <c r="BR31" s="11"/>
      <c r="BT31" s="7">
        <f t="shared" si="19"/>
        <v>3889.6</v>
      </c>
      <c r="BU31" s="8">
        <f t="shared" si="20"/>
        <v>1.7503085150143973</v>
      </c>
      <c r="BV31" s="8">
        <f t="shared" si="21"/>
        <v>1.8364356232003292</v>
      </c>
      <c r="BW31" s="8">
        <f t="shared" si="28"/>
        <v>1.2553990127519539</v>
      </c>
      <c r="BX31" s="8">
        <f t="shared" si="23"/>
        <v>1.1949814890991362</v>
      </c>
      <c r="BY31" s="8">
        <f t="shared" si="24"/>
        <v>1.2245475113122173</v>
      </c>
      <c r="BZ31" s="8"/>
      <c r="CB31" t="s">
        <v>368</v>
      </c>
      <c r="CC31" s="9">
        <f t="shared" si="26"/>
        <v>1.7503085150143973</v>
      </c>
    </row>
    <row r="32" spans="2:81" x14ac:dyDescent="0.25">
      <c r="B32" t="s">
        <v>218</v>
      </c>
      <c r="C32">
        <v>3429</v>
      </c>
      <c r="D32">
        <v>508</v>
      </c>
      <c r="E32">
        <v>33</v>
      </c>
      <c r="F32">
        <f t="shared" si="0"/>
        <v>3970</v>
      </c>
      <c r="I32" t="s">
        <v>369</v>
      </c>
      <c r="J32" s="4">
        <v>3970</v>
      </c>
      <c r="K32" s="4">
        <v>4188</v>
      </c>
      <c r="L32" s="4">
        <v>4263</v>
      </c>
      <c r="M32" s="4">
        <v>4518</v>
      </c>
      <c r="N32" s="4">
        <v>4672</v>
      </c>
      <c r="O32" s="4">
        <f t="shared" si="1"/>
        <v>7754</v>
      </c>
      <c r="P32" s="4">
        <f t="shared" si="2"/>
        <v>7155</v>
      </c>
      <c r="Q32" s="4">
        <f t="shared" si="27"/>
        <v>5531</v>
      </c>
      <c r="R32" s="4">
        <f t="shared" si="4"/>
        <v>5405</v>
      </c>
      <c r="S32" s="4">
        <f t="shared" si="5"/>
        <v>5534</v>
      </c>
      <c r="T32" s="4"/>
      <c r="V32" t="s">
        <v>369</v>
      </c>
      <c r="W32" s="4">
        <v>508</v>
      </c>
      <c r="X32" s="4">
        <v>502</v>
      </c>
      <c r="Y32" s="4">
        <v>524</v>
      </c>
      <c r="Z32" s="4">
        <v>528</v>
      </c>
      <c r="AA32" s="4">
        <v>596</v>
      </c>
      <c r="AB32" s="11">
        <f t="shared" si="7"/>
        <v>513</v>
      </c>
      <c r="AC32" s="4">
        <f t="shared" si="8"/>
        <v>661</v>
      </c>
      <c r="AD32" s="4">
        <f t="shared" si="9"/>
        <v>691</v>
      </c>
      <c r="AE32" s="4">
        <f t="shared" si="10"/>
        <v>658</v>
      </c>
      <c r="AF32" s="4">
        <f t="shared" si="11"/>
        <v>601</v>
      </c>
      <c r="AG32" s="4"/>
      <c r="AI32" t="s">
        <v>369</v>
      </c>
      <c r="AJ32" s="4">
        <v>3429</v>
      </c>
      <c r="AK32" s="4">
        <v>3667</v>
      </c>
      <c r="AL32" s="4">
        <v>3730</v>
      </c>
      <c r="AM32" s="4">
        <v>3953</v>
      </c>
      <c r="AN32" s="4">
        <v>4057</v>
      </c>
      <c r="AO32" s="11">
        <f t="shared" si="13"/>
        <v>7230</v>
      </c>
      <c r="AP32" s="11">
        <f t="shared" si="14"/>
        <v>6477</v>
      </c>
      <c r="AQ32" s="11">
        <f t="shared" si="15"/>
        <v>4816</v>
      </c>
      <c r="AR32" s="11">
        <f t="shared" si="16"/>
        <v>4720</v>
      </c>
      <c r="AS32" s="11">
        <f t="shared" si="17"/>
        <v>4886</v>
      </c>
      <c r="AT32" s="11"/>
      <c r="AV32" t="s">
        <v>369</v>
      </c>
      <c r="AW32" s="4">
        <v>417</v>
      </c>
      <c r="AX32" s="4">
        <v>91</v>
      </c>
      <c r="AY32" s="4">
        <v>425</v>
      </c>
      <c r="AZ32" s="4">
        <v>77</v>
      </c>
      <c r="BA32" s="4">
        <v>453</v>
      </c>
      <c r="BB32" s="4">
        <v>70</v>
      </c>
      <c r="BC32" s="4">
        <v>443</v>
      </c>
      <c r="BD32" s="4">
        <v>84</v>
      </c>
      <c r="BE32" s="4">
        <v>488</v>
      </c>
      <c r="BF32" s="4">
        <v>105</v>
      </c>
      <c r="BG32" s="4">
        <f>+'Tabla seguimiento mortalidad'!H308</f>
        <v>428</v>
      </c>
      <c r="BH32" s="4">
        <f>+'Tabla seguimiento mortalidad'!I308</f>
        <v>84</v>
      </c>
      <c r="BI32" s="11">
        <f>+'Tabla seguimiento mortalidad'!H362</f>
        <v>548</v>
      </c>
      <c r="BJ32" s="11">
        <f>+'Tabla seguimiento mortalidad'!I362</f>
        <v>109</v>
      </c>
      <c r="BK32" s="11">
        <f>'Tabla seguimiento mortalidad'!H415</f>
        <v>584</v>
      </c>
      <c r="BL32" s="11">
        <f>'Tabla seguimiento mortalidad'!I415</f>
        <v>107</v>
      </c>
      <c r="BM32" s="11">
        <f>+'Tabla seguimiento mortalidad'!H468</f>
        <v>563</v>
      </c>
      <c r="BN32" s="11">
        <f>+'Tabla seguimiento mortalidad'!I468</f>
        <v>95</v>
      </c>
      <c r="BO32" s="11">
        <f>+'Tabla seguimiento mortalidad'!H521</f>
        <v>513</v>
      </c>
      <c r="BP32" s="11">
        <f>+'Tabla seguimiento mortalidad'!I521</f>
        <v>88</v>
      </c>
      <c r="BQ32" s="11"/>
      <c r="BR32" s="11"/>
      <c r="BT32" s="7">
        <f t="shared" si="19"/>
        <v>3767.2</v>
      </c>
      <c r="BU32" s="8">
        <f t="shared" si="20"/>
        <v>1.919197281800807</v>
      </c>
      <c r="BV32" s="8">
        <f t="shared" si="21"/>
        <v>1.7193140794223827</v>
      </c>
      <c r="BW32" s="8">
        <f t="shared" si="28"/>
        <v>1.2784030579740921</v>
      </c>
      <c r="BX32" s="8">
        <f t="shared" si="23"/>
        <v>1.2529199405393927</v>
      </c>
      <c r="BY32" s="8">
        <f t="shared" si="24"/>
        <v>1.2969844977702274</v>
      </c>
      <c r="BZ32" s="8"/>
      <c r="CB32" t="s">
        <v>369</v>
      </c>
      <c r="CC32" s="9">
        <f t="shared" si="26"/>
        <v>1.919197281800807</v>
      </c>
    </row>
    <row r="33" spans="2:81" x14ac:dyDescent="0.25">
      <c r="B33" t="s">
        <v>219</v>
      </c>
      <c r="C33">
        <v>3516</v>
      </c>
      <c r="D33">
        <v>525</v>
      </c>
      <c r="E33">
        <v>28</v>
      </c>
      <c r="F33">
        <f t="shared" si="0"/>
        <v>4069</v>
      </c>
      <c r="I33" t="s">
        <v>370</v>
      </c>
      <c r="J33" s="4">
        <v>4069</v>
      </c>
      <c r="K33" s="4">
        <v>4175</v>
      </c>
      <c r="L33" s="4">
        <v>4390</v>
      </c>
      <c r="M33" s="4">
        <v>4459</v>
      </c>
      <c r="N33" s="4">
        <v>4726</v>
      </c>
      <c r="O33" s="4">
        <f t="shared" si="1"/>
        <v>8116</v>
      </c>
      <c r="P33" s="4">
        <f t="shared" si="2"/>
        <v>6384</v>
      </c>
      <c r="Q33" s="4">
        <f t="shared" si="27"/>
        <v>5356</v>
      </c>
      <c r="R33" s="4">
        <f t="shared" si="4"/>
        <v>5080</v>
      </c>
      <c r="S33" s="4">
        <f t="shared" si="5"/>
        <v>5364</v>
      </c>
      <c r="T33" s="4"/>
      <c r="V33" t="s">
        <v>370</v>
      </c>
      <c r="W33" s="4">
        <v>525</v>
      </c>
      <c r="X33" s="4">
        <v>516</v>
      </c>
      <c r="Y33" s="4">
        <v>578</v>
      </c>
      <c r="Z33" s="4">
        <v>496</v>
      </c>
      <c r="AA33" s="4">
        <v>566</v>
      </c>
      <c r="AB33" s="11">
        <f t="shared" si="7"/>
        <v>608</v>
      </c>
      <c r="AC33" s="4">
        <f t="shared" si="8"/>
        <v>706</v>
      </c>
      <c r="AD33" s="4">
        <f t="shared" si="9"/>
        <v>594</v>
      </c>
      <c r="AE33" s="4">
        <f t="shared" si="10"/>
        <v>679</v>
      </c>
      <c r="AF33" s="4">
        <f t="shared" si="11"/>
        <v>631</v>
      </c>
      <c r="AG33" s="4"/>
      <c r="AI33" t="s">
        <v>370</v>
      </c>
      <c r="AJ33" s="4">
        <v>3516</v>
      </c>
      <c r="AK33" s="4">
        <v>3630</v>
      </c>
      <c r="AL33" s="4">
        <v>3792</v>
      </c>
      <c r="AM33" s="4">
        <v>3944</v>
      </c>
      <c r="AN33" s="4">
        <v>4143</v>
      </c>
      <c r="AO33" s="11">
        <f t="shared" si="13"/>
        <v>7494</v>
      </c>
      <c r="AP33" s="11">
        <f t="shared" si="14"/>
        <v>5648</v>
      </c>
      <c r="AQ33" s="11">
        <f t="shared" si="15"/>
        <v>4728</v>
      </c>
      <c r="AR33" s="11">
        <f t="shared" si="16"/>
        <v>4373</v>
      </c>
      <c r="AS33" s="11">
        <f t="shared" si="17"/>
        <v>4699</v>
      </c>
      <c r="AT33" s="11"/>
      <c r="AV33" t="s">
        <v>370</v>
      </c>
      <c r="AW33" s="4">
        <v>448</v>
      </c>
      <c r="AX33" s="4">
        <v>77</v>
      </c>
      <c r="AY33" s="4">
        <v>441</v>
      </c>
      <c r="AZ33" s="4">
        <v>74</v>
      </c>
      <c r="BA33" s="4">
        <v>494</v>
      </c>
      <c r="BB33" s="4">
        <v>84</v>
      </c>
      <c r="BC33" s="4">
        <v>432</v>
      </c>
      <c r="BD33" s="4">
        <v>62</v>
      </c>
      <c r="BE33" s="4">
        <v>472</v>
      </c>
      <c r="BF33" s="4">
        <v>94</v>
      </c>
      <c r="BG33" s="4">
        <f>+'Tabla seguimiento mortalidad'!H309</f>
        <v>522</v>
      </c>
      <c r="BH33" s="4">
        <f>+'Tabla seguimiento mortalidad'!I309</f>
        <v>84</v>
      </c>
      <c r="BI33" s="11">
        <f>+'Tabla seguimiento mortalidad'!H363</f>
        <v>594</v>
      </c>
      <c r="BJ33" s="11">
        <f>+'Tabla seguimiento mortalidad'!I363</f>
        <v>112</v>
      </c>
      <c r="BK33" s="11">
        <f>'Tabla seguimiento mortalidad'!H416</f>
        <v>495</v>
      </c>
      <c r="BL33" s="11">
        <f>'Tabla seguimiento mortalidad'!I416</f>
        <v>98</v>
      </c>
      <c r="BM33" s="11">
        <f>+'Tabla seguimiento mortalidad'!H469</f>
        <v>556</v>
      </c>
      <c r="BN33" s="11">
        <f>+'Tabla seguimiento mortalidad'!I469</f>
        <v>123</v>
      </c>
      <c r="BO33" s="11">
        <f>+'Tabla seguimiento mortalidad'!H522</f>
        <v>539</v>
      </c>
      <c r="BP33" s="11">
        <f>+'Tabla seguimiento mortalidad'!I522</f>
        <v>91</v>
      </c>
      <c r="BQ33" s="11"/>
      <c r="BR33" s="11"/>
      <c r="BT33" s="7">
        <f t="shared" si="19"/>
        <v>3805</v>
      </c>
      <c r="BU33" s="8">
        <f t="shared" si="20"/>
        <v>1.9695137976346913</v>
      </c>
      <c r="BV33" s="8">
        <f t="shared" si="21"/>
        <v>1.4843626806833115</v>
      </c>
      <c r="BW33" s="8">
        <f t="shared" si="28"/>
        <v>1.2425755584756899</v>
      </c>
      <c r="BX33" s="8">
        <f t="shared" si="23"/>
        <v>1.1492772667542708</v>
      </c>
      <c r="BY33" s="8">
        <f t="shared" si="24"/>
        <v>1.2349540078843626</v>
      </c>
      <c r="BZ33" s="8"/>
      <c r="CB33" t="s">
        <v>370</v>
      </c>
      <c r="CC33" s="9">
        <f t="shared" si="26"/>
        <v>1.9695137976346913</v>
      </c>
    </row>
    <row r="34" spans="2:81" x14ac:dyDescent="0.25">
      <c r="B34" t="s">
        <v>220</v>
      </c>
      <c r="C34">
        <v>3695</v>
      </c>
      <c r="D34">
        <v>574</v>
      </c>
      <c r="E34">
        <v>27</v>
      </c>
      <c r="F34">
        <f t="shared" si="0"/>
        <v>4296</v>
      </c>
      <c r="I34" t="s">
        <v>371</v>
      </c>
      <c r="J34" s="4">
        <v>4296</v>
      </c>
      <c r="K34" s="4">
        <v>4291</v>
      </c>
      <c r="L34" s="4">
        <v>4278</v>
      </c>
      <c r="M34" s="4">
        <v>4607</v>
      </c>
      <c r="N34" s="4">
        <v>4742</v>
      </c>
      <c r="O34" s="4">
        <f t="shared" si="1"/>
        <v>7915</v>
      </c>
      <c r="P34" s="4">
        <f t="shared" si="2"/>
        <v>5895</v>
      </c>
      <c r="Q34" s="4">
        <f t="shared" si="27"/>
        <v>5322</v>
      </c>
      <c r="R34" s="4">
        <f t="shared" si="4"/>
        <v>5234</v>
      </c>
      <c r="S34" s="4">
        <f t="shared" si="5"/>
        <v>5145</v>
      </c>
      <c r="T34" s="4"/>
      <c r="V34" t="s">
        <v>371</v>
      </c>
      <c r="W34" s="4">
        <v>574</v>
      </c>
      <c r="X34" s="4">
        <v>548</v>
      </c>
      <c r="Y34" s="4">
        <v>506</v>
      </c>
      <c r="Z34" s="4">
        <v>600</v>
      </c>
      <c r="AA34" s="4">
        <v>629</v>
      </c>
      <c r="AB34" s="11">
        <f t="shared" si="7"/>
        <v>547</v>
      </c>
      <c r="AC34" s="4">
        <f t="shared" si="8"/>
        <v>640</v>
      </c>
      <c r="AD34" s="4">
        <f t="shared" si="9"/>
        <v>663</v>
      </c>
      <c r="AE34" s="4">
        <f t="shared" si="10"/>
        <v>645</v>
      </c>
      <c r="AF34" s="4">
        <f t="shared" si="11"/>
        <v>624</v>
      </c>
      <c r="AG34" s="4"/>
      <c r="AI34" t="s">
        <v>371</v>
      </c>
      <c r="AJ34" s="4">
        <v>3695</v>
      </c>
      <c r="AK34" s="4">
        <v>3701</v>
      </c>
      <c r="AL34" s="4">
        <v>3755</v>
      </c>
      <c r="AM34" s="4">
        <v>3984</v>
      </c>
      <c r="AN34" s="4">
        <v>4097</v>
      </c>
      <c r="AO34" s="11">
        <f t="shared" si="13"/>
        <v>7355</v>
      </c>
      <c r="AP34" s="11">
        <f t="shared" si="14"/>
        <v>5237</v>
      </c>
      <c r="AQ34" s="11">
        <f t="shared" si="15"/>
        <v>4627</v>
      </c>
      <c r="AR34" s="11">
        <f t="shared" si="16"/>
        <v>4563</v>
      </c>
      <c r="AS34" s="11">
        <f t="shared" si="17"/>
        <v>4478</v>
      </c>
      <c r="AT34" s="11"/>
      <c r="AV34" t="s">
        <v>371</v>
      </c>
      <c r="AW34" s="4">
        <v>478</v>
      </c>
      <c r="AX34" s="4">
        <v>95</v>
      </c>
      <c r="AY34" s="4">
        <v>452</v>
      </c>
      <c r="AZ34" s="4">
        <v>95</v>
      </c>
      <c r="BA34" s="4">
        <v>423</v>
      </c>
      <c r="BB34" s="4">
        <v>82</v>
      </c>
      <c r="BC34" s="4">
        <v>499</v>
      </c>
      <c r="BD34" s="4">
        <v>99</v>
      </c>
      <c r="BE34" s="4">
        <v>530</v>
      </c>
      <c r="BF34" s="4">
        <v>96</v>
      </c>
      <c r="BG34" s="4">
        <f>+'Tabla seguimiento mortalidad'!H310</f>
        <v>443</v>
      </c>
      <c r="BH34" s="4">
        <f>+'Tabla seguimiento mortalidad'!I310</f>
        <v>103</v>
      </c>
      <c r="BI34" s="11">
        <f>+'Tabla seguimiento mortalidad'!H364</f>
        <v>527</v>
      </c>
      <c r="BJ34" s="11">
        <f>+'Tabla seguimiento mortalidad'!I364</f>
        <v>113</v>
      </c>
      <c r="BK34" s="11">
        <f>'Tabla seguimiento mortalidad'!H417</f>
        <v>574</v>
      </c>
      <c r="BL34" s="11">
        <f>'Tabla seguimiento mortalidad'!I417</f>
        <v>89</v>
      </c>
      <c r="BM34" s="11">
        <f>+'Tabla seguimiento mortalidad'!H470</f>
        <v>547</v>
      </c>
      <c r="BN34" s="11">
        <f>+'Tabla seguimiento mortalidad'!I470</f>
        <v>97</v>
      </c>
      <c r="BO34" s="11">
        <f>+'Tabla seguimiento mortalidad'!H523</f>
        <v>518</v>
      </c>
      <c r="BP34" s="11">
        <f>+'Tabla seguimiento mortalidad'!I523</f>
        <v>105</v>
      </c>
      <c r="BQ34" s="11"/>
      <c r="BR34" s="11"/>
      <c r="BT34" s="7">
        <f t="shared" si="19"/>
        <v>3846.4</v>
      </c>
      <c r="BU34" s="8">
        <f t="shared" si="20"/>
        <v>1.9121776206322796</v>
      </c>
      <c r="BV34" s="8">
        <f t="shared" si="21"/>
        <v>1.3615328618968385</v>
      </c>
      <c r="BW34" s="8">
        <f t="shared" si="28"/>
        <v>1.2029430116472546</v>
      </c>
      <c r="BX34" s="8">
        <f t="shared" si="23"/>
        <v>1.1863040765391015</v>
      </c>
      <c r="BY34" s="8">
        <f t="shared" si="24"/>
        <v>1.1642054908485857</v>
      </c>
      <c r="BZ34" s="8"/>
      <c r="CB34" t="s">
        <v>371</v>
      </c>
      <c r="CC34" s="9">
        <f t="shared" si="26"/>
        <v>1.9121776206322796</v>
      </c>
    </row>
    <row r="35" spans="2:81" x14ac:dyDescent="0.25">
      <c r="B35" t="s">
        <v>221</v>
      </c>
      <c r="C35">
        <v>3596</v>
      </c>
      <c r="D35">
        <v>473</v>
      </c>
      <c r="E35">
        <v>32</v>
      </c>
      <c r="F35">
        <f t="shared" si="0"/>
        <v>4101</v>
      </c>
      <c r="I35" t="s">
        <v>372</v>
      </c>
      <c r="J35" s="4">
        <v>4101</v>
      </c>
      <c r="K35" s="4">
        <v>4176</v>
      </c>
      <c r="L35" s="4">
        <v>4389</v>
      </c>
      <c r="M35" s="4">
        <v>4637</v>
      </c>
      <c r="N35" s="4">
        <v>4693</v>
      </c>
      <c r="O35" s="4">
        <f t="shared" si="1"/>
        <v>7683</v>
      </c>
      <c r="P35" s="4">
        <f t="shared" si="2"/>
        <v>5671</v>
      </c>
      <c r="Q35" s="4">
        <f t="shared" si="27"/>
        <v>5109</v>
      </c>
      <c r="R35" s="4">
        <f t="shared" si="4"/>
        <v>5162</v>
      </c>
      <c r="S35" s="4">
        <f t="shared" si="5"/>
        <v>5247</v>
      </c>
      <c r="T35" s="4"/>
      <c r="V35" t="s">
        <v>372</v>
      </c>
      <c r="W35" s="4">
        <v>473</v>
      </c>
      <c r="X35" s="4">
        <v>532</v>
      </c>
      <c r="Y35" s="4">
        <v>516</v>
      </c>
      <c r="Z35" s="4">
        <v>587</v>
      </c>
      <c r="AA35" s="4">
        <v>598</v>
      </c>
      <c r="AB35" s="11">
        <f t="shared" si="7"/>
        <v>534</v>
      </c>
      <c r="AC35" s="4">
        <f t="shared" si="8"/>
        <v>614</v>
      </c>
      <c r="AD35" s="4">
        <f t="shared" si="9"/>
        <v>624</v>
      </c>
      <c r="AE35" s="4">
        <f t="shared" si="10"/>
        <v>657</v>
      </c>
      <c r="AF35" s="4">
        <f t="shared" si="11"/>
        <v>653</v>
      </c>
      <c r="AG35" s="4"/>
      <c r="AI35" t="s">
        <v>372</v>
      </c>
      <c r="AJ35" s="4">
        <v>3596</v>
      </c>
      <c r="AK35" s="4">
        <v>3610</v>
      </c>
      <c r="AL35" s="4">
        <v>3853</v>
      </c>
      <c r="AM35" s="4">
        <v>4024</v>
      </c>
      <c r="AN35" s="4">
        <v>4078</v>
      </c>
      <c r="AO35" s="11">
        <f t="shared" si="13"/>
        <v>7134</v>
      </c>
      <c r="AP35" s="11">
        <f t="shared" si="14"/>
        <v>5037</v>
      </c>
      <c r="AQ35" s="11">
        <f t="shared" si="15"/>
        <v>4453</v>
      </c>
      <c r="AR35" s="11">
        <f t="shared" si="16"/>
        <v>4474</v>
      </c>
      <c r="AS35" s="11">
        <f t="shared" si="17"/>
        <v>4563</v>
      </c>
      <c r="AT35" s="11"/>
      <c r="AV35" t="s">
        <v>372</v>
      </c>
      <c r="AW35" s="4">
        <v>414</v>
      </c>
      <c r="AX35" s="4">
        <v>59</v>
      </c>
      <c r="AY35" s="4">
        <v>453</v>
      </c>
      <c r="AZ35" s="4">
        <v>79</v>
      </c>
      <c r="BA35" s="4">
        <v>447</v>
      </c>
      <c r="BB35" s="4">
        <v>69</v>
      </c>
      <c r="BC35" s="4">
        <v>494</v>
      </c>
      <c r="BD35" s="4">
        <v>93</v>
      </c>
      <c r="BE35" s="4">
        <v>501</v>
      </c>
      <c r="BF35" s="4">
        <v>96</v>
      </c>
      <c r="BG35" s="4">
        <f>+'Tabla seguimiento mortalidad'!H311</f>
        <v>459</v>
      </c>
      <c r="BH35" s="4">
        <f>+'Tabla seguimiento mortalidad'!I311</f>
        <v>74</v>
      </c>
      <c r="BI35" s="11">
        <f>+'Tabla seguimiento mortalidad'!H365</f>
        <v>517</v>
      </c>
      <c r="BJ35" s="11">
        <f>+'Tabla seguimiento mortalidad'!I365</f>
        <v>97</v>
      </c>
      <c r="BK35" s="11">
        <f>'Tabla seguimiento mortalidad'!H418</f>
        <v>524</v>
      </c>
      <c r="BL35" s="11">
        <f>'Tabla seguimiento mortalidad'!I418</f>
        <v>100</v>
      </c>
      <c r="BM35" s="11">
        <f>+'Tabla seguimiento mortalidad'!H471</f>
        <v>536</v>
      </c>
      <c r="BN35" s="11">
        <f>+'Tabla seguimiento mortalidad'!I471</f>
        <v>118</v>
      </c>
      <c r="BO35" s="11">
        <f>+'Tabla seguimiento mortalidad'!H524</f>
        <v>556</v>
      </c>
      <c r="BP35" s="11">
        <f>+'Tabla seguimiento mortalidad'!I524</f>
        <v>93</v>
      </c>
      <c r="BQ35" s="11"/>
      <c r="BR35" s="11"/>
      <c r="BT35" s="7">
        <f t="shared" si="19"/>
        <v>3832.2</v>
      </c>
      <c r="BU35" s="8">
        <f t="shared" si="20"/>
        <v>1.8615938625332709</v>
      </c>
      <c r="BV35" s="8">
        <f t="shared" si="21"/>
        <v>1.3143886018475028</v>
      </c>
      <c r="BW35" s="8">
        <f t="shared" si="28"/>
        <v>1.1619957204738793</v>
      </c>
      <c r="BX35" s="8">
        <f t="shared" si="23"/>
        <v>1.1674756014821774</v>
      </c>
      <c r="BY35" s="8">
        <f t="shared" si="24"/>
        <v>1.1906998590887741</v>
      </c>
      <c r="BZ35" s="8"/>
      <c r="CB35" t="s">
        <v>372</v>
      </c>
      <c r="CC35" s="9">
        <f t="shared" si="26"/>
        <v>1.8615938625332709</v>
      </c>
    </row>
    <row r="36" spans="2:81" x14ac:dyDescent="0.25">
      <c r="B36" t="s">
        <v>222</v>
      </c>
      <c r="C36">
        <v>3504</v>
      </c>
      <c r="D36">
        <v>478</v>
      </c>
      <c r="E36">
        <v>18</v>
      </c>
      <c r="F36">
        <f t="shared" si="0"/>
        <v>4000</v>
      </c>
      <c r="I36" t="s">
        <v>373</v>
      </c>
      <c r="J36" s="4">
        <v>4000</v>
      </c>
      <c r="K36" s="4">
        <v>4036</v>
      </c>
      <c r="L36" s="4">
        <v>4234</v>
      </c>
      <c r="M36" s="4">
        <v>4498</v>
      </c>
      <c r="N36" s="4">
        <v>4912</v>
      </c>
      <c r="O36" s="4">
        <f t="shared" si="1"/>
        <v>7189</v>
      </c>
      <c r="P36" s="4">
        <f t="shared" si="2"/>
        <v>5386</v>
      </c>
      <c r="Q36" s="4">
        <f t="shared" si="27"/>
        <v>5198</v>
      </c>
      <c r="R36" s="4">
        <f t="shared" si="4"/>
        <v>5044</v>
      </c>
      <c r="S36" s="4">
        <f t="shared" si="5"/>
        <v>5110</v>
      </c>
      <c r="T36" s="4"/>
      <c r="V36" t="s">
        <v>373</v>
      </c>
      <c r="W36" s="4">
        <v>478</v>
      </c>
      <c r="X36" s="4">
        <v>504</v>
      </c>
      <c r="Y36" s="4">
        <v>505</v>
      </c>
      <c r="Z36" s="4">
        <v>563</v>
      </c>
      <c r="AA36" s="4">
        <v>605</v>
      </c>
      <c r="AB36" s="11">
        <f t="shared" si="7"/>
        <v>543</v>
      </c>
      <c r="AC36" s="4">
        <f t="shared" si="8"/>
        <v>620</v>
      </c>
      <c r="AD36" s="4">
        <f t="shared" si="9"/>
        <v>666</v>
      </c>
      <c r="AE36" s="4">
        <f t="shared" si="10"/>
        <v>625</v>
      </c>
      <c r="AF36" s="4">
        <f t="shared" si="11"/>
        <v>659</v>
      </c>
      <c r="AG36" s="4"/>
      <c r="AI36" t="s">
        <v>373</v>
      </c>
      <c r="AJ36" s="4">
        <v>3504</v>
      </c>
      <c r="AK36" s="4">
        <v>3497</v>
      </c>
      <c r="AL36" s="4">
        <v>3713</v>
      </c>
      <c r="AM36" s="4">
        <v>3913</v>
      </c>
      <c r="AN36" s="4">
        <v>4281</v>
      </c>
      <c r="AO36" s="11">
        <f t="shared" si="13"/>
        <v>6628</v>
      </c>
      <c r="AP36" s="11">
        <f t="shared" si="14"/>
        <v>4741</v>
      </c>
      <c r="AQ36" s="11">
        <f t="shared" si="15"/>
        <v>4510</v>
      </c>
      <c r="AR36" s="11">
        <f t="shared" si="16"/>
        <v>4386</v>
      </c>
      <c r="AS36" s="11">
        <f t="shared" si="17"/>
        <v>4408</v>
      </c>
      <c r="AT36" s="11"/>
      <c r="AV36" t="s">
        <v>373</v>
      </c>
      <c r="AW36" s="4">
        <v>396</v>
      </c>
      <c r="AX36" s="4">
        <v>82</v>
      </c>
      <c r="AY36" s="4">
        <v>426</v>
      </c>
      <c r="AZ36" s="4">
        <v>78</v>
      </c>
      <c r="BA36" s="4">
        <v>436</v>
      </c>
      <c r="BB36" s="4">
        <v>69</v>
      </c>
      <c r="BC36" s="4">
        <v>474</v>
      </c>
      <c r="BD36" s="4">
        <v>88</v>
      </c>
      <c r="BE36" s="4">
        <v>501</v>
      </c>
      <c r="BF36" s="4">
        <v>102</v>
      </c>
      <c r="BG36" s="4">
        <f>+'Tabla seguimiento mortalidad'!H312</f>
        <v>466</v>
      </c>
      <c r="BH36" s="4">
        <f>+'Tabla seguimiento mortalidad'!I312</f>
        <v>77</v>
      </c>
      <c r="BI36" s="11">
        <f>+'Tabla seguimiento mortalidad'!H366</f>
        <v>539</v>
      </c>
      <c r="BJ36" s="11">
        <f>+'Tabla seguimiento mortalidad'!I366</f>
        <v>81</v>
      </c>
      <c r="BK36" s="11">
        <f>'Tabla seguimiento mortalidad'!H419</f>
        <v>583</v>
      </c>
      <c r="BL36" s="11">
        <f>'Tabla seguimiento mortalidad'!I419</f>
        <v>83</v>
      </c>
      <c r="BM36" s="11">
        <f>+'Tabla seguimiento mortalidad'!H472</f>
        <v>545</v>
      </c>
      <c r="BN36" s="11">
        <f>+'Tabla seguimiento mortalidad'!I472</f>
        <v>78</v>
      </c>
      <c r="BO36" s="11">
        <f>+'Tabla seguimiento mortalidad'!H525</f>
        <v>571</v>
      </c>
      <c r="BP36" s="11">
        <f>+'Tabla seguimiento mortalidad'!I525</f>
        <v>88</v>
      </c>
      <c r="BQ36" s="11"/>
      <c r="BR36" s="11"/>
      <c r="BT36" s="7">
        <f t="shared" si="19"/>
        <v>3781.6</v>
      </c>
      <c r="BU36" s="8">
        <f t="shared" si="20"/>
        <v>1.7526972709964037</v>
      </c>
      <c r="BV36" s="8">
        <f t="shared" si="21"/>
        <v>1.2537021366617305</v>
      </c>
      <c r="BW36" s="8">
        <f t="shared" si="28"/>
        <v>1.1926168817431775</v>
      </c>
      <c r="BX36" s="8">
        <f t="shared" si="23"/>
        <v>1.1598265284535647</v>
      </c>
      <c r="BY36" s="8">
        <f t="shared" si="24"/>
        <v>1.165644171779141</v>
      </c>
      <c r="BZ36" s="8"/>
      <c r="CB36" t="s">
        <v>373</v>
      </c>
      <c r="CC36" s="9">
        <f t="shared" si="26"/>
        <v>1.7526972709964037</v>
      </c>
    </row>
    <row r="37" spans="2:81" x14ac:dyDescent="0.25">
      <c r="B37" t="s">
        <v>223</v>
      </c>
      <c r="C37">
        <v>3523</v>
      </c>
      <c r="D37">
        <v>532</v>
      </c>
      <c r="E37">
        <v>28</v>
      </c>
      <c r="F37">
        <f t="shared" si="0"/>
        <v>4083</v>
      </c>
      <c r="I37" t="s">
        <v>374</v>
      </c>
      <c r="J37" s="4">
        <v>4083</v>
      </c>
      <c r="K37" s="4">
        <v>4123</v>
      </c>
      <c r="L37" s="4">
        <v>4253</v>
      </c>
      <c r="M37" s="4">
        <v>4462</v>
      </c>
      <c r="N37" s="4">
        <v>4842</v>
      </c>
      <c r="O37" s="4">
        <f t="shared" si="1"/>
        <v>6833</v>
      </c>
      <c r="P37" s="4">
        <f t="shared" si="2"/>
        <v>5137</v>
      </c>
      <c r="Q37" s="4">
        <f t="shared" si="27"/>
        <v>5250</v>
      </c>
      <c r="R37" s="4">
        <f t="shared" si="4"/>
        <v>5323</v>
      </c>
      <c r="S37" s="4">
        <f t="shared" si="5"/>
        <v>5079</v>
      </c>
      <c r="T37" s="4"/>
      <c r="V37" t="s">
        <v>374</v>
      </c>
      <c r="W37" s="4">
        <v>532</v>
      </c>
      <c r="X37" s="4">
        <v>514</v>
      </c>
      <c r="Y37" s="4">
        <v>505</v>
      </c>
      <c r="Z37" s="4">
        <v>547</v>
      </c>
      <c r="AA37" s="4">
        <v>618</v>
      </c>
      <c r="AB37" s="11">
        <f t="shared" si="7"/>
        <v>549</v>
      </c>
      <c r="AC37" s="4">
        <f t="shared" si="8"/>
        <v>629</v>
      </c>
      <c r="AD37" s="4">
        <f t="shared" si="9"/>
        <v>676</v>
      </c>
      <c r="AE37" s="4">
        <f t="shared" si="10"/>
        <v>682</v>
      </c>
      <c r="AF37" s="4">
        <f t="shared" si="11"/>
        <v>615</v>
      </c>
      <c r="AG37" s="4"/>
      <c r="AI37" t="s">
        <v>374</v>
      </c>
      <c r="AJ37" s="4">
        <v>3523</v>
      </c>
      <c r="AK37" s="4">
        <v>3582</v>
      </c>
      <c r="AL37" s="4">
        <v>3726</v>
      </c>
      <c r="AM37" s="4">
        <v>3890</v>
      </c>
      <c r="AN37" s="4">
        <v>4200</v>
      </c>
      <c r="AO37" s="11">
        <f t="shared" si="13"/>
        <v>6268</v>
      </c>
      <c r="AP37" s="11">
        <f t="shared" si="14"/>
        <v>4494</v>
      </c>
      <c r="AQ37" s="11">
        <f t="shared" si="15"/>
        <v>4552</v>
      </c>
      <c r="AR37" s="11">
        <f t="shared" si="16"/>
        <v>4621</v>
      </c>
      <c r="AS37" s="11">
        <f t="shared" si="17"/>
        <v>4438</v>
      </c>
      <c r="AT37" s="11"/>
      <c r="AV37" t="s">
        <v>374</v>
      </c>
      <c r="AW37" s="4">
        <v>468</v>
      </c>
      <c r="AX37" s="4">
        <v>64</v>
      </c>
      <c r="AY37" s="4">
        <v>418</v>
      </c>
      <c r="AZ37" s="4">
        <v>94</v>
      </c>
      <c r="BA37" s="4">
        <v>433</v>
      </c>
      <c r="BB37" s="4">
        <v>71</v>
      </c>
      <c r="BC37" s="4">
        <v>457</v>
      </c>
      <c r="BD37" s="4">
        <v>87</v>
      </c>
      <c r="BE37" s="4">
        <v>484</v>
      </c>
      <c r="BF37" s="4">
        <v>130</v>
      </c>
      <c r="BG37" s="4">
        <f>+'Tabla seguimiento mortalidad'!H313</f>
        <v>453</v>
      </c>
      <c r="BH37" s="4">
        <f>+'Tabla seguimiento mortalidad'!I313</f>
        <v>96</v>
      </c>
      <c r="BI37" s="11">
        <f>+'Tabla seguimiento mortalidad'!H367</f>
        <v>528</v>
      </c>
      <c r="BJ37" s="11">
        <f>+'Tabla seguimiento mortalidad'!I367</f>
        <v>98</v>
      </c>
      <c r="BK37" s="11">
        <f>'Tabla seguimiento mortalidad'!H420</f>
        <v>584</v>
      </c>
      <c r="BL37" s="11">
        <f>'Tabla seguimiento mortalidad'!I420</f>
        <v>91</v>
      </c>
      <c r="BM37" s="11">
        <f>+'Tabla seguimiento mortalidad'!H473</f>
        <v>585</v>
      </c>
      <c r="BN37" s="11">
        <f>+'Tabla seguimiento mortalidad'!I473</f>
        <v>96</v>
      </c>
      <c r="BO37" s="11">
        <f>+'Tabla seguimiento mortalidad'!H526</f>
        <v>509</v>
      </c>
      <c r="BP37" s="11">
        <f>+'Tabla seguimiento mortalidad'!I526</f>
        <v>104</v>
      </c>
      <c r="BQ37" s="11"/>
      <c r="BR37" s="11"/>
      <c r="BT37" s="7">
        <f t="shared" si="19"/>
        <v>3784.2</v>
      </c>
      <c r="BU37" s="8">
        <f t="shared" si="20"/>
        <v>1.6563606574705354</v>
      </c>
      <c r="BV37" s="8">
        <f t="shared" si="21"/>
        <v>1.1875693673695895</v>
      </c>
      <c r="BW37" s="8">
        <f t="shared" si="28"/>
        <v>1.202896252840759</v>
      </c>
      <c r="BX37" s="8">
        <f t="shared" si="23"/>
        <v>1.2211299614185298</v>
      </c>
      <c r="BY37" s="8">
        <f t="shared" si="24"/>
        <v>1.1727709951905292</v>
      </c>
      <c r="BZ37" s="8"/>
      <c r="CB37" t="s">
        <v>374</v>
      </c>
      <c r="CC37" s="9">
        <f t="shared" si="26"/>
        <v>1.6563606574705354</v>
      </c>
    </row>
    <row r="38" spans="2:81" x14ac:dyDescent="0.25">
      <c r="B38" t="s">
        <v>224</v>
      </c>
      <c r="C38">
        <v>3695</v>
      </c>
      <c r="D38">
        <v>512</v>
      </c>
      <c r="E38">
        <v>26</v>
      </c>
      <c r="F38">
        <f t="shared" si="0"/>
        <v>4233</v>
      </c>
      <c r="I38" t="s">
        <v>375</v>
      </c>
      <c r="J38" s="4">
        <v>4233</v>
      </c>
      <c r="K38" s="4">
        <v>4084</v>
      </c>
      <c r="L38" s="4">
        <v>4256</v>
      </c>
      <c r="M38" s="4">
        <v>4452</v>
      </c>
      <c r="N38" s="4">
        <v>4717</v>
      </c>
      <c r="O38" s="4">
        <f t="shared" si="1"/>
        <v>6601</v>
      </c>
      <c r="P38" s="4">
        <f t="shared" si="2"/>
        <v>5101</v>
      </c>
      <c r="Q38" s="4">
        <f t="shared" si="27"/>
        <v>5166</v>
      </c>
      <c r="R38" s="4">
        <f t="shared" si="4"/>
        <v>5149</v>
      </c>
      <c r="S38" s="4">
        <f t="shared" si="5"/>
        <v>5202</v>
      </c>
      <c r="T38" s="4"/>
      <c r="V38" t="s">
        <v>375</v>
      </c>
      <c r="W38" s="4">
        <v>512</v>
      </c>
      <c r="X38" s="4">
        <v>498</v>
      </c>
      <c r="Y38" s="4">
        <v>501</v>
      </c>
      <c r="Z38" s="4">
        <v>579</v>
      </c>
      <c r="AA38" s="4">
        <v>597</v>
      </c>
      <c r="AB38" s="11">
        <f t="shared" si="7"/>
        <v>555</v>
      </c>
      <c r="AC38" s="4">
        <f t="shared" si="8"/>
        <v>620</v>
      </c>
      <c r="AD38" s="4">
        <f t="shared" si="9"/>
        <v>666</v>
      </c>
      <c r="AE38" s="4">
        <f t="shared" si="10"/>
        <v>664</v>
      </c>
      <c r="AF38" s="4">
        <f t="shared" si="11"/>
        <v>666</v>
      </c>
      <c r="AG38" s="4"/>
      <c r="AI38" t="s">
        <v>375</v>
      </c>
      <c r="AJ38" s="4">
        <v>3695</v>
      </c>
      <c r="AK38" s="4">
        <v>3558</v>
      </c>
      <c r="AL38" s="4">
        <v>3737</v>
      </c>
      <c r="AM38" s="4">
        <v>3852</v>
      </c>
      <c r="AN38" s="4">
        <v>4106</v>
      </c>
      <c r="AO38" s="11">
        <f t="shared" si="13"/>
        <v>6034</v>
      </c>
      <c r="AP38" s="11">
        <f t="shared" si="14"/>
        <v>4465</v>
      </c>
      <c r="AQ38" s="11">
        <f t="shared" si="15"/>
        <v>4470</v>
      </c>
      <c r="AR38" s="11">
        <f t="shared" si="16"/>
        <v>4456</v>
      </c>
      <c r="AS38" s="11">
        <f t="shared" si="17"/>
        <v>4509</v>
      </c>
      <c r="AT38" s="11"/>
      <c r="AV38" t="s">
        <v>375</v>
      </c>
      <c r="AW38" s="4">
        <v>423</v>
      </c>
      <c r="AX38" s="4">
        <v>88</v>
      </c>
      <c r="AY38" s="4">
        <v>428</v>
      </c>
      <c r="AZ38" s="4">
        <v>70</v>
      </c>
      <c r="BA38" s="4">
        <v>407</v>
      </c>
      <c r="BB38" s="4">
        <v>94</v>
      </c>
      <c r="BC38" s="4">
        <v>490</v>
      </c>
      <c r="BD38" s="4">
        <v>88</v>
      </c>
      <c r="BE38" s="4">
        <v>494</v>
      </c>
      <c r="BF38" s="4">
        <v>103</v>
      </c>
      <c r="BG38" s="4">
        <f>+'Tabla seguimiento mortalidad'!H314</f>
        <v>469</v>
      </c>
      <c r="BH38" s="4">
        <f>+'Tabla seguimiento mortalidad'!I314</f>
        <v>86</v>
      </c>
      <c r="BI38" s="11">
        <f>+'Tabla seguimiento mortalidad'!H368</f>
        <v>512</v>
      </c>
      <c r="BJ38" s="11">
        <f>+'Tabla seguimiento mortalidad'!I368</f>
        <v>106</v>
      </c>
      <c r="BK38" s="11">
        <f>'Tabla seguimiento mortalidad'!H421</f>
        <v>553</v>
      </c>
      <c r="BL38" s="11">
        <f>'Tabla seguimiento mortalidad'!I421</f>
        <v>112</v>
      </c>
      <c r="BM38" s="11">
        <f>+'Tabla seguimiento mortalidad'!H474</f>
        <v>547</v>
      </c>
      <c r="BN38" s="11">
        <f>+'Tabla seguimiento mortalidad'!I474</f>
        <v>117</v>
      </c>
      <c r="BO38" s="11">
        <f>+'Tabla seguimiento mortalidad'!H527</f>
        <v>566</v>
      </c>
      <c r="BP38" s="11">
        <f>+'Tabla seguimiento mortalidad'!I527</f>
        <v>100</v>
      </c>
      <c r="BQ38" s="11"/>
      <c r="BR38" s="11"/>
      <c r="BT38" s="7">
        <f t="shared" si="19"/>
        <v>3789.6</v>
      </c>
      <c r="BU38" s="8">
        <f t="shared" si="20"/>
        <v>1.5922524804728733</v>
      </c>
      <c r="BV38" s="8">
        <f t="shared" si="21"/>
        <v>1.1782246147350643</v>
      </c>
      <c r="BW38" s="8">
        <f t="shared" si="28"/>
        <v>1.1795440151994934</v>
      </c>
      <c r="BX38" s="8">
        <f t="shared" si="23"/>
        <v>1.1758496938990923</v>
      </c>
      <c r="BY38" s="8">
        <f t="shared" si="24"/>
        <v>1.1898353388220393</v>
      </c>
      <c r="BZ38" s="8"/>
      <c r="CB38" t="s">
        <v>375</v>
      </c>
      <c r="CC38" s="9">
        <f t="shared" si="26"/>
        <v>1.5922524804728733</v>
      </c>
    </row>
    <row r="39" spans="2:81" x14ac:dyDescent="0.25">
      <c r="B39" t="s">
        <v>225</v>
      </c>
      <c r="C39">
        <v>3613</v>
      </c>
      <c r="D39">
        <v>494</v>
      </c>
      <c r="E39">
        <v>28</v>
      </c>
      <c r="F39">
        <f t="shared" si="0"/>
        <v>4135</v>
      </c>
      <c r="I39" t="s">
        <v>376</v>
      </c>
      <c r="J39" s="4">
        <v>4135</v>
      </c>
      <c r="K39" s="4">
        <v>4021</v>
      </c>
      <c r="L39" s="4">
        <v>4373</v>
      </c>
      <c r="M39" s="4">
        <v>4415</v>
      </c>
      <c r="N39" s="4">
        <v>4609</v>
      </c>
      <c r="O39" s="4">
        <f t="shared" si="1"/>
        <v>6412</v>
      </c>
      <c r="P39" s="4">
        <f t="shared" si="2"/>
        <v>5027</v>
      </c>
      <c r="Q39" s="4">
        <f t="shared" si="27"/>
        <v>4920</v>
      </c>
      <c r="R39" s="4">
        <f t="shared" si="4"/>
        <v>4891</v>
      </c>
      <c r="S39" s="4">
        <f t="shared" si="5"/>
        <v>5189</v>
      </c>
      <c r="T39" s="4"/>
      <c r="V39" t="s">
        <v>376</v>
      </c>
      <c r="W39" s="4">
        <v>494</v>
      </c>
      <c r="X39" s="4">
        <v>477</v>
      </c>
      <c r="Y39" s="4">
        <v>537</v>
      </c>
      <c r="Z39" s="4">
        <v>524</v>
      </c>
      <c r="AA39" s="4">
        <v>588</v>
      </c>
      <c r="AB39" s="11">
        <f t="shared" si="7"/>
        <v>624</v>
      </c>
      <c r="AC39" s="4">
        <f t="shared" si="8"/>
        <v>643</v>
      </c>
      <c r="AD39" s="4">
        <f t="shared" si="9"/>
        <v>651</v>
      </c>
      <c r="AE39" s="4">
        <f t="shared" si="10"/>
        <v>639</v>
      </c>
      <c r="AF39" s="4">
        <f t="shared" si="11"/>
        <v>702</v>
      </c>
      <c r="AG39" s="4"/>
      <c r="AI39" t="s">
        <v>376</v>
      </c>
      <c r="AJ39" s="4">
        <v>3613</v>
      </c>
      <c r="AK39" s="4">
        <v>3520</v>
      </c>
      <c r="AL39" s="4">
        <v>3820</v>
      </c>
      <c r="AM39" s="4">
        <v>3871</v>
      </c>
      <c r="AN39" s="4">
        <v>3990</v>
      </c>
      <c r="AO39" s="11">
        <f t="shared" si="13"/>
        <v>5772</v>
      </c>
      <c r="AP39" s="11">
        <f t="shared" si="14"/>
        <v>4355</v>
      </c>
      <c r="AQ39" s="11">
        <f t="shared" si="15"/>
        <v>4238</v>
      </c>
      <c r="AR39" s="11">
        <f t="shared" si="16"/>
        <v>4224</v>
      </c>
      <c r="AS39" s="11">
        <f t="shared" si="17"/>
        <v>4433</v>
      </c>
      <c r="AT39" s="11"/>
      <c r="AV39" t="s">
        <v>376</v>
      </c>
      <c r="AW39" s="4">
        <v>412</v>
      </c>
      <c r="AX39" s="4">
        <v>82</v>
      </c>
      <c r="AY39" s="4">
        <v>392</v>
      </c>
      <c r="AZ39" s="4">
        <v>85</v>
      </c>
      <c r="BA39" s="4">
        <v>454</v>
      </c>
      <c r="BB39" s="4">
        <v>83</v>
      </c>
      <c r="BC39" s="4">
        <v>444</v>
      </c>
      <c r="BD39" s="4">
        <v>76</v>
      </c>
      <c r="BE39" s="4">
        <v>493</v>
      </c>
      <c r="BF39" s="4">
        <v>90</v>
      </c>
      <c r="BG39" s="4">
        <f>+'Tabla seguimiento mortalidad'!H315</f>
        <v>528</v>
      </c>
      <c r="BH39" s="4">
        <f>+'Tabla seguimiento mortalidad'!I315</f>
        <v>96</v>
      </c>
      <c r="BI39" s="11">
        <f>+'Tabla seguimiento mortalidad'!H369</f>
        <v>553</v>
      </c>
      <c r="BJ39" s="11">
        <f>+'Tabla seguimiento mortalidad'!I369</f>
        <v>89</v>
      </c>
      <c r="BK39" s="11">
        <f>'Tabla seguimiento mortalidad'!H422</f>
        <v>562</v>
      </c>
      <c r="BL39" s="11">
        <f>'Tabla seguimiento mortalidad'!I422</f>
        <v>89</v>
      </c>
      <c r="BM39" s="11">
        <f>+'Tabla seguimiento mortalidad'!H475</f>
        <v>539</v>
      </c>
      <c r="BN39" s="11">
        <f>+'Tabla seguimiento mortalidad'!I475</f>
        <v>99</v>
      </c>
      <c r="BO39" s="11">
        <f>+'Tabla seguimiento mortalidad'!H528</f>
        <v>593</v>
      </c>
      <c r="BP39" s="11">
        <f>+'Tabla seguimiento mortalidad'!I528</f>
        <v>109</v>
      </c>
      <c r="BQ39" s="11"/>
      <c r="BR39" s="11"/>
      <c r="BT39" s="7">
        <f t="shared" si="19"/>
        <v>3762.8</v>
      </c>
      <c r="BU39" s="8">
        <f t="shared" si="20"/>
        <v>1.5339640693100882</v>
      </c>
      <c r="BV39" s="8">
        <f t="shared" si="21"/>
        <v>1.1573828000425215</v>
      </c>
      <c r="BW39" s="8">
        <f t="shared" si="28"/>
        <v>1.1262889337727224</v>
      </c>
      <c r="BX39" s="8">
        <f t="shared" si="23"/>
        <v>1.1225683002019773</v>
      </c>
      <c r="BY39" s="8">
        <f t="shared" si="24"/>
        <v>1.1781120442223876</v>
      </c>
      <c r="BZ39" s="8"/>
      <c r="CB39" t="s">
        <v>376</v>
      </c>
      <c r="CC39" s="9">
        <f t="shared" si="26"/>
        <v>1.5339640693100882</v>
      </c>
    </row>
    <row r="40" spans="2:81" x14ac:dyDescent="0.25">
      <c r="B40" t="s">
        <v>226</v>
      </c>
      <c r="C40">
        <v>3617</v>
      </c>
      <c r="D40">
        <v>554</v>
      </c>
      <c r="E40">
        <v>32</v>
      </c>
      <c r="F40">
        <f t="shared" si="0"/>
        <v>4203</v>
      </c>
      <c r="I40" t="s">
        <v>377</v>
      </c>
      <c r="J40" s="4">
        <v>4203</v>
      </c>
      <c r="K40" s="4">
        <v>4186</v>
      </c>
      <c r="L40" s="4">
        <v>4387</v>
      </c>
      <c r="M40" s="4">
        <v>4437</v>
      </c>
      <c r="N40" s="4">
        <v>4648</v>
      </c>
      <c r="O40" s="4">
        <f t="shared" si="1"/>
        <v>6278</v>
      </c>
      <c r="P40" s="4">
        <f t="shared" si="2"/>
        <v>5259</v>
      </c>
      <c r="Q40" s="4">
        <f t="shared" si="27"/>
        <v>4905</v>
      </c>
      <c r="R40" s="4">
        <f t="shared" si="4"/>
        <v>4902</v>
      </c>
      <c r="S40" s="4">
        <f t="shared" si="5"/>
        <v>5144</v>
      </c>
      <c r="T40" s="4"/>
      <c r="V40" t="s">
        <v>377</v>
      </c>
      <c r="W40" s="4">
        <v>554</v>
      </c>
      <c r="X40" s="4">
        <v>531</v>
      </c>
      <c r="Y40" s="4">
        <v>525</v>
      </c>
      <c r="Z40" s="4">
        <v>586</v>
      </c>
      <c r="AA40" s="4">
        <v>555</v>
      </c>
      <c r="AB40" s="11">
        <f t="shared" si="7"/>
        <v>612</v>
      </c>
      <c r="AC40" s="4">
        <f t="shared" si="8"/>
        <v>716</v>
      </c>
      <c r="AD40" s="4">
        <f t="shared" si="9"/>
        <v>653</v>
      </c>
      <c r="AE40" s="4">
        <f t="shared" si="10"/>
        <v>648</v>
      </c>
      <c r="AF40" s="4">
        <f t="shared" si="11"/>
        <v>645</v>
      </c>
      <c r="AG40" s="4"/>
      <c r="AI40" t="s">
        <v>377</v>
      </c>
      <c r="AJ40" s="4">
        <v>3617</v>
      </c>
      <c r="AK40" s="4">
        <v>3626</v>
      </c>
      <c r="AL40" s="4">
        <v>3841</v>
      </c>
      <c r="AM40" s="4">
        <v>3825</v>
      </c>
      <c r="AN40" s="4">
        <v>4069</v>
      </c>
      <c r="AO40" s="11">
        <f t="shared" si="13"/>
        <v>5653</v>
      </c>
      <c r="AP40" s="11">
        <f t="shared" si="14"/>
        <v>4516</v>
      </c>
      <c r="AQ40" s="11">
        <f t="shared" si="15"/>
        <v>4221</v>
      </c>
      <c r="AR40" s="11">
        <f t="shared" si="16"/>
        <v>4216</v>
      </c>
      <c r="AS40" s="11">
        <f t="shared" si="17"/>
        <v>4465</v>
      </c>
      <c r="AT40" s="11"/>
      <c r="AV40" t="s">
        <v>377</v>
      </c>
      <c r="AW40" s="4">
        <v>478</v>
      </c>
      <c r="AX40" s="4">
        <v>75</v>
      </c>
      <c r="AY40" s="4">
        <v>450</v>
      </c>
      <c r="AZ40" s="4">
        <v>80</v>
      </c>
      <c r="BA40" s="4">
        <v>455</v>
      </c>
      <c r="BB40" s="4">
        <v>70</v>
      </c>
      <c r="BC40" s="4">
        <v>497</v>
      </c>
      <c r="BD40" s="4">
        <v>88</v>
      </c>
      <c r="BE40" s="4">
        <v>459</v>
      </c>
      <c r="BF40" s="4">
        <v>95</v>
      </c>
      <c r="BG40" s="4">
        <f>+'Tabla seguimiento mortalidad'!H316</f>
        <v>505</v>
      </c>
      <c r="BH40" s="4">
        <f>+'Tabla seguimiento mortalidad'!I316</f>
        <v>106</v>
      </c>
      <c r="BI40" s="11">
        <f>+'Tabla seguimiento mortalidad'!H370</f>
        <v>591</v>
      </c>
      <c r="BJ40" s="11">
        <f>+'Tabla seguimiento mortalidad'!I370</f>
        <v>124</v>
      </c>
      <c r="BK40" s="11">
        <f>'Tabla seguimiento mortalidad'!H423</f>
        <v>551</v>
      </c>
      <c r="BL40" s="11">
        <f>'Tabla seguimiento mortalidad'!I423</f>
        <v>102</v>
      </c>
      <c r="BM40" s="11">
        <f>+'Tabla seguimiento mortalidad'!H476</f>
        <v>546</v>
      </c>
      <c r="BN40" s="11">
        <f>+'Tabla seguimiento mortalidad'!I476</f>
        <v>102</v>
      </c>
      <c r="BO40" s="11">
        <f>+'Tabla seguimiento mortalidad'!H529</f>
        <v>552</v>
      </c>
      <c r="BP40" s="11">
        <f>+'Tabla seguimiento mortalidad'!I529</f>
        <v>93</v>
      </c>
      <c r="BQ40" s="11"/>
      <c r="BR40" s="11"/>
      <c r="BT40" s="7">
        <f t="shared" si="19"/>
        <v>3795.6</v>
      </c>
      <c r="BU40" s="8">
        <f t="shared" si="20"/>
        <v>1.4893560965328274</v>
      </c>
      <c r="BV40" s="8">
        <f t="shared" si="21"/>
        <v>1.1897987143007693</v>
      </c>
      <c r="BW40" s="8">
        <f t="shared" si="28"/>
        <v>1.1120771419538413</v>
      </c>
      <c r="BX40" s="8">
        <f t="shared" si="23"/>
        <v>1.1107598271683001</v>
      </c>
      <c r="BY40" s="8">
        <f t="shared" si="24"/>
        <v>1.1763621034882497</v>
      </c>
      <c r="BZ40" s="8"/>
      <c r="CB40" t="s">
        <v>377</v>
      </c>
      <c r="CC40" s="9">
        <f t="shared" si="26"/>
        <v>1.4893560965328274</v>
      </c>
    </row>
    <row r="41" spans="2:81" x14ac:dyDescent="0.25">
      <c r="B41" t="s">
        <v>227</v>
      </c>
      <c r="C41">
        <v>3684</v>
      </c>
      <c r="D41">
        <v>506</v>
      </c>
      <c r="E41">
        <v>27</v>
      </c>
      <c r="F41">
        <f t="shared" si="0"/>
        <v>4217</v>
      </c>
      <c r="I41" t="s">
        <v>378</v>
      </c>
      <c r="J41" s="4">
        <v>4217</v>
      </c>
      <c r="K41" s="4">
        <v>4025</v>
      </c>
      <c r="L41" s="4">
        <v>4290</v>
      </c>
      <c r="M41" s="4">
        <v>4324</v>
      </c>
      <c r="N41" s="4">
        <v>4432</v>
      </c>
      <c r="O41" s="4">
        <f t="shared" si="1"/>
        <v>6193</v>
      </c>
      <c r="P41" s="4">
        <f t="shared" si="2"/>
        <v>5052</v>
      </c>
      <c r="Q41" s="4">
        <f t="shared" si="27"/>
        <v>4882</v>
      </c>
      <c r="R41" s="4">
        <f t="shared" si="4"/>
        <v>4943</v>
      </c>
      <c r="S41" s="4">
        <f t="shared" si="5"/>
        <v>4939</v>
      </c>
      <c r="T41" s="4"/>
      <c r="V41" t="s">
        <v>378</v>
      </c>
      <c r="W41" s="4">
        <v>506</v>
      </c>
      <c r="X41" s="4">
        <v>464</v>
      </c>
      <c r="Y41" s="4">
        <v>484</v>
      </c>
      <c r="Z41" s="4">
        <v>520</v>
      </c>
      <c r="AA41" s="4">
        <v>522</v>
      </c>
      <c r="AB41" s="11">
        <f t="shared" si="7"/>
        <v>582</v>
      </c>
      <c r="AC41" s="4">
        <f t="shared" si="8"/>
        <v>638</v>
      </c>
      <c r="AD41" s="4">
        <f t="shared" si="9"/>
        <v>697</v>
      </c>
      <c r="AE41" s="4">
        <f t="shared" si="10"/>
        <v>662</v>
      </c>
      <c r="AF41" s="4">
        <f t="shared" si="11"/>
        <v>626</v>
      </c>
      <c r="AG41" s="4"/>
      <c r="AI41" t="s">
        <v>378</v>
      </c>
      <c r="AJ41" s="4">
        <v>3684</v>
      </c>
      <c r="AK41" s="4">
        <v>3525</v>
      </c>
      <c r="AL41" s="4">
        <v>3783</v>
      </c>
      <c r="AM41" s="4">
        <v>3785</v>
      </c>
      <c r="AN41" s="4">
        <v>3893</v>
      </c>
      <c r="AO41" s="11">
        <f t="shared" si="13"/>
        <v>5598</v>
      </c>
      <c r="AP41" s="11">
        <f t="shared" si="14"/>
        <v>4394</v>
      </c>
      <c r="AQ41" s="11">
        <f t="shared" si="15"/>
        <v>4149</v>
      </c>
      <c r="AR41" s="11">
        <f t="shared" si="16"/>
        <v>4249</v>
      </c>
      <c r="AS41" s="11">
        <f t="shared" si="17"/>
        <v>4267</v>
      </c>
      <c r="AT41" s="11"/>
      <c r="AV41" t="s">
        <v>378</v>
      </c>
      <c r="AW41" s="4">
        <v>430</v>
      </c>
      <c r="AX41" s="4">
        <v>76</v>
      </c>
      <c r="AY41" s="4">
        <v>387</v>
      </c>
      <c r="AZ41" s="4">
        <v>77</v>
      </c>
      <c r="BA41" s="4">
        <v>421</v>
      </c>
      <c r="BB41" s="4">
        <v>63</v>
      </c>
      <c r="BC41" s="4">
        <v>450</v>
      </c>
      <c r="BD41" s="4">
        <v>70</v>
      </c>
      <c r="BE41" s="4">
        <v>433</v>
      </c>
      <c r="BF41" s="4">
        <v>89</v>
      </c>
      <c r="BG41" s="4">
        <f>+'Tabla seguimiento mortalidad'!H317</f>
        <v>478</v>
      </c>
      <c r="BH41" s="4">
        <f>+'Tabla seguimiento mortalidad'!I317</f>
        <v>104</v>
      </c>
      <c r="BI41" s="11">
        <f>+'Tabla seguimiento mortalidad'!H371</f>
        <v>546</v>
      </c>
      <c r="BJ41" s="11">
        <f>+'Tabla seguimiento mortalidad'!I371</f>
        <v>92</v>
      </c>
      <c r="BK41" s="11">
        <f>'Tabla seguimiento mortalidad'!H424</f>
        <v>580</v>
      </c>
      <c r="BL41" s="11">
        <f>'Tabla seguimiento mortalidad'!I424</f>
        <v>116</v>
      </c>
      <c r="BM41" s="11">
        <f>+'Tabla seguimiento mortalidad'!H477</f>
        <v>565</v>
      </c>
      <c r="BN41" s="11">
        <f>+'Tabla seguimiento mortalidad'!I477</f>
        <v>97</v>
      </c>
      <c r="BO41" s="11">
        <f>+'Tabla seguimiento mortalidad'!H530</f>
        <v>512</v>
      </c>
      <c r="BP41" s="11">
        <f>+'Tabla seguimiento mortalidad'!I530</f>
        <v>114</v>
      </c>
      <c r="BQ41" s="11"/>
      <c r="BR41" s="11"/>
      <c r="BT41" s="7">
        <f t="shared" si="19"/>
        <v>3734</v>
      </c>
      <c r="BU41" s="8">
        <f t="shared" si="20"/>
        <v>1.499196572040707</v>
      </c>
      <c r="BV41" s="8">
        <f t="shared" si="21"/>
        <v>1.1767541510444564</v>
      </c>
      <c r="BW41" s="8">
        <f t="shared" si="28"/>
        <v>1.1111408677021961</v>
      </c>
      <c r="BX41" s="8">
        <f t="shared" si="23"/>
        <v>1.1379217996786288</v>
      </c>
      <c r="BY41" s="8">
        <f t="shared" si="24"/>
        <v>1.1427423674343866</v>
      </c>
      <c r="BZ41" s="8"/>
      <c r="CB41" t="s">
        <v>378</v>
      </c>
      <c r="CC41" s="9">
        <f t="shared" si="26"/>
        <v>1.499196572040707</v>
      </c>
    </row>
    <row r="42" spans="2:81" x14ac:dyDescent="0.25">
      <c r="B42" t="s">
        <v>228</v>
      </c>
      <c r="C42">
        <v>3717</v>
      </c>
      <c r="D42">
        <v>488</v>
      </c>
      <c r="E42">
        <v>27</v>
      </c>
      <c r="F42">
        <f t="shared" si="0"/>
        <v>4232</v>
      </c>
      <c r="I42" t="s">
        <v>379</v>
      </c>
      <c r="J42" s="4">
        <v>4232</v>
      </c>
      <c r="K42" s="4">
        <v>4066</v>
      </c>
      <c r="L42" s="4">
        <v>4317</v>
      </c>
      <c r="M42" s="4">
        <v>4293</v>
      </c>
      <c r="N42" s="4">
        <v>4628</v>
      </c>
      <c r="O42" s="4">
        <f t="shared" si="1"/>
        <v>6049</v>
      </c>
      <c r="P42" s="4">
        <f t="shared" si="2"/>
        <v>5183</v>
      </c>
      <c r="Q42" s="4">
        <f t="shared" si="27"/>
        <v>4991</v>
      </c>
      <c r="R42" s="4">
        <f t="shared" si="4"/>
        <v>5048</v>
      </c>
      <c r="S42" s="4">
        <f t="shared" si="5"/>
        <v>5007</v>
      </c>
      <c r="T42" s="4"/>
      <c r="V42" t="s">
        <v>379</v>
      </c>
      <c r="W42" s="4">
        <v>488</v>
      </c>
      <c r="X42" s="4">
        <v>491</v>
      </c>
      <c r="Y42" s="4">
        <v>527</v>
      </c>
      <c r="Z42" s="4">
        <v>528</v>
      </c>
      <c r="AA42" s="4">
        <v>577</v>
      </c>
      <c r="AB42" s="11">
        <f t="shared" si="7"/>
        <v>581</v>
      </c>
      <c r="AC42" s="4">
        <f t="shared" si="8"/>
        <v>640</v>
      </c>
      <c r="AD42" s="4">
        <f t="shared" si="9"/>
        <v>704</v>
      </c>
      <c r="AE42" s="4">
        <f t="shared" si="10"/>
        <v>670</v>
      </c>
      <c r="AF42" s="4">
        <f t="shared" si="11"/>
        <v>657</v>
      </c>
      <c r="AG42" s="4"/>
      <c r="AI42" t="s">
        <v>379</v>
      </c>
      <c r="AJ42" s="4">
        <v>3717</v>
      </c>
      <c r="AK42" s="4">
        <v>3546</v>
      </c>
      <c r="AL42" s="4">
        <v>3775</v>
      </c>
      <c r="AM42" s="4">
        <v>3745</v>
      </c>
      <c r="AN42" s="4">
        <v>4024</v>
      </c>
      <c r="AO42" s="11">
        <f t="shared" si="13"/>
        <v>5458</v>
      </c>
      <c r="AP42" s="11">
        <f t="shared" si="14"/>
        <v>4526</v>
      </c>
      <c r="AQ42" s="11">
        <f t="shared" si="15"/>
        <v>4261</v>
      </c>
      <c r="AR42" s="11">
        <f t="shared" si="16"/>
        <v>4351</v>
      </c>
      <c r="AS42" s="11">
        <f t="shared" si="17"/>
        <v>4316</v>
      </c>
      <c r="AT42" s="11"/>
      <c r="AV42" t="s">
        <v>379</v>
      </c>
      <c r="AW42" s="4">
        <v>411</v>
      </c>
      <c r="AX42" s="4">
        <v>77</v>
      </c>
      <c r="AY42" s="4">
        <v>403</v>
      </c>
      <c r="AZ42" s="4">
        <v>88</v>
      </c>
      <c r="BA42" s="4">
        <v>430</v>
      </c>
      <c r="BB42" s="4">
        <v>96</v>
      </c>
      <c r="BC42" s="4">
        <v>445</v>
      </c>
      <c r="BD42" s="4">
        <v>79</v>
      </c>
      <c r="BE42" s="4">
        <v>479</v>
      </c>
      <c r="BF42" s="4">
        <v>97</v>
      </c>
      <c r="BG42" s="4">
        <f>+'Tabla seguimiento mortalidad'!H318</f>
        <v>487</v>
      </c>
      <c r="BH42" s="4">
        <f>+'Tabla seguimiento mortalidad'!I318</f>
        <v>93</v>
      </c>
      <c r="BI42" s="11">
        <f>+'Tabla seguimiento mortalidad'!H372</f>
        <v>531</v>
      </c>
      <c r="BJ42" s="11">
        <f>+'Tabla seguimiento mortalidad'!I372</f>
        <v>107</v>
      </c>
      <c r="BK42" s="11">
        <f>'Tabla seguimiento mortalidad'!H425</f>
        <v>597</v>
      </c>
      <c r="BL42" s="11">
        <f>'Tabla seguimiento mortalidad'!I425</f>
        <v>107</v>
      </c>
      <c r="BM42" s="11">
        <f>+'Tabla seguimiento mortalidad'!H478</f>
        <v>554</v>
      </c>
      <c r="BN42" s="11">
        <f>+'Tabla seguimiento mortalidad'!I478</f>
        <v>116</v>
      </c>
      <c r="BO42" s="11">
        <f>+'Tabla seguimiento mortalidad'!H531</f>
        <v>555</v>
      </c>
      <c r="BP42" s="11">
        <f>+'Tabla seguimiento mortalidad'!I531</f>
        <v>102</v>
      </c>
      <c r="BQ42" s="11"/>
      <c r="BR42" s="11"/>
      <c r="BT42" s="7">
        <f t="shared" si="19"/>
        <v>3761.4</v>
      </c>
      <c r="BU42" s="8">
        <f t="shared" si="20"/>
        <v>1.4510554580741213</v>
      </c>
      <c r="BV42" s="8">
        <f t="shared" si="21"/>
        <v>1.2032753761897166</v>
      </c>
      <c r="BW42" s="8">
        <f t="shared" si="28"/>
        <v>1.132822885095975</v>
      </c>
      <c r="BX42" s="8">
        <f t="shared" si="23"/>
        <v>1.1567501462221512</v>
      </c>
      <c r="BY42" s="8">
        <f t="shared" si="24"/>
        <v>1.1474451002286383</v>
      </c>
      <c r="BZ42" s="8"/>
      <c r="CB42" t="s">
        <v>379</v>
      </c>
      <c r="CC42" s="9">
        <f t="shared" si="26"/>
        <v>1.4510554580741213</v>
      </c>
    </row>
    <row r="43" spans="2:81" x14ac:dyDescent="0.25">
      <c r="B43" t="s">
        <v>229</v>
      </c>
      <c r="C43">
        <v>3601</v>
      </c>
      <c r="D43">
        <v>537</v>
      </c>
      <c r="E43">
        <v>24</v>
      </c>
      <c r="F43">
        <f t="shared" si="0"/>
        <v>4162</v>
      </c>
      <c r="I43" t="s">
        <v>380</v>
      </c>
      <c r="J43" s="4">
        <v>4162</v>
      </c>
      <c r="K43" s="4">
        <v>4171</v>
      </c>
      <c r="L43" s="4">
        <v>4402</v>
      </c>
      <c r="M43" s="4">
        <v>4363</v>
      </c>
      <c r="N43" s="4">
        <v>4577</v>
      </c>
      <c r="O43" s="4">
        <f t="shared" si="1"/>
        <v>6215</v>
      </c>
      <c r="P43" s="4">
        <f t="shared" si="2"/>
        <v>5108</v>
      </c>
      <c r="Q43" s="4">
        <f t="shared" si="27"/>
        <v>5035</v>
      </c>
      <c r="R43" s="4">
        <f t="shared" si="4"/>
        <v>5049</v>
      </c>
      <c r="S43" s="4">
        <f t="shared" si="5"/>
        <v>5048</v>
      </c>
      <c r="T43" s="4"/>
      <c r="V43" t="s">
        <v>380</v>
      </c>
      <c r="W43" s="4">
        <v>537</v>
      </c>
      <c r="X43" s="4">
        <v>560</v>
      </c>
      <c r="Y43" s="4">
        <v>572</v>
      </c>
      <c r="Z43" s="4">
        <v>575</v>
      </c>
      <c r="AA43" s="4">
        <v>572</v>
      </c>
      <c r="AB43" s="11">
        <f t="shared" si="7"/>
        <v>626</v>
      </c>
      <c r="AC43" s="4">
        <f t="shared" si="8"/>
        <v>658</v>
      </c>
      <c r="AD43" s="4">
        <f t="shared" si="9"/>
        <v>646</v>
      </c>
      <c r="AE43" s="4">
        <f t="shared" si="10"/>
        <v>677</v>
      </c>
      <c r="AF43" s="4">
        <f t="shared" si="11"/>
        <v>641</v>
      </c>
      <c r="AG43" s="4"/>
      <c r="AI43" t="s">
        <v>380</v>
      </c>
      <c r="AJ43" s="4">
        <v>3601</v>
      </c>
      <c r="AK43" s="4">
        <v>3588</v>
      </c>
      <c r="AL43" s="4">
        <v>3805</v>
      </c>
      <c r="AM43" s="4">
        <v>3754</v>
      </c>
      <c r="AN43" s="4">
        <v>3982</v>
      </c>
      <c r="AO43" s="11">
        <f t="shared" si="13"/>
        <v>5573</v>
      </c>
      <c r="AP43" s="11">
        <f t="shared" si="14"/>
        <v>4430</v>
      </c>
      <c r="AQ43" s="11">
        <f t="shared" si="15"/>
        <v>4351</v>
      </c>
      <c r="AR43" s="11">
        <f t="shared" si="16"/>
        <v>4334</v>
      </c>
      <c r="AS43" s="11">
        <f t="shared" si="17"/>
        <v>4372</v>
      </c>
      <c r="AT43" s="11"/>
      <c r="AV43" t="s">
        <v>380</v>
      </c>
      <c r="AW43" s="4">
        <v>464</v>
      </c>
      <c r="AX43" s="4">
        <v>72</v>
      </c>
      <c r="AY43" s="4">
        <v>480</v>
      </c>
      <c r="AZ43" s="4">
        <v>80</v>
      </c>
      <c r="BA43" s="4">
        <v>481</v>
      </c>
      <c r="BB43" s="4">
        <v>90</v>
      </c>
      <c r="BC43" s="4">
        <v>464</v>
      </c>
      <c r="BD43" s="4">
        <v>110</v>
      </c>
      <c r="BE43" s="4">
        <v>472</v>
      </c>
      <c r="BF43" s="4">
        <v>97</v>
      </c>
      <c r="BG43" s="4">
        <f>+'Tabla seguimiento mortalidad'!H319</f>
        <v>531</v>
      </c>
      <c r="BH43" s="4">
        <f>+'Tabla seguimiento mortalidad'!I319</f>
        <v>94</v>
      </c>
      <c r="BI43" s="11">
        <f>+'Tabla seguimiento mortalidad'!H373</f>
        <v>535</v>
      </c>
      <c r="BJ43" s="11">
        <f>+'Tabla seguimiento mortalidad'!I373</f>
        <v>123</v>
      </c>
      <c r="BK43" s="11">
        <f>'Tabla seguimiento mortalidad'!H426</f>
        <v>538</v>
      </c>
      <c r="BL43" s="11">
        <f>'Tabla seguimiento mortalidad'!I426</f>
        <v>106</v>
      </c>
      <c r="BM43" s="11">
        <f>+'Tabla seguimiento mortalidad'!H479</f>
        <v>557</v>
      </c>
      <c r="BN43" s="11">
        <f>+'Tabla seguimiento mortalidad'!I479</f>
        <v>118</v>
      </c>
      <c r="BO43" s="11">
        <f>+'Tabla seguimiento mortalidad'!H532</f>
        <v>533</v>
      </c>
      <c r="BP43" s="11">
        <f>+'Tabla seguimiento mortalidad'!I532</f>
        <v>108</v>
      </c>
      <c r="BQ43" s="11"/>
      <c r="BR43" s="11"/>
      <c r="BT43" s="7">
        <f t="shared" si="19"/>
        <v>3746</v>
      </c>
      <c r="BU43" s="8">
        <f t="shared" si="20"/>
        <v>1.4877202349172451</v>
      </c>
      <c r="BV43" s="8">
        <f t="shared" si="21"/>
        <v>1.182594767752269</v>
      </c>
      <c r="BW43" s="8">
        <f>+AQ43/BT43</f>
        <v>1.1615056059797118</v>
      </c>
      <c r="BX43" s="8">
        <f t="shared" si="23"/>
        <v>1.1569674319273893</v>
      </c>
      <c r="BY43" s="8">
        <f t="shared" si="24"/>
        <v>1.1671115856914043</v>
      </c>
      <c r="BZ43" s="8"/>
      <c r="CB43" t="s">
        <v>380</v>
      </c>
      <c r="CC43" s="9">
        <f t="shared" si="26"/>
        <v>1.4877202349172451</v>
      </c>
    </row>
    <row r="44" spans="2:81" x14ac:dyDescent="0.25">
      <c r="B44" t="s">
        <v>230</v>
      </c>
      <c r="C44">
        <v>3511</v>
      </c>
      <c r="D44">
        <v>496</v>
      </c>
      <c r="E44">
        <v>38</v>
      </c>
      <c r="F44">
        <f t="shared" si="0"/>
        <v>4045</v>
      </c>
      <c r="I44" t="s">
        <v>381</v>
      </c>
      <c r="J44" s="4">
        <v>4045</v>
      </c>
      <c r="K44" s="4">
        <v>4146</v>
      </c>
      <c r="L44" s="4">
        <v>4454</v>
      </c>
      <c r="M44" s="4">
        <v>4345</v>
      </c>
      <c r="N44" s="4">
        <v>4617</v>
      </c>
      <c r="O44" s="4">
        <f t="shared" si="1"/>
        <v>6224</v>
      </c>
      <c r="P44" s="4">
        <f t="shared" si="2"/>
        <v>5043</v>
      </c>
      <c r="Q44" s="4">
        <f t="shared" si="27"/>
        <v>5096</v>
      </c>
      <c r="R44" s="4">
        <f t="shared" si="4"/>
        <v>4780</v>
      </c>
      <c r="S44" s="4">
        <f t="shared" si="5"/>
        <v>5082</v>
      </c>
      <c r="T44" s="4"/>
      <c r="V44" t="s">
        <v>381</v>
      </c>
      <c r="W44" s="4">
        <v>496</v>
      </c>
      <c r="X44" s="4">
        <v>521</v>
      </c>
      <c r="Y44" s="4">
        <v>554</v>
      </c>
      <c r="Z44" s="4">
        <v>586</v>
      </c>
      <c r="AA44" s="4">
        <v>587</v>
      </c>
      <c r="AB44" s="11">
        <f t="shared" si="7"/>
        <v>606</v>
      </c>
      <c r="AC44" s="4">
        <f t="shared" si="8"/>
        <v>692</v>
      </c>
      <c r="AD44" s="4">
        <f t="shared" si="9"/>
        <v>624</v>
      </c>
      <c r="AE44" s="4">
        <f t="shared" si="10"/>
        <v>652</v>
      </c>
      <c r="AF44" s="4">
        <f t="shared" si="11"/>
        <v>650</v>
      </c>
      <c r="AG44" s="4"/>
      <c r="AI44" t="s">
        <v>381</v>
      </c>
      <c r="AJ44" s="4">
        <v>3511</v>
      </c>
      <c r="AK44" s="4">
        <v>3595</v>
      </c>
      <c r="AL44" s="4">
        <v>3884</v>
      </c>
      <c r="AM44" s="4">
        <v>3741</v>
      </c>
      <c r="AN44" s="4">
        <v>4014</v>
      </c>
      <c r="AO44" s="11">
        <f t="shared" si="13"/>
        <v>5605</v>
      </c>
      <c r="AP44" s="11">
        <f t="shared" si="14"/>
        <v>4316</v>
      </c>
      <c r="AQ44" s="11">
        <f t="shared" si="15"/>
        <v>4438</v>
      </c>
      <c r="AR44" s="11">
        <f t="shared" si="16"/>
        <v>4099</v>
      </c>
      <c r="AS44" s="11">
        <f t="shared" si="17"/>
        <v>4392</v>
      </c>
      <c r="AT44" s="11"/>
      <c r="AV44" t="s">
        <v>381</v>
      </c>
      <c r="AW44" s="4">
        <v>428</v>
      </c>
      <c r="AX44" s="4">
        <v>67</v>
      </c>
      <c r="AY44" s="4">
        <v>448</v>
      </c>
      <c r="AZ44" s="4">
        <v>73</v>
      </c>
      <c r="BA44" s="4">
        <v>475</v>
      </c>
      <c r="BB44" s="4">
        <v>78</v>
      </c>
      <c r="BC44" s="4">
        <v>492</v>
      </c>
      <c r="BD44" s="4">
        <v>92</v>
      </c>
      <c r="BE44" s="4">
        <v>487</v>
      </c>
      <c r="BF44" s="4">
        <v>96</v>
      </c>
      <c r="BG44" s="4">
        <f>+'Tabla seguimiento mortalidad'!H320</f>
        <v>506</v>
      </c>
      <c r="BH44" s="4">
        <f>+'Tabla seguimiento mortalidad'!I320</f>
        <v>99</v>
      </c>
      <c r="BI44" s="11">
        <f>+'Tabla seguimiento mortalidad'!H374</f>
        <v>577</v>
      </c>
      <c r="BJ44" s="11">
        <f>+'Tabla seguimiento mortalidad'!I374</f>
        <v>114</v>
      </c>
      <c r="BK44" s="11">
        <f>'Tabla seguimiento mortalidad'!H427</f>
        <v>522</v>
      </c>
      <c r="BL44" s="11">
        <f>'Tabla seguimiento mortalidad'!I427</f>
        <v>102</v>
      </c>
      <c r="BM44" s="11">
        <f>+'Tabla seguimiento mortalidad'!H480</f>
        <v>541</v>
      </c>
      <c r="BN44" s="11">
        <f>+'Tabla seguimiento mortalidad'!I480</f>
        <v>111</v>
      </c>
      <c r="BO44" s="11">
        <f>+'Tabla seguimiento mortalidad'!H533</f>
        <v>532</v>
      </c>
      <c r="BP44" s="11">
        <f>+'Tabla seguimiento mortalidad'!I533</f>
        <v>118</v>
      </c>
      <c r="BQ44" s="11"/>
      <c r="BR44" s="11"/>
      <c r="BT44" s="7">
        <f t="shared" si="19"/>
        <v>3749</v>
      </c>
      <c r="BU44" s="8">
        <f t="shared" si="20"/>
        <v>1.4950653507602027</v>
      </c>
      <c r="BV44" s="8">
        <f t="shared" si="21"/>
        <v>1.151240330754868</v>
      </c>
      <c r="BW44" s="8">
        <f t="shared" si="28"/>
        <v>1.1837823419578555</v>
      </c>
      <c r="BX44" s="8">
        <f t="shared" si="23"/>
        <v>1.0933582288610295</v>
      </c>
      <c r="BY44" s="8">
        <f t="shared" si="24"/>
        <v>1.1715124033075486</v>
      </c>
      <c r="BZ44" s="8"/>
      <c r="CB44" t="s">
        <v>381</v>
      </c>
      <c r="CC44" s="9">
        <f t="shared" si="26"/>
        <v>1.4950653507602027</v>
      </c>
    </row>
    <row r="45" spans="2:81" x14ac:dyDescent="0.25">
      <c r="B45" t="s">
        <v>231</v>
      </c>
      <c r="C45">
        <v>3533</v>
      </c>
      <c r="D45">
        <v>470</v>
      </c>
      <c r="E45">
        <v>24</v>
      </c>
      <c r="F45">
        <f t="shared" si="0"/>
        <v>4027</v>
      </c>
      <c r="I45" t="s">
        <v>382</v>
      </c>
      <c r="J45" s="4">
        <v>4027</v>
      </c>
      <c r="K45" s="4">
        <v>4073</v>
      </c>
      <c r="L45" s="4">
        <v>4177</v>
      </c>
      <c r="M45" s="4">
        <v>4287</v>
      </c>
      <c r="N45" s="4">
        <v>4633</v>
      </c>
      <c r="O45" s="4">
        <f t="shared" si="1"/>
        <v>6339</v>
      </c>
      <c r="P45" s="4">
        <f t="shared" si="2"/>
        <v>5082</v>
      </c>
      <c r="Q45" s="4">
        <f t="shared" si="27"/>
        <v>4973</v>
      </c>
      <c r="R45" s="4">
        <f t="shared" si="4"/>
        <v>4685</v>
      </c>
      <c r="S45" s="4">
        <f t="shared" si="5"/>
        <v>4997</v>
      </c>
      <c r="T45" s="4"/>
      <c r="V45" t="s">
        <v>382</v>
      </c>
      <c r="W45" s="4">
        <v>470</v>
      </c>
      <c r="X45" s="4">
        <v>524</v>
      </c>
      <c r="Y45" s="4">
        <v>469</v>
      </c>
      <c r="Z45" s="4">
        <v>567</v>
      </c>
      <c r="AA45" s="4">
        <v>494</v>
      </c>
      <c r="AB45" s="11">
        <f t="shared" si="7"/>
        <v>617</v>
      </c>
      <c r="AC45" s="4">
        <f t="shared" si="8"/>
        <v>634</v>
      </c>
      <c r="AD45" s="4">
        <f t="shared" si="9"/>
        <v>613</v>
      </c>
      <c r="AE45" s="4">
        <f t="shared" si="10"/>
        <v>588</v>
      </c>
      <c r="AF45" s="4">
        <f t="shared" si="11"/>
        <v>640</v>
      </c>
      <c r="AG45" s="4"/>
      <c r="AI45" t="s">
        <v>382</v>
      </c>
      <c r="AJ45" s="4">
        <v>3533</v>
      </c>
      <c r="AK45" s="4">
        <v>3522</v>
      </c>
      <c r="AL45" s="4">
        <v>3697</v>
      </c>
      <c r="AM45" s="4">
        <v>3690</v>
      </c>
      <c r="AN45" s="4">
        <v>4114</v>
      </c>
      <c r="AO45" s="11">
        <f t="shared" si="13"/>
        <v>5708</v>
      </c>
      <c r="AP45" s="11">
        <f t="shared" si="14"/>
        <v>4427</v>
      </c>
      <c r="AQ45" s="11">
        <f t="shared" si="15"/>
        <v>4328</v>
      </c>
      <c r="AR45" s="11">
        <f t="shared" si="16"/>
        <v>4066</v>
      </c>
      <c r="AS45" s="11">
        <f t="shared" si="17"/>
        <v>4318</v>
      </c>
      <c r="AT45" s="11"/>
      <c r="AV45" t="s">
        <v>382</v>
      </c>
      <c r="AW45" s="4">
        <v>389</v>
      </c>
      <c r="AX45" s="4">
        <v>81</v>
      </c>
      <c r="AY45" s="4">
        <v>434</v>
      </c>
      <c r="AZ45" s="4">
        <v>90</v>
      </c>
      <c r="BA45" s="4">
        <v>400</v>
      </c>
      <c r="BB45" s="4">
        <v>69</v>
      </c>
      <c r="BC45" s="4">
        <v>485</v>
      </c>
      <c r="BD45" s="4">
        <v>82</v>
      </c>
      <c r="BE45" s="4">
        <v>413</v>
      </c>
      <c r="BF45" s="4">
        <v>81</v>
      </c>
      <c r="BG45" s="4">
        <f>+'Tabla seguimiento mortalidad'!H321</f>
        <v>521</v>
      </c>
      <c r="BH45" s="4">
        <f>+'Tabla seguimiento mortalidad'!I321</f>
        <v>95</v>
      </c>
      <c r="BI45" s="11">
        <f>+'Tabla seguimiento mortalidad'!H375</f>
        <v>532</v>
      </c>
      <c r="BJ45" s="11">
        <f>+'Tabla seguimiento mortalidad'!I375</f>
        <v>98</v>
      </c>
      <c r="BK45" s="11">
        <f>'Tabla seguimiento mortalidad'!H428</f>
        <v>520</v>
      </c>
      <c r="BL45" s="11">
        <f>'Tabla seguimiento mortalidad'!I428</f>
        <v>93</v>
      </c>
      <c r="BM45" s="11">
        <f>+'Tabla seguimiento mortalidad'!H481</f>
        <v>474</v>
      </c>
      <c r="BN45" s="11">
        <f>+'Tabla seguimiento mortalidad'!I481</f>
        <v>113</v>
      </c>
      <c r="BO45" s="11">
        <f>+'Tabla seguimiento mortalidad'!H534</f>
        <v>534</v>
      </c>
      <c r="BP45" s="11">
        <f>+'Tabla seguimiento mortalidad'!I534</f>
        <v>106</v>
      </c>
      <c r="BQ45" s="11"/>
      <c r="BR45" s="11"/>
      <c r="BT45" s="7">
        <f t="shared" si="19"/>
        <v>3711.2</v>
      </c>
      <c r="BU45" s="8">
        <f t="shared" si="20"/>
        <v>1.538046992886398</v>
      </c>
      <c r="BV45" s="8">
        <f t="shared" si="21"/>
        <v>1.1928756197456349</v>
      </c>
      <c r="BW45" s="8">
        <f t="shared" si="28"/>
        <v>1.1661996119853417</v>
      </c>
      <c r="BX45" s="8">
        <f t="shared" si="23"/>
        <v>1.0956025005389094</v>
      </c>
      <c r="BY45" s="8">
        <f t="shared" si="24"/>
        <v>1.1635050657469284</v>
      </c>
      <c r="BZ45" s="8"/>
      <c r="CB45" t="s">
        <v>382</v>
      </c>
      <c r="CC45" s="9">
        <f t="shared" si="26"/>
        <v>1.538046992886398</v>
      </c>
    </row>
    <row r="46" spans="2:81" x14ac:dyDescent="0.25">
      <c r="B46" t="s">
        <v>232</v>
      </c>
      <c r="C46">
        <v>3666</v>
      </c>
      <c r="D46">
        <v>553</v>
      </c>
      <c r="E46">
        <v>19</v>
      </c>
      <c r="F46">
        <f t="shared" si="0"/>
        <v>4238</v>
      </c>
      <c r="I46" t="s">
        <v>383</v>
      </c>
      <c r="J46" s="4">
        <v>4238</v>
      </c>
      <c r="K46" s="4">
        <v>4039</v>
      </c>
      <c r="L46" s="4">
        <v>4310</v>
      </c>
      <c r="M46" s="4">
        <v>4421</v>
      </c>
      <c r="N46" s="4">
        <v>4778</v>
      </c>
      <c r="O46" s="4">
        <f t="shared" si="1"/>
        <v>6117</v>
      </c>
      <c r="P46" s="4">
        <f t="shared" si="2"/>
        <v>5155</v>
      </c>
      <c r="Q46" s="4">
        <f t="shared" si="27"/>
        <v>4985</v>
      </c>
      <c r="R46" s="4">
        <f t="shared" si="4"/>
        <v>4811</v>
      </c>
      <c r="S46" s="4">
        <f t="shared" si="5"/>
        <v>4975</v>
      </c>
      <c r="T46" s="4"/>
      <c r="V46" t="s">
        <v>383</v>
      </c>
      <c r="W46" s="4">
        <v>553</v>
      </c>
      <c r="X46" s="4">
        <v>528</v>
      </c>
      <c r="Y46" s="4">
        <v>576</v>
      </c>
      <c r="Z46" s="4">
        <v>582</v>
      </c>
      <c r="AA46" s="4">
        <v>633</v>
      </c>
      <c r="AB46" s="11">
        <f t="shared" si="7"/>
        <v>521</v>
      </c>
      <c r="AC46" s="4">
        <f t="shared" si="8"/>
        <v>685</v>
      </c>
      <c r="AD46" s="4">
        <f t="shared" si="9"/>
        <v>675</v>
      </c>
      <c r="AE46" s="4">
        <f t="shared" si="10"/>
        <v>655</v>
      </c>
      <c r="AF46" s="4">
        <f t="shared" si="11"/>
        <v>667</v>
      </c>
      <c r="AG46" s="4"/>
      <c r="AI46" t="s">
        <v>383</v>
      </c>
      <c r="AJ46" s="4">
        <v>3666</v>
      </c>
      <c r="AK46" s="4">
        <v>3492</v>
      </c>
      <c r="AL46" s="4">
        <v>3713</v>
      </c>
      <c r="AM46" s="4">
        <v>3816</v>
      </c>
      <c r="AN46" s="4">
        <v>4125</v>
      </c>
      <c r="AO46" s="11">
        <f t="shared" si="13"/>
        <v>5582</v>
      </c>
      <c r="AP46" s="11">
        <f t="shared" si="14"/>
        <v>4446</v>
      </c>
      <c r="AQ46" s="11">
        <f t="shared" si="15"/>
        <v>4281</v>
      </c>
      <c r="AR46" s="11">
        <f t="shared" si="16"/>
        <v>4126</v>
      </c>
      <c r="AS46" s="11">
        <f t="shared" si="17"/>
        <v>4260</v>
      </c>
      <c r="AT46" s="11"/>
      <c r="AV46" t="s">
        <v>383</v>
      </c>
      <c r="AW46" s="4">
        <v>480</v>
      </c>
      <c r="AX46" s="4">
        <v>73</v>
      </c>
      <c r="AY46" s="4">
        <v>444</v>
      </c>
      <c r="AZ46" s="4">
        <v>84</v>
      </c>
      <c r="BA46" s="4">
        <v>501</v>
      </c>
      <c r="BB46" s="4">
        <v>74</v>
      </c>
      <c r="BC46" s="4">
        <v>475</v>
      </c>
      <c r="BD46" s="4">
        <v>106</v>
      </c>
      <c r="BE46" s="4">
        <v>532</v>
      </c>
      <c r="BF46" s="4">
        <v>100</v>
      </c>
      <c r="BG46" s="4">
        <f>+'Tabla seguimiento mortalidad'!H322</f>
        <v>424</v>
      </c>
      <c r="BH46" s="4">
        <f>+'Tabla seguimiento mortalidad'!I322</f>
        <v>96</v>
      </c>
      <c r="BI46" s="11">
        <f>+'Tabla seguimiento mortalidad'!H376</f>
        <v>572</v>
      </c>
      <c r="BJ46" s="11">
        <f>+'Tabla seguimiento mortalidad'!I376</f>
        <v>113</v>
      </c>
      <c r="BK46" s="11">
        <f>'Tabla seguimiento mortalidad'!H429</f>
        <v>570</v>
      </c>
      <c r="BL46" s="11">
        <f>'Tabla seguimiento mortalidad'!I429</f>
        <v>105</v>
      </c>
      <c r="BM46" s="11">
        <f>+'Tabla seguimiento mortalidad'!H482</f>
        <v>562</v>
      </c>
      <c r="BN46" s="11">
        <f>+'Tabla seguimiento mortalidad'!I482</f>
        <v>93</v>
      </c>
      <c r="BO46" s="11">
        <f>+'Tabla seguimiento mortalidad'!H535</f>
        <v>578</v>
      </c>
      <c r="BP46" s="11">
        <f>+'Tabla seguimiento mortalidad'!I535</f>
        <v>87</v>
      </c>
      <c r="BQ46" s="11"/>
      <c r="BR46" s="11"/>
      <c r="BT46" s="7">
        <f t="shared" si="19"/>
        <v>3762.4</v>
      </c>
      <c r="BU46" s="8">
        <f t="shared" si="20"/>
        <v>1.4836274718264937</v>
      </c>
      <c r="BV46" s="8">
        <f t="shared" si="21"/>
        <v>1.1816925366787157</v>
      </c>
      <c r="BW46" s="8">
        <f t="shared" si="28"/>
        <v>1.1378375504996809</v>
      </c>
      <c r="BX46" s="8">
        <f t="shared" si="23"/>
        <v>1.0966404422708909</v>
      </c>
      <c r="BY46" s="8">
        <f t="shared" si="24"/>
        <v>1.1322560068041676</v>
      </c>
      <c r="BZ46" s="8"/>
      <c r="CB46" t="s">
        <v>383</v>
      </c>
      <c r="CC46" s="9">
        <f t="shared" si="26"/>
        <v>1.4836274718264937</v>
      </c>
    </row>
    <row r="47" spans="2:81" x14ac:dyDescent="0.25">
      <c r="B47" t="s">
        <v>233</v>
      </c>
      <c r="C47">
        <v>3597</v>
      </c>
      <c r="D47">
        <v>554</v>
      </c>
      <c r="E47">
        <v>23</v>
      </c>
      <c r="F47">
        <f t="shared" si="0"/>
        <v>4174</v>
      </c>
      <c r="I47" t="s">
        <v>384</v>
      </c>
      <c r="J47" s="4">
        <v>4174</v>
      </c>
      <c r="K47" s="4">
        <v>4173</v>
      </c>
      <c r="L47" s="4">
        <v>4440</v>
      </c>
      <c r="M47" s="4">
        <v>4366</v>
      </c>
      <c r="N47" s="4">
        <v>4746</v>
      </c>
      <c r="O47" s="4">
        <f t="shared" si="1"/>
        <v>6293</v>
      </c>
      <c r="P47" s="4">
        <f t="shared" si="2"/>
        <v>5318</v>
      </c>
      <c r="Q47" s="4">
        <f t="shared" si="27"/>
        <v>4937</v>
      </c>
      <c r="R47" s="4">
        <f t="shared" si="4"/>
        <v>5031</v>
      </c>
      <c r="S47" s="4">
        <f t="shared" si="5"/>
        <v>4988</v>
      </c>
      <c r="T47" s="4"/>
      <c r="V47" t="s">
        <v>384</v>
      </c>
      <c r="W47" s="4">
        <v>554</v>
      </c>
      <c r="X47" s="4">
        <v>513</v>
      </c>
      <c r="Y47" s="4">
        <v>613</v>
      </c>
      <c r="Z47" s="4">
        <v>539</v>
      </c>
      <c r="AA47" s="4">
        <v>616</v>
      </c>
      <c r="AB47" s="11">
        <f t="shared" si="7"/>
        <v>580</v>
      </c>
      <c r="AC47" s="4">
        <f t="shared" si="8"/>
        <v>663</v>
      </c>
      <c r="AD47" s="4">
        <f t="shared" si="9"/>
        <v>620</v>
      </c>
      <c r="AE47" s="4">
        <f t="shared" si="10"/>
        <v>675</v>
      </c>
      <c r="AF47" s="4">
        <f t="shared" si="11"/>
        <v>652</v>
      </c>
      <c r="AG47" s="4"/>
      <c r="AI47" t="s">
        <v>384</v>
      </c>
      <c r="AJ47" s="4">
        <v>3597</v>
      </c>
      <c r="AK47" s="4">
        <v>3631</v>
      </c>
      <c r="AL47" s="4">
        <v>3813</v>
      </c>
      <c r="AM47" s="4">
        <v>3801</v>
      </c>
      <c r="AN47" s="4">
        <v>4108</v>
      </c>
      <c r="AO47" s="11">
        <f t="shared" si="13"/>
        <v>5697</v>
      </c>
      <c r="AP47" s="11">
        <f t="shared" si="14"/>
        <v>4637</v>
      </c>
      <c r="AQ47" s="11">
        <f t="shared" si="15"/>
        <v>4281</v>
      </c>
      <c r="AR47" s="11">
        <f t="shared" si="16"/>
        <v>4330</v>
      </c>
      <c r="AS47" s="11">
        <f t="shared" si="17"/>
        <v>4303</v>
      </c>
      <c r="AT47" s="11"/>
      <c r="AV47" t="s">
        <v>384</v>
      </c>
      <c r="AW47" s="4">
        <v>443</v>
      </c>
      <c r="AX47" s="4">
        <v>111</v>
      </c>
      <c r="AY47" s="4">
        <v>431</v>
      </c>
      <c r="AZ47" s="4">
        <v>82</v>
      </c>
      <c r="BA47" s="4">
        <v>504</v>
      </c>
      <c r="BB47" s="4">
        <v>107</v>
      </c>
      <c r="BC47" s="4">
        <v>460</v>
      </c>
      <c r="BD47" s="4">
        <v>79</v>
      </c>
      <c r="BE47" s="4">
        <v>524</v>
      </c>
      <c r="BF47" s="4">
        <v>92</v>
      </c>
      <c r="BG47" s="4">
        <f>+'Tabla seguimiento mortalidad'!H323</f>
        <v>500</v>
      </c>
      <c r="BH47" s="4">
        <f>+'Tabla seguimiento mortalidad'!I323</f>
        <v>80</v>
      </c>
      <c r="BI47" s="11">
        <f>+'Tabla seguimiento mortalidad'!H377</f>
        <v>532</v>
      </c>
      <c r="BJ47" s="11">
        <f>+'Tabla seguimiento mortalidad'!I377</f>
        <v>130</v>
      </c>
      <c r="BK47" s="11">
        <f>'Tabla seguimiento mortalidad'!H430</f>
        <v>511</v>
      </c>
      <c r="BL47" s="11">
        <f>'Tabla seguimiento mortalidad'!I430</f>
        <v>109</v>
      </c>
      <c r="BM47" s="11">
        <f>+'Tabla seguimiento mortalidad'!H483</f>
        <v>567</v>
      </c>
      <c r="BN47" s="11">
        <f>+'Tabla seguimiento mortalidad'!I483</f>
        <v>108</v>
      </c>
      <c r="BO47" s="11">
        <f>+'Tabla seguimiento mortalidad'!H536</f>
        <v>532</v>
      </c>
      <c r="BP47" s="11">
        <f>+'Tabla seguimiento mortalidad'!I536</f>
        <v>120</v>
      </c>
      <c r="BQ47" s="11"/>
      <c r="BR47" s="11"/>
      <c r="BT47" s="7">
        <f t="shared" si="19"/>
        <v>3790</v>
      </c>
      <c r="BU47" s="8">
        <f t="shared" si="20"/>
        <v>1.5031662269129287</v>
      </c>
      <c r="BV47" s="8">
        <f t="shared" si="21"/>
        <v>1.2234828496042216</v>
      </c>
      <c r="BW47" s="8">
        <f t="shared" si="28"/>
        <v>1.129551451187335</v>
      </c>
      <c r="BX47" s="8">
        <f t="shared" si="23"/>
        <v>1.1424802110817942</v>
      </c>
      <c r="BY47" s="8">
        <f t="shared" si="24"/>
        <v>1.1353562005277045</v>
      </c>
      <c r="BZ47" s="8"/>
      <c r="CB47" t="s">
        <v>384</v>
      </c>
      <c r="CC47" s="9">
        <f t="shared" si="26"/>
        <v>1.5031662269129287</v>
      </c>
    </row>
    <row r="48" spans="2:81" x14ac:dyDescent="0.25">
      <c r="B48" t="s">
        <v>234</v>
      </c>
      <c r="C48">
        <v>3781</v>
      </c>
      <c r="D48">
        <v>558</v>
      </c>
      <c r="E48">
        <v>24</v>
      </c>
      <c r="F48">
        <f t="shared" si="0"/>
        <v>4363</v>
      </c>
      <c r="I48" t="s">
        <v>385</v>
      </c>
      <c r="J48" s="4">
        <v>4363</v>
      </c>
      <c r="K48" s="4">
        <v>4139</v>
      </c>
      <c r="L48" s="4">
        <v>4239</v>
      </c>
      <c r="M48" s="4">
        <v>4519</v>
      </c>
      <c r="N48" s="4">
        <v>4697</v>
      </c>
      <c r="O48" s="4">
        <f t="shared" si="1"/>
        <v>6160</v>
      </c>
      <c r="P48" s="4">
        <f t="shared" si="2"/>
        <v>5321</v>
      </c>
      <c r="Q48" s="4">
        <f t="shared" si="27"/>
        <v>5022</v>
      </c>
      <c r="R48" s="4">
        <f t="shared" si="4"/>
        <v>4966</v>
      </c>
      <c r="S48" s="4">
        <f t="shared" si="5"/>
        <v>5155</v>
      </c>
      <c r="T48" s="4"/>
      <c r="V48" t="s">
        <v>385</v>
      </c>
      <c r="W48" s="4">
        <v>558</v>
      </c>
      <c r="X48" s="4">
        <v>533</v>
      </c>
      <c r="Y48" s="4">
        <v>511</v>
      </c>
      <c r="Z48" s="4">
        <v>526</v>
      </c>
      <c r="AA48" s="4">
        <v>565</v>
      </c>
      <c r="AB48" s="11">
        <f t="shared" si="7"/>
        <v>604</v>
      </c>
      <c r="AC48" s="4">
        <f t="shared" si="8"/>
        <v>625</v>
      </c>
      <c r="AD48" s="4">
        <f t="shared" si="9"/>
        <v>676</v>
      </c>
      <c r="AE48" s="4">
        <f t="shared" si="10"/>
        <v>653</v>
      </c>
      <c r="AF48" s="4">
        <f t="shared" si="11"/>
        <v>671</v>
      </c>
      <c r="AG48" s="4"/>
      <c r="AI48" t="s">
        <v>385</v>
      </c>
      <c r="AJ48" s="4">
        <v>3781</v>
      </c>
      <c r="AK48" s="4">
        <v>3582</v>
      </c>
      <c r="AL48" s="4">
        <v>3711</v>
      </c>
      <c r="AM48" s="4">
        <v>3965</v>
      </c>
      <c r="AN48" s="4">
        <v>4120</v>
      </c>
      <c r="AO48" s="11">
        <f t="shared" si="13"/>
        <v>5540</v>
      </c>
      <c r="AP48" s="11">
        <f t="shared" si="14"/>
        <v>4679</v>
      </c>
      <c r="AQ48" s="11">
        <f t="shared" si="15"/>
        <v>4303</v>
      </c>
      <c r="AR48" s="11">
        <f t="shared" si="16"/>
        <v>4281</v>
      </c>
      <c r="AS48" s="11">
        <f t="shared" si="17"/>
        <v>4442</v>
      </c>
      <c r="AT48" s="11"/>
      <c r="AV48" t="s">
        <v>385</v>
      </c>
      <c r="AW48" s="4">
        <v>469</v>
      </c>
      <c r="AX48" s="4">
        <v>89</v>
      </c>
      <c r="AY48" s="4">
        <v>453</v>
      </c>
      <c r="AZ48" s="4">
        <v>80</v>
      </c>
      <c r="BA48" s="4">
        <v>429</v>
      </c>
      <c r="BB48" s="4">
        <v>81</v>
      </c>
      <c r="BC48" s="4">
        <v>448</v>
      </c>
      <c r="BD48" s="4">
        <v>78</v>
      </c>
      <c r="BE48" s="4">
        <v>467</v>
      </c>
      <c r="BF48" s="4">
        <v>97</v>
      </c>
      <c r="BG48" s="4">
        <f>+'Tabla seguimiento mortalidad'!H324</f>
        <v>495</v>
      </c>
      <c r="BH48" s="4">
        <f>+'Tabla seguimiento mortalidad'!I324</f>
        <v>108</v>
      </c>
      <c r="BI48" s="11">
        <f>+'Tabla seguimiento mortalidad'!H378</f>
        <v>518</v>
      </c>
      <c r="BJ48" s="11">
        <f>+'Tabla seguimiento mortalidad'!I378</f>
        <v>107</v>
      </c>
      <c r="BK48" s="11">
        <f>'Tabla seguimiento mortalidad'!H431</f>
        <v>566</v>
      </c>
      <c r="BL48" s="11">
        <f>'Tabla seguimiento mortalidad'!I431</f>
        <v>110</v>
      </c>
      <c r="BM48" s="11">
        <f>+'Tabla seguimiento mortalidad'!H484</f>
        <v>529</v>
      </c>
      <c r="BN48" s="11">
        <f>+'Tabla seguimiento mortalidad'!I484</f>
        <v>124</v>
      </c>
      <c r="BO48" s="11">
        <f>+'Tabla seguimiento mortalidad'!H537</f>
        <v>576</v>
      </c>
      <c r="BP48" s="11">
        <f>+'Tabla seguimiento mortalidad'!I537</f>
        <v>95</v>
      </c>
      <c r="BQ48" s="11"/>
      <c r="BR48" s="11"/>
      <c r="BT48" s="7">
        <f t="shared" si="19"/>
        <v>3831.8</v>
      </c>
      <c r="BU48" s="8">
        <f t="shared" si="20"/>
        <v>1.445795709588183</v>
      </c>
      <c r="BV48" s="8">
        <f t="shared" si="21"/>
        <v>1.2210971345059762</v>
      </c>
      <c r="BW48" s="8">
        <f t="shared" si="28"/>
        <v>1.1229709275014352</v>
      </c>
      <c r="BX48" s="8">
        <f t="shared" si="23"/>
        <v>1.1172295004958506</v>
      </c>
      <c r="BY48" s="8">
        <f t="shared" si="24"/>
        <v>1.1592463072185395</v>
      </c>
      <c r="BZ48" s="8"/>
      <c r="CB48" t="s">
        <v>385</v>
      </c>
      <c r="CC48" s="9">
        <f t="shared" si="26"/>
        <v>1.445795709588183</v>
      </c>
    </row>
    <row r="49" spans="2:81" x14ac:dyDescent="0.25">
      <c r="B49" t="s">
        <v>235</v>
      </c>
      <c r="C49">
        <v>3750</v>
      </c>
      <c r="D49">
        <v>527</v>
      </c>
      <c r="E49">
        <v>26</v>
      </c>
      <c r="F49">
        <f t="shared" si="0"/>
        <v>4303</v>
      </c>
      <c r="I49" t="s">
        <v>386</v>
      </c>
      <c r="J49" s="4">
        <v>4303</v>
      </c>
      <c r="K49" s="4">
        <v>4263</v>
      </c>
      <c r="L49" s="4">
        <v>4306</v>
      </c>
      <c r="M49" s="4">
        <v>4448</v>
      </c>
      <c r="N49" s="4">
        <v>4790</v>
      </c>
      <c r="O49" s="4">
        <f t="shared" si="1"/>
        <v>6270</v>
      </c>
      <c r="P49" s="4">
        <f t="shared" si="2"/>
        <v>5314</v>
      </c>
      <c r="Q49" s="4">
        <f t="shared" si="27"/>
        <v>5305</v>
      </c>
      <c r="R49" s="4">
        <f t="shared" si="4"/>
        <v>4960</v>
      </c>
      <c r="S49" s="4">
        <f t="shared" si="5"/>
        <v>5201</v>
      </c>
      <c r="T49" s="4"/>
      <c r="V49" t="s">
        <v>386</v>
      </c>
      <c r="W49" s="4">
        <v>527</v>
      </c>
      <c r="X49" s="4">
        <v>531</v>
      </c>
      <c r="Y49" s="4">
        <v>557</v>
      </c>
      <c r="Z49" s="4">
        <v>555</v>
      </c>
      <c r="AA49" s="4">
        <v>579</v>
      </c>
      <c r="AB49" s="11">
        <f t="shared" si="7"/>
        <v>592</v>
      </c>
      <c r="AC49" s="4">
        <f t="shared" si="8"/>
        <v>580</v>
      </c>
      <c r="AD49" s="4">
        <f t="shared" si="9"/>
        <v>640</v>
      </c>
      <c r="AE49" s="4">
        <f t="shared" si="10"/>
        <v>665</v>
      </c>
      <c r="AF49" s="4">
        <f t="shared" si="11"/>
        <v>650</v>
      </c>
      <c r="AG49" s="4"/>
      <c r="AI49" t="s">
        <v>386</v>
      </c>
      <c r="AJ49" s="4">
        <v>3750</v>
      </c>
      <c r="AK49" s="4">
        <v>3701</v>
      </c>
      <c r="AL49" s="4">
        <v>3732</v>
      </c>
      <c r="AM49" s="4">
        <v>3874</v>
      </c>
      <c r="AN49" s="4">
        <v>4191</v>
      </c>
      <c r="AO49" s="11">
        <f t="shared" si="13"/>
        <v>5665</v>
      </c>
      <c r="AP49" s="11">
        <f t="shared" si="14"/>
        <v>4706</v>
      </c>
      <c r="AQ49" s="11">
        <f t="shared" si="15"/>
        <v>4623</v>
      </c>
      <c r="AR49" s="11">
        <f t="shared" si="16"/>
        <v>4270</v>
      </c>
      <c r="AS49" s="11">
        <f t="shared" si="17"/>
        <v>4509</v>
      </c>
      <c r="AT49" s="11"/>
      <c r="AV49" t="s">
        <v>386</v>
      </c>
      <c r="AW49" s="4">
        <v>449</v>
      </c>
      <c r="AX49" s="4">
        <v>78</v>
      </c>
      <c r="AY49" s="4">
        <v>435</v>
      </c>
      <c r="AZ49" s="4">
        <v>96</v>
      </c>
      <c r="BA49" s="4">
        <v>482</v>
      </c>
      <c r="BB49" s="4">
        <v>75</v>
      </c>
      <c r="BC49" s="4">
        <v>477</v>
      </c>
      <c r="BD49" s="4">
        <v>78</v>
      </c>
      <c r="BE49" s="4">
        <v>497</v>
      </c>
      <c r="BF49" s="4">
        <v>80</v>
      </c>
      <c r="BG49" s="4">
        <f>+'Tabla seguimiento mortalidad'!H325</f>
        <v>497</v>
      </c>
      <c r="BH49" s="4">
        <f>+'Tabla seguimiento mortalidad'!I325</f>
        <v>94</v>
      </c>
      <c r="BI49" s="11">
        <f>+'Tabla seguimiento mortalidad'!H379</f>
        <v>487</v>
      </c>
      <c r="BJ49" s="11">
        <f>+'Tabla seguimiento mortalidad'!I379</f>
        <v>93</v>
      </c>
      <c r="BK49" s="11">
        <f>'Tabla seguimiento mortalidad'!H432</f>
        <v>528</v>
      </c>
      <c r="BL49" s="11">
        <f>'Tabla seguimiento mortalidad'!I432</f>
        <v>112</v>
      </c>
      <c r="BM49" s="11">
        <f>+'Tabla seguimiento mortalidad'!H485</f>
        <v>570</v>
      </c>
      <c r="BN49" s="11">
        <f>+'Tabla seguimiento mortalidad'!I485</f>
        <v>95</v>
      </c>
      <c r="BO49" s="11">
        <f>+'Tabla seguimiento mortalidad'!H538</f>
        <v>538</v>
      </c>
      <c r="BP49" s="11">
        <f>+'Tabla seguimiento mortalidad'!I538</f>
        <v>112</v>
      </c>
      <c r="BQ49" s="11"/>
      <c r="BR49" s="11"/>
      <c r="BT49" s="7">
        <f t="shared" si="19"/>
        <v>3849.6</v>
      </c>
      <c r="BU49" s="8">
        <f t="shared" si="20"/>
        <v>1.4715814630091439</v>
      </c>
      <c r="BV49" s="8">
        <f t="shared" si="21"/>
        <v>1.2224646716541978</v>
      </c>
      <c r="BW49" s="8">
        <f t="shared" si="28"/>
        <v>1.2009039900249376</v>
      </c>
      <c r="BX49" s="8">
        <f t="shared" si="23"/>
        <v>1.1092061512884457</v>
      </c>
      <c r="BY49" s="8">
        <f t="shared" si="24"/>
        <v>1.1712905236907731</v>
      </c>
      <c r="BZ49" s="8"/>
      <c r="CB49" t="s">
        <v>386</v>
      </c>
      <c r="CC49" s="9">
        <f t="shared" si="26"/>
        <v>1.4715814630091439</v>
      </c>
    </row>
    <row r="50" spans="2:81" x14ac:dyDescent="0.25">
      <c r="B50" t="s">
        <v>236</v>
      </c>
      <c r="C50">
        <v>3711</v>
      </c>
      <c r="D50">
        <v>553</v>
      </c>
      <c r="E50">
        <v>25</v>
      </c>
      <c r="F50">
        <f t="shared" si="0"/>
        <v>4289</v>
      </c>
      <c r="I50" t="s">
        <v>387</v>
      </c>
      <c r="J50" s="4">
        <v>4289</v>
      </c>
      <c r="K50" s="4">
        <v>4269</v>
      </c>
      <c r="L50" s="4">
        <v>4409</v>
      </c>
      <c r="M50" s="4">
        <v>4636</v>
      </c>
      <c r="N50" s="4">
        <v>4755</v>
      </c>
      <c r="O50" s="4">
        <f t="shared" si="1"/>
        <v>6300</v>
      </c>
      <c r="P50" s="4">
        <f t="shared" si="2"/>
        <v>5536</v>
      </c>
      <c r="Q50" s="4">
        <f t="shared" si="27"/>
        <v>5228</v>
      </c>
      <c r="R50" s="4">
        <f t="shared" si="4"/>
        <v>5173</v>
      </c>
      <c r="S50" s="4">
        <f t="shared" si="5"/>
        <v>5307</v>
      </c>
      <c r="T50" s="4"/>
      <c r="V50" t="s">
        <v>387</v>
      </c>
      <c r="W50" s="4">
        <v>553</v>
      </c>
      <c r="X50" s="4">
        <v>576</v>
      </c>
      <c r="Y50" s="4">
        <v>575</v>
      </c>
      <c r="Z50" s="4">
        <v>557</v>
      </c>
      <c r="AA50" s="4">
        <v>566</v>
      </c>
      <c r="AB50" s="11">
        <f t="shared" si="7"/>
        <v>666</v>
      </c>
      <c r="AC50" s="4">
        <f t="shared" si="8"/>
        <v>595</v>
      </c>
      <c r="AD50" s="4">
        <f t="shared" si="9"/>
        <v>748</v>
      </c>
      <c r="AE50" s="4">
        <f t="shared" si="10"/>
        <v>700</v>
      </c>
      <c r="AF50" s="4">
        <f t="shared" si="11"/>
        <v>766</v>
      </c>
      <c r="AG50" s="4"/>
      <c r="AI50" t="s">
        <v>387</v>
      </c>
      <c r="AJ50" s="4">
        <v>3711</v>
      </c>
      <c r="AK50" s="4">
        <v>3664</v>
      </c>
      <c r="AL50" s="4">
        <v>3817</v>
      </c>
      <c r="AM50" s="4">
        <v>4041</v>
      </c>
      <c r="AN50" s="4">
        <v>4162</v>
      </c>
      <c r="AO50" s="11">
        <f t="shared" si="13"/>
        <v>5622</v>
      </c>
      <c r="AP50" s="11">
        <f t="shared" si="14"/>
        <v>4920</v>
      </c>
      <c r="AQ50" s="11">
        <f t="shared" si="15"/>
        <v>4454</v>
      </c>
      <c r="AR50" s="11">
        <f t="shared" si="16"/>
        <v>4438</v>
      </c>
      <c r="AS50" s="11">
        <f t="shared" si="17"/>
        <v>4498</v>
      </c>
      <c r="AT50" s="11"/>
      <c r="AV50" t="s">
        <v>387</v>
      </c>
      <c r="AW50" s="4">
        <v>462</v>
      </c>
      <c r="AX50" s="4">
        <v>90</v>
      </c>
      <c r="AY50" s="4">
        <v>504</v>
      </c>
      <c r="AZ50" s="4">
        <v>72</v>
      </c>
      <c r="BA50" s="4">
        <v>478</v>
      </c>
      <c r="BB50" s="4">
        <v>97</v>
      </c>
      <c r="BC50" s="4">
        <v>476</v>
      </c>
      <c r="BD50" s="4">
        <v>81</v>
      </c>
      <c r="BE50" s="4">
        <v>462</v>
      </c>
      <c r="BF50" s="4">
        <v>104</v>
      </c>
      <c r="BG50" s="4">
        <f>+'Tabla seguimiento mortalidad'!H326</f>
        <v>548</v>
      </c>
      <c r="BH50" s="4">
        <f>+'Tabla seguimiento mortalidad'!I326</f>
        <v>118</v>
      </c>
      <c r="BI50" s="11">
        <f>+'Tabla seguimiento mortalidad'!H380</f>
        <v>498</v>
      </c>
      <c r="BJ50" s="11">
        <f>+'Tabla seguimiento mortalidad'!I380</f>
        <v>97</v>
      </c>
      <c r="BK50" s="11">
        <f>'Tabla seguimiento mortalidad'!H433</f>
        <v>614</v>
      </c>
      <c r="BL50" s="11">
        <f>'Tabla seguimiento mortalidad'!I433</f>
        <v>134</v>
      </c>
      <c r="BM50" s="11">
        <f>+'Tabla seguimiento mortalidad'!H486</f>
        <v>594</v>
      </c>
      <c r="BN50" s="11">
        <f>+'Tabla seguimiento mortalidad'!I486</f>
        <v>105</v>
      </c>
      <c r="BO50" s="11">
        <f>+'Tabla seguimiento mortalidad'!H539</f>
        <v>622</v>
      </c>
      <c r="BP50" s="11">
        <f>+'Tabla seguimiento mortalidad'!I539</f>
        <v>142</v>
      </c>
      <c r="BQ50" s="11"/>
      <c r="BR50" s="11"/>
      <c r="BT50" s="7">
        <f t="shared" si="19"/>
        <v>3879</v>
      </c>
      <c r="BU50" s="8">
        <f t="shared" si="20"/>
        <v>1.4493426140757928</v>
      </c>
      <c r="BV50" s="8">
        <f t="shared" si="21"/>
        <v>1.2683681361175561</v>
      </c>
      <c r="BW50" s="8">
        <f t="shared" si="28"/>
        <v>1.1482340809486982</v>
      </c>
      <c r="BX50" s="8">
        <f t="shared" si="23"/>
        <v>1.1441093065222996</v>
      </c>
      <c r="BY50" s="8">
        <f t="shared" si="24"/>
        <v>1.159577210621294</v>
      </c>
      <c r="BZ50" s="8"/>
      <c r="CB50" t="s">
        <v>387</v>
      </c>
      <c r="CC50" s="9">
        <f t="shared" si="26"/>
        <v>1.4493426140757928</v>
      </c>
    </row>
    <row r="51" spans="2:81" x14ac:dyDescent="0.25">
      <c r="B51" t="s">
        <v>237</v>
      </c>
      <c r="C51">
        <v>3757</v>
      </c>
      <c r="D51">
        <v>576</v>
      </c>
      <c r="E51">
        <v>35</v>
      </c>
      <c r="F51">
        <f t="shared" si="0"/>
        <v>4368</v>
      </c>
      <c r="I51" t="s">
        <v>388</v>
      </c>
      <c r="J51" s="4">
        <v>4368</v>
      </c>
      <c r="K51" s="4">
        <v>4455</v>
      </c>
      <c r="L51" s="4">
        <v>4575</v>
      </c>
      <c r="M51" s="4">
        <v>4756</v>
      </c>
      <c r="N51" s="4">
        <v>4803</v>
      </c>
      <c r="O51" s="4">
        <f t="shared" si="1"/>
        <v>6240</v>
      </c>
      <c r="P51" s="4">
        <f t="shared" si="2"/>
        <v>5648</v>
      </c>
      <c r="Q51" s="4">
        <f t="shared" si="27"/>
        <v>5385</v>
      </c>
      <c r="R51" s="4">
        <f t="shared" si="4"/>
        <v>5255</v>
      </c>
      <c r="S51" s="4">
        <f t="shared" si="5"/>
        <v>5374</v>
      </c>
      <c r="T51" s="4"/>
      <c r="V51" t="s">
        <v>388</v>
      </c>
      <c r="W51" s="4">
        <v>576</v>
      </c>
      <c r="X51" s="4">
        <v>572</v>
      </c>
      <c r="Y51" s="4">
        <v>656</v>
      </c>
      <c r="Z51" s="4">
        <v>632</v>
      </c>
      <c r="AA51" s="4">
        <v>592</v>
      </c>
      <c r="AB51" s="11">
        <f t="shared" si="7"/>
        <v>585</v>
      </c>
      <c r="AC51" s="4">
        <f t="shared" si="8"/>
        <v>713</v>
      </c>
      <c r="AD51" s="4">
        <f t="shared" si="9"/>
        <v>753</v>
      </c>
      <c r="AE51" s="4">
        <f t="shared" si="10"/>
        <v>736</v>
      </c>
      <c r="AF51" s="4">
        <f t="shared" si="11"/>
        <v>687</v>
      </c>
      <c r="AG51" s="4"/>
      <c r="AI51" t="s">
        <v>388</v>
      </c>
      <c r="AJ51" s="4">
        <v>3757</v>
      </c>
      <c r="AK51" s="4">
        <v>3842</v>
      </c>
      <c r="AL51" s="4">
        <v>3904</v>
      </c>
      <c r="AM51" s="4">
        <v>4079</v>
      </c>
      <c r="AN51" s="4">
        <v>4186</v>
      </c>
      <c r="AO51" s="11">
        <f t="shared" si="13"/>
        <v>5637</v>
      </c>
      <c r="AP51" s="11">
        <f t="shared" si="14"/>
        <v>4911</v>
      </c>
      <c r="AQ51" s="11">
        <f t="shared" si="15"/>
        <v>4592</v>
      </c>
      <c r="AR51" s="11">
        <f t="shared" si="16"/>
        <v>4475</v>
      </c>
      <c r="AS51" s="11">
        <f t="shared" si="17"/>
        <v>4644</v>
      </c>
      <c r="AT51" s="11"/>
      <c r="AV51" t="s">
        <v>388</v>
      </c>
      <c r="AW51" s="4">
        <v>468</v>
      </c>
      <c r="AX51" s="4">
        <v>108</v>
      </c>
      <c r="AY51" s="4">
        <v>493</v>
      </c>
      <c r="AZ51" s="4">
        <v>79</v>
      </c>
      <c r="BA51" s="4">
        <v>553</v>
      </c>
      <c r="BB51" s="4">
        <v>102</v>
      </c>
      <c r="BC51" s="4">
        <v>517</v>
      </c>
      <c r="BD51" s="4">
        <v>110</v>
      </c>
      <c r="BE51" s="4">
        <v>493</v>
      </c>
      <c r="BF51" s="4">
        <v>99</v>
      </c>
      <c r="BG51" s="4">
        <f>+'Tabla seguimiento mortalidad'!H327</f>
        <v>477</v>
      </c>
      <c r="BH51" s="4">
        <f>+'Tabla seguimiento mortalidad'!I327</f>
        <v>104</v>
      </c>
      <c r="BI51" s="11">
        <f>+'Tabla seguimiento mortalidad'!H381</f>
        <v>607</v>
      </c>
      <c r="BJ51" s="11">
        <f>+'Tabla seguimiento mortalidad'!I381</f>
        <v>105</v>
      </c>
      <c r="BK51" s="11">
        <f>'Tabla seguimiento mortalidad'!H434</f>
        <v>631</v>
      </c>
      <c r="BL51" s="11">
        <f>'Tabla seguimiento mortalidad'!I434</f>
        <v>122</v>
      </c>
      <c r="BM51" s="11">
        <f>+'Tabla seguimiento mortalidad'!H487</f>
        <v>633</v>
      </c>
      <c r="BN51" s="11">
        <f>+'Tabla seguimiento mortalidad'!I487</f>
        <v>103</v>
      </c>
      <c r="BO51" s="11">
        <f>+'Tabla seguimiento mortalidad'!H540</f>
        <v>578</v>
      </c>
      <c r="BP51" s="11">
        <f>+'Tabla seguimiento mortalidad'!I540</f>
        <v>109</v>
      </c>
      <c r="BQ51" s="11"/>
      <c r="BR51" s="11"/>
      <c r="BT51" s="7">
        <f t="shared" si="19"/>
        <v>3953.6</v>
      </c>
      <c r="BU51" s="8">
        <f t="shared" si="20"/>
        <v>1.4257891541885876</v>
      </c>
      <c r="BV51" s="8">
        <f t="shared" si="21"/>
        <v>1.2421590449210846</v>
      </c>
      <c r="BW51" s="8">
        <f t="shared" si="28"/>
        <v>1.161473087818697</v>
      </c>
      <c r="BX51" s="8">
        <f t="shared" si="23"/>
        <v>1.1318798057466612</v>
      </c>
      <c r="BY51" s="8">
        <f t="shared" si="24"/>
        <v>1.1746256576284906</v>
      </c>
      <c r="BZ51" s="8"/>
      <c r="CB51" t="s">
        <v>388</v>
      </c>
      <c r="CC51" s="9">
        <f t="shared" si="26"/>
        <v>1.4257891541885876</v>
      </c>
    </row>
    <row r="52" spans="2:81" x14ac:dyDescent="0.25">
      <c r="B52" t="s">
        <v>238</v>
      </c>
      <c r="C52">
        <v>3717</v>
      </c>
      <c r="D52">
        <v>568</v>
      </c>
      <c r="E52">
        <v>39</v>
      </c>
      <c r="F52">
        <f t="shared" si="0"/>
        <v>4324</v>
      </c>
      <c r="I52" t="s">
        <v>389</v>
      </c>
      <c r="J52" s="4">
        <v>4324</v>
      </c>
      <c r="K52" s="4">
        <v>4590</v>
      </c>
      <c r="L52" s="4">
        <v>4491</v>
      </c>
      <c r="M52" s="4">
        <v>4763</v>
      </c>
      <c r="N52" s="4">
        <v>4818</v>
      </c>
      <c r="O52" s="4">
        <f t="shared" si="1"/>
        <v>6672</v>
      </c>
      <c r="P52" s="4">
        <f t="shared" si="2"/>
        <v>5509</v>
      </c>
      <c r="Q52" s="4">
        <f t="shared" si="27"/>
        <v>5385</v>
      </c>
      <c r="R52" s="4">
        <f t="shared" si="4"/>
        <v>5052</v>
      </c>
      <c r="S52" s="4">
        <f t="shared" si="5"/>
        <v>5421</v>
      </c>
      <c r="T52" s="4"/>
      <c r="V52" t="s">
        <v>389</v>
      </c>
      <c r="W52" s="4">
        <v>568</v>
      </c>
      <c r="X52" s="4">
        <v>534</v>
      </c>
      <c r="Y52" s="4">
        <v>601</v>
      </c>
      <c r="Z52" s="4">
        <v>586</v>
      </c>
      <c r="AA52" s="4">
        <v>664</v>
      </c>
      <c r="AB52" s="11">
        <f t="shared" si="7"/>
        <v>683</v>
      </c>
      <c r="AC52" s="4">
        <f t="shared" si="8"/>
        <v>594</v>
      </c>
      <c r="AD52" s="4">
        <f t="shared" si="9"/>
        <v>704</v>
      </c>
      <c r="AE52" s="4">
        <f t="shared" si="10"/>
        <v>600</v>
      </c>
      <c r="AF52" s="4">
        <f t="shared" si="11"/>
        <v>706</v>
      </c>
      <c r="AG52" s="4"/>
      <c r="AI52" t="s">
        <v>389</v>
      </c>
      <c r="AJ52" s="4">
        <v>3717</v>
      </c>
      <c r="AK52" s="4">
        <v>4019</v>
      </c>
      <c r="AL52" s="4">
        <v>3864</v>
      </c>
      <c r="AM52" s="4">
        <v>4151</v>
      </c>
      <c r="AN52" s="4">
        <v>4132</v>
      </c>
      <c r="AO52" s="11">
        <f t="shared" si="13"/>
        <v>5972</v>
      </c>
      <c r="AP52" s="11">
        <f t="shared" si="14"/>
        <v>4898</v>
      </c>
      <c r="AQ52" s="11">
        <f t="shared" si="15"/>
        <v>4648</v>
      </c>
      <c r="AR52" s="11">
        <f t="shared" si="16"/>
        <v>4423</v>
      </c>
      <c r="AS52" s="11">
        <f t="shared" si="17"/>
        <v>4675</v>
      </c>
      <c r="AT52" s="11"/>
      <c r="AV52" t="s">
        <v>389</v>
      </c>
      <c r="AW52" s="4">
        <v>497</v>
      </c>
      <c r="AX52" s="4">
        <v>71</v>
      </c>
      <c r="AY52" s="4">
        <v>453</v>
      </c>
      <c r="AZ52" s="4">
        <v>81</v>
      </c>
      <c r="BA52" s="4">
        <v>518</v>
      </c>
      <c r="BB52" s="4">
        <v>82</v>
      </c>
      <c r="BC52" s="4">
        <v>499</v>
      </c>
      <c r="BD52" s="4">
        <v>86</v>
      </c>
      <c r="BE52" s="4">
        <v>548</v>
      </c>
      <c r="BF52" s="4">
        <v>105</v>
      </c>
      <c r="BG52" s="4">
        <f>+'Tabla seguimiento mortalidad'!H328</f>
        <v>565</v>
      </c>
      <c r="BH52" s="4">
        <f>+'Tabla seguimiento mortalidad'!I328</f>
        <v>117</v>
      </c>
      <c r="BI52" s="11">
        <f>+'Tabla seguimiento mortalidad'!H382</f>
        <v>498</v>
      </c>
      <c r="BJ52" s="11">
        <f>+'Tabla seguimiento mortalidad'!I382</f>
        <v>95</v>
      </c>
      <c r="BK52" s="11">
        <f>'Tabla seguimiento mortalidad'!H435</f>
        <v>584</v>
      </c>
      <c r="BL52" s="11">
        <f>'Tabla seguimiento mortalidad'!I435</f>
        <v>120</v>
      </c>
      <c r="BM52" s="11">
        <f>+'Tabla seguimiento mortalidad'!H488</f>
        <v>512</v>
      </c>
      <c r="BN52" s="11">
        <f>+'Tabla seguimiento mortalidad'!I488</f>
        <v>88</v>
      </c>
      <c r="BO52" s="11">
        <f>+'Tabla seguimiento mortalidad'!H541</f>
        <v>585</v>
      </c>
      <c r="BP52" s="11">
        <f>+'Tabla seguimiento mortalidad'!I541</f>
        <v>121</v>
      </c>
      <c r="BQ52" s="11"/>
      <c r="BR52" s="11"/>
      <c r="BT52" s="7">
        <f t="shared" si="19"/>
        <v>3976.6</v>
      </c>
      <c r="BU52" s="8">
        <f t="shared" si="20"/>
        <v>1.5017854448523864</v>
      </c>
      <c r="BV52" s="8">
        <f t="shared" si="21"/>
        <v>1.2317054770406881</v>
      </c>
      <c r="BW52" s="8">
        <f t="shared" si="28"/>
        <v>1.1688377005482071</v>
      </c>
      <c r="BX52" s="8">
        <f t="shared" si="23"/>
        <v>1.112256701704974</v>
      </c>
      <c r="BY52" s="8">
        <f t="shared" si="24"/>
        <v>1.1756274204093951</v>
      </c>
      <c r="BZ52" s="8"/>
      <c r="CB52" t="s">
        <v>389</v>
      </c>
      <c r="CC52" s="9">
        <f t="shared" si="26"/>
        <v>1.5017854448523864</v>
      </c>
    </row>
    <row r="53" spans="2:81" x14ac:dyDescent="0.25">
      <c r="B53" t="s">
        <v>239</v>
      </c>
      <c r="C53">
        <v>3742</v>
      </c>
      <c r="D53">
        <v>530</v>
      </c>
      <c r="E53">
        <v>29</v>
      </c>
      <c r="F53">
        <f t="shared" si="0"/>
        <v>4301</v>
      </c>
      <c r="I53" t="s">
        <v>390</v>
      </c>
      <c r="J53" s="4">
        <v>4301</v>
      </c>
      <c r="K53" s="4">
        <v>4586</v>
      </c>
      <c r="L53" s="4">
        <v>4562</v>
      </c>
      <c r="M53" s="4">
        <v>4787</v>
      </c>
      <c r="N53" s="4">
        <v>4862</v>
      </c>
      <c r="O53" s="4">
        <f t="shared" si="1"/>
        <v>6717</v>
      </c>
      <c r="P53" s="4">
        <f t="shared" si="2"/>
        <v>5905</v>
      </c>
      <c r="Q53" s="4">
        <f t="shared" si="27"/>
        <v>5550</v>
      </c>
      <c r="R53" s="4">
        <f t="shared" si="4"/>
        <v>5198</v>
      </c>
      <c r="S53" s="4">
        <f t="shared" si="5"/>
        <v>5327</v>
      </c>
      <c r="T53" s="4"/>
      <c r="V53" t="s">
        <v>390</v>
      </c>
      <c r="W53" s="4">
        <v>530</v>
      </c>
      <c r="X53" s="4">
        <v>599</v>
      </c>
      <c r="Y53" s="4">
        <v>634</v>
      </c>
      <c r="Z53" s="4">
        <v>585</v>
      </c>
      <c r="AA53" s="4">
        <v>683</v>
      </c>
      <c r="AB53" s="11">
        <f t="shared" si="7"/>
        <v>624</v>
      </c>
      <c r="AC53" s="4">
        <f t="shared" si="8"/>
        <v>768</v>
      </c>
      <c r="AD53" s="4">
        <f t="shared" si="9"/>
        <v>769</v>
      </c>
      <c r="AE53" s="4">
        <f t="shared" si="10"/>
        <v>697</v>
      </c>
      <c r="AF53" s="4">
        <f t="shared" si="11"/>
        <v>701</v>
      </c>
      <c r="AG53" s="4"/>
      <c r="AI53" t="s">
        <v>390</v>
      </c>
      <c r="AJ53" s="4">
        <v>3742</v>
      </c>
      <c r="AK53" s="4">
        <v>3943</v>
      </c>
      <c r="AL53" s="4">
        <v>3904</v>
      </c>
      <c r="AM53" s="4">
        <v>4176</v>
      </c>
      <c r="AN53" s="4">
        <v>4153</v>
      </c>
      <c r="AO53" s="11">
        <f t="shared" si="13"/>
        <v>6076</v>
      </c>
      <c r="AP53" s="11">
        <f t="shared" si="14"/>
        <v>5110</v>
      </c>
      <c r="AQ53" s="11">
        <f t="shared" si="15"/>
        <v>4732</v>
      </c>
      <c r="AR53" s="11">
        <f t="shared" si="16"/>
        <v>4461</v>
      </c>
      <c r="AS53" s="11">
        <f t="shared" si="17"/>
        <v>4584</v>
      </c>
      <c r="AT53" s="11"/>
      <c r="AV53" t="s">
        <v>390</v>
      </c>
      <c r="AW53" s="4">
        <v>447</v>
      </c>
      <c r="AX53" s="4">
        <v>82</v>
      </c>
      <c r="AY53" s="4">
        <v>513</v>
      </c>
      <c r="AZ53" s="4">
        <v>86</v>
      </c>
      <c r="BA53" s="4">
        <v>546</v>
      </c>
      <c r="BB53" s="4">
        <v>87</v>
      </c>
      <c r="BC53" s="4">
        <v>505</v>
      </c>
      <c r="BD53" s="4">
        <v>78</v>
      </c>
      <c r="BE53" s="4">
        <v>570</v>
      </c>
      <c r="BF53" s="4">
        <v>113</v>
      </c>
      <c r="BG53" s="4">
        <f>+'Tabla seguimiento mortalidad'!H329</f>
        <v>519</v>
      </c>
      <c r="BH53" s="4">
        <f>+'Tabla seguimiento mortalidad'!I329</f>
        <v>104</v>
      </c>
      <c r="BI53" s="11">
        <f>+'Tabla seguimiento mortalidad'!H383</f>
        <v>655</v>
      </c>
      <c r="BJ53" s="11">
        <f>+'Tabla seguimiento mortalidad'!I383</f>
        <v>113</v>
      </c>
      <c r="BK53" s="11">
        <f>'Tabla seguimiento mortalidad'!H436</f>
        <v>644</v>
      </c>
      <c r="BL53" s="11">
        <f>'Tabla seguimiento mortalidad'!I436</f>
        <v>124</v>
      </c>
      <c r="BM53" s="11">
        <f>+'Tabla seguimiento mortalidad'!H489</f>
        <v>594</v>
      </c>
      <c r="BN53" s="11">
        <f>+'Tabla seguimiento mortalidad'!I489</f>
        <v>103</v>
      </c>
      <c r="BO53" s="11">
        <f>+'Tabla seguimiento mortalidad'!H542</f>
        <v>599</v>
      </c>
      <c r="BP53" s="11">
        <f>+'Tabla seguimiento mortalidad'!I542</f>
        <v>100</v>
      </c>
      <c r="BQ53" s="11"/>
      <c r="BR53" s="11"/>
      <c r="BT53" s="7">
        <f t="shared" si="19"/>
        <v>3983.6</v>
      </c>
      <c r="BU53" s="8">
        <f t="shared" si="20"/>
        <v>1.5252535395119993</v>
      </c>
      <c r="BV53" s="8">
        <f t="shared" si="21"/>
        <v>1.2827593131840547</v>
      </c>
      <c r="BW53" s="8">
        <f t="shared" si="28"/>
        <v>1.1878702680992068</v>
      </c>
      <c r="BX53" s="8">
        <f t="shared" si="23"/>
        <v>1.1198413495330857</v>
      </c>
      <c r="BY53" s="8">
        <f t="shared" si="24"/>
        <v>1.1507179435686314</v>
      </c>
      <c r="BZ53" s="8"/>
      <c r="CB53" t="s">
        <v>390</v>
      </c>
      <c r="CC53" s="9">
        <f t="shared" si="26"/>
        <v>1.5252535395119993</v>
      </c>
    </row>
    <row r="54" spans="2:81" x14ac:dyDescent="0.25">
      <c r="B54" t="s">
        <v>240</v>
      </c>
      <c r="C54">
        <v>3850</v>
      </c>
      <c r="D54">
        <v>680</v>
      </c>
      <c r="E54">
        <v>23</v>
      </c>
      <c r="F54">
        <f t="shared" si="0"/>
        <v>4553</v>
      </c>
      <c r="I54" t="s">
        <v>391</v>
      </c>
      <c r="J54" s="4">
        <v>4553</v>
      </c>
      <c r="K54" s="4">
        <v>4804</v>
      </c>
      <c r="L54" s="4">
        <v>4589</v>
      </c>
      <c r="M54" s="4">
        <v>4984</v>
      </c>
      <c r="N54" s="4">
        <v>5041</v>
      </c>
      <c r="O54" s="4">
        <f t="shared" si="1"/>
        <v>7225</v>
      </c>
      <c r="P54" s="4">
        <f t="shared" si="2"/>
        <v>5983</v>
      </c>
      <c r="Q54" s="4">
        <f t="shared" si="27"/>
        <v>5722</v>
      </c>
      <c r="R54" s="4">
        <f t="shared" si="4"/>
        <v>5203</v>
      </c>
      <c r="S54" s="4">
        <f t="shared" si="5"/>
        <v>5411</v>
      </c>
      <c r="T54" s="4"/>
      <c r="V54" t="s">
        <v>391</v>
      </c>
      <c r="W54" s="4">
        <v>680</v>
      </c>
      <c r="X54" s="4">
        <v>664</v>
      </c>
      <c r="Y54" s="4">
        <v>624</v>
      </c>
      <c r="Z54" s="4">
        <v>681</v>
      </c>
      <c r="AA54" s="4">
        <v>739</v>
      </c>
      <c r="AB54" s="11">
        <f t="shared" si="7"/>
        <v>735</v>
      </c>
      <c r="AC54" s="4">
        <f t="shared" si="8"/>
        <v>756</v>
      </c>
      <c r="AD54" s="4">
        <f t="shared" si="9"/>
        <v>831</v>
      </c>
      <c r="AE54" s="4">
        <f>+D472</f>
        <v>726</v>
      </c>
      <c r="AF54" s="4">
        <f>+D524</f>
        <v>710</v>
      </c>
      <c r="AG54" s="4"/>
      <c r="AI54" t="s">
        <v>391</v>
      </c>
      <c r="AJ54" s="4">
        <v>3850</v>
      </c>
      <c r="AK54" s="4">
        <v>4109</v>
      </c>
      <c r="AL54" s="4">
        <v>3937</v>
      </c>
      <c r="AM54" s="4">
        <v>4271</v>
      </c>
      <c r="AN54" s="4">
        <v>4275</v>
      </c>
      <c r="AO54" s="11">
        <f t="shared" si="13"/>
        <v>6474</v>
      </c>
      <c r="AP54" s="11">
        <f t="shared" si="14"/>
        <v>5197</v>
      </c>
      <c r="AQ54" s="11">
        <f t="shared" si="15"/>
        <v>4851</v>
      </c>
      <c r="AR54" s="11">
        <f t="shared" si="16"/>
        <v>4435</v>
      </c>
      <c r="AS54" s="11">
        <f t="shared" si="17"/>
        <v>4653</v>
      </c>
      <c r="AT54" s="11"/>
      <c r="AV54" t="s">
        <v>391</v>
      </c>
      <c r="AW54" s="4">
        <v>594</v>
      </c>
      <c r="AX54" s="4">
        <v>86</v>
      </c>
      <c r="AY54" s="4">
        <v>573</v>
      </c>
      <c r="AZ54" s="4">
        <v>89</v>
      </c>
      <c r="BA54" s="4">
        <v>522</v>
      </c>
      <c r="BB54" s="4">
        <v>102</v>
      </c>
      <c r="BC54" s="4">
        <v>589</v>
      </c>
      <c r="BD54" s="4">
        <v>92</v>
      </c>
      <c r="BE54" s="4">
        <v>618</v>
      </c>
      <c r="BF54" s="4">
        <v>121</v>
      </c>
      <c r="BG54" s="4">
        <f>+'Tabla seguimiento mortalidad'!H330</f>
        <v>629</v>
      </c>
      <c r="BH54" s="4">
        <f>+'Tabla seguimiento mortalidad'!I330</f>
        <v>104</v>
      </c>
      <c r="BI54" s="11">
        <f>+'Tabla seguimiento mortalidad'!H384</f>
        <v>627</v>
      </c>
      <c r="BJ54" s="11">
        <f>+'Tabla seguimiento mortalidad'!I384</f>
        <v>127</v>
      </c>
      <c r="BK54" s="11">
        <f>'Tabla seguimiento mortalidad'!H437</f>
        <v>694</v>
      </c>
      <c r="BL54" s="11">
        <f>'Tabla seguimiento mortalidad'!I437</f>
        <v>137</v>
      </c>
      <c r="BM54" s="11">
        <f>+'Tabla seguimiento mortalidad'!H490</f>
        <v>625</v>
      </c>
      <c r="BN54" s="11">
        <f>+'Tabla seguimiento mortalidad'!I490</f>
        <v>100</v>
      </c>
      <c r="BO54" s="11">
        <f>+'Tabla seguimiento mortalidad'!H543</f>
        <v>586</v>
      </c>
      <c r="BP54" s="11">
        <f>+'Tabla seguimiento mortalidad'!I543</f>
        <v>124</v>
      </c>
      <c r="BQ54" s="11"/>
      <c r="BR54" s="11"/>
      <c r="BT54" s="7">
        <f t="shared" si="19"/>
        <v>4088.4</v>
      </c>
      <c r="BU54" s="8">
        <f t="shared" si="20"/>
        <v>1.5835045494570004</v>
      </c>
      <c r="BV54" s="8">
        <f t="shared" si="21"/>
        <v>1.2711574209959886</v>
      </c>
      <c r="BW54" s="8">
        <f t="shared" si="28"/>
        <v>1.186527737012034</v>
      </c>
      <c r="BX54" s="8">
        <f t="shared" si="23"/>
        <v>1.0847764406613833</v>
      </c>
      <c r="BY54" s="8">
        <f>+AS54/BT54</f>
        <v>1.1380980334605224</v>
      </c>
      <c r="BZ54" s="8"/>
      <c r="CB54" t="s">
        <v>391</v>
      </c>
      <c r="CC54" s="9">
        <f t="shared" si="26"/>
        <v>1.5835045494570004</v>
      </c>
    </row>
    <row r="55" spans="2:81" x14ac:dyDescent="0.25">
      <c r="B55" t="s">
        <v>241</v>
      </c>
      <c r="C55">
        <v>3919</v>
      </c>
      <c r="D55">
        <v>650</v>
      </c>
      <c r="E55">
        <v>40</v>
      </c>
      <c r="F55">
        <f t="shared" si="0"/>
        <v>4609</v>
      </c>
      <c r="I55" t="s">
        <v>392</v>
      </c>
      <c r="J55" s="4">
        <v>4609</v>
      </c>
      <c r="K55" s="4"/>
      <c r="L55" s="4"/>
      <c r="M55" s="4"/>
      <c r="O55" s="4">
        <f t="shared" si="1"/>
        <v>7882</v>
      </c>
      <c r="P55" s="4"/>
      <c r="Q55" s="4"/>
      <c r="V55" t="s">
        <v>392</v>
      </c>
      <c r="W55" s="4">
        <v>650</v>
      </c>
      <c r="X55" s="4"/>
      <c r="Y55" s="4"/>
      <c r="Z55" s="4"/>
      <c r="AB55" s="11">
        <f t="shared" si="7"/>
        <v>780</v>
      </c>
      <c r="AC55" s="4"/>
      <c r="AD55" s="4"/>
      <c r="AE55" s="4"/>
      <c r="AF55" s="4"/>
      <c r="AG55" s="4"/>
      <c r="AI55" t="s">
        <v>392</v>
      </c>
      <c r="AJ55">
        <v>3919</v>
      </c>
      <c r="AO55" s="11">
        <f t="shared" si="13"/>
        <v>7088</v>
      </c>
      <c r="AS55" s="11"/>
      <c r="AT55" s="11"/>
      <c r="AV55" t="s">
        <v>392</v>
      </c>
      <c r="AW55" s="4">
        <v>533</v>
      </c>
      <c r="AX55" s="4">
        <v>115</v>
      </c>
      <c r="AY55" s="4"/>
      <c r="AZ55" s="4"/>
      <c r="BA55" s="4"/>
      <c r="BB55" s="4"/>
      <c r="BC55" s="4"/>
      <c r="BD55" s="4"/>
      <c r="BE55" s="4"/>
      <c r="BF55" s="4"/>
      <c r="BG55" s="4">
        <f>+'Tabla seguimiento mortalidad'!H331</f>
        <v>660</v>
      </c>
      <c r="BH55" s="4">
        <f>+'Tabla seguimiento mortalidad'!I331</f>
        <v>117</v>
      </c>
      <c r="BO55" s="11"/>
      <c r="BP55" s="11"/>
      <c r="BT55" s="7">
        <f>+AVERAGE(AJ55:AN55)</f>
        <v>3919</v>
      </c>
      <c r="BU55" s="8">
        <f t="shared" si="20"/>
        <v>1.8086246491451901</v>
      </c>
      <c r="CB55" t="s">
        <v>392</v>
      </c>
      <c r="CC55" s="9">
        <f t="shared" si="26"/>
        <v>1.8086246491451901</v>
      </c>
    </row>
    <row r="56" spans="2:81" x14ac:dyDescent="0.25">
      <c r="B56" t="s">
        <v>53</v>
      </c>
      <c r="C56">
        <v>3870</v>
      </c>
      <c r="D56">
        <v>581</v>
      </c>
      <c r="E56">
        <v>23</v>
      </c>
      <c r="F56">
        <f t="shared" si="0"/>
        <v>4474</v>
      </c>
      <c r="CB56" t="s">
        <v>185</v>
      </c>
      <c r="CC56" s="10">
        <f>+BV3</f>
        <v>1.8133495145631069</v>
      </c>
    </row>
    <row r="57" spans="2:81" x14ac:dyDescent="0.25">
      <c r="B57" t="s">
        <v>54</v>
      </c>
      <c r="C57">
        <v>3851</v>
      </c>
      <c r="D57">
        <v>560</v>
      </c>
      <c r="E57">
        <v>24</v>
      </c>
      <c r="F57">
        <f t="shared" si="0"/>
        <v>4435</v>
      </c>
      <c r="CB57" t="s">
        <v>186</v>
      </c>
      <c r="CC57" s="10">
        <f>+BV4</f>
        <v>1.9836334693065367</v>
      </c>
    </row>
    <row r="58" spans="2:81" x14ac:dyDescent="0.25">
      <c r="B58" t="s">
        <v>55</v>
      </c>
      <c r="C58">
        <v>3810</v>
      </c>
      <c r="D58">
        <v>543</v>
      </c>
      <c r="E58">
        <v>36</v>
      </c>
      <c r="F58">
        <f t="shared" si="0"/>
        <v>4389</v>
      </c>
      <c r="CB58" t="s">
        <v>187</v>
      </c>
      <c r="CC58" s="10">
        <f t="shared" ref="CC58:CC107" si="29">+BV5</f>
        <v>1.9618339529120199</v>
      </c>
    </row>
    <row r="59" spans="2:81" x14ac:dyDescent="0.25">
      <c r="B59" t="s">
        <v>56</v>
      </c>
      <c r="C59">
        <v>3673</v>
      </c>
      <c r="D59">
        <v>551</v>
      </c>
      <c r="E59">
        <v>29</v>
      </c>
      <c r="F59">
        <f t="shared" si="0"/>
        <v>4253</v>
      </c>
      <c r="CB59" t="s">
        <v>188</v>
      </c>
      <c r="CC59" s="10">
        <f t="shared" si="29"/>
        <v>1.8222814389668955</v>
      </c>
    </row>
    <row r="60" spans="2:81" x14ac:dyDescent="0.25">
      <c r="B60" t="s">
        <v>57</v>
      </c>
      <c r="C60">
        <v>3599</v>
      </c>
      <c r="D60">
        <v>556</v>
      </c>
      <c r="E60">
        <v>28</v>
      </c>
      <c r="F60">
        <f t="shared" si="0"/>
        <v>4183</v>
      </c>
      <c r="CB60" t="s">
        <v>189</v>
      </c>
      <c r="CC60" s="10">
        <f t="shared" si="29"/>
        <v>1.7012787994081588</v>
      </c>
    </row>
    <row r="61" spans="2:81" x14ac:dyDescent="0.25">
      <c r="B61" t="s">
        <v>58</v>
      </c>
      <c r="C61">
        <v>3613</v>
      </c>
      <c r="D61">
        <v>471</v>
      </c>
      <c r="E61">
        <v>29</v>
      </c>
      <c r="F61">
        <f t="shared" si="0"/>
        <v>4113</v>
      </c>
      <c r="CB61" t="s">
        <v>190</v>
      </c>
      <c r="CC61" s="10">
        <f t="shared" si="29"/>
        <v>1.5313829787234043</v>
      </c>
    </row>
    <row r="62" spans="2:81" x14ac:dyDescent="0.25">
      <c r="B62" t="s">
        <v>59</v>
      </c>
      <c r="C62">
        <v>3572</v>
      </c>
      <c r="D62">
        <v>536</v>
      </c>
      <c r="E62">
        <v>23</v>
      </c>
      <c r="F62">
        <f t="shared" si="0"/>
        <v>4131</v>
      </c>
      <c r="CB62" t="s">
        <v>191</v>
      </c>
      <c r="CC62" s="10">
        <f t="shared" si="29"/>
        <v>1.4462385915645082</v>
      </c>
    </row>
    <row r="63" spans="2:81" x14ac:dyDescent="0.25">
      <c r="B63" t="s">
        <v>60</v>
      </c>
      <c r="C63">
        <v>3517</v>
      </c>
      <c r="D63">
        <v>551</v>
      </c>
      <c r="E63">
        <v>32</v>
      </c>
      <c r="F63">
        <f t="shared" si="0"/>
        <v>4100</v>
      </c>
      <c r="CB63" t="s">
        <v>192</v>
      </c>
      <c r="CC63" s="10">
        <f t="shared" si="29"/>
        <v>1.3624727668845316</v>
      </c>
    </row>
    <row r="64" spans="2:81" x14ac:dyDescent="0.25">
      <c r="B64" t="s">
        <v>61</v>
      </c>
      <c r="C64">
        <v>3662</v>
      </c>
      <c r="D64">
        <v>505</v>
      </c>
      <c r="E64">
        <v>23</v>
      </c>
      <c r="F64">
        <f t="shared" si="0"/>
        <v>4190</v>
      </c>
      <c r="CB64" t="s">
        <v>193</v>
      </c>
      <c r="CC64" s="10">
        <f t="shared" si="29"/>
        <v>1.3368364322285098</v>
      </c>
    </row>
    <row r="65" spans="2:81" x14ac:dyDescent="0.25">
      <c r="B65" t="s">
        <v>62</v>
      </c>
      <c r="C65">
        <v>3643</v>
      </c>
      <c r="D65">
        <v>555</v>
      </c>
      <c r="E65">
        <v>20</v>
      </c>
      <c r="F65">
        <f t="shared" si="0"/>
        <v>4218</v>
      </c>
      <c r="CB65" t="s">
        <v>194</v>
      </c>
      <c r="CC65" s="10">
        <f t="shared" si="29"/>
        <v>1.2886459840325779</v>
      </c>
    </row>
    <row r="66" spans="2:81" x14ac:dyDescent="0.25">
      <c r="B66" t="s">
        <v>63</v>
      </c>
      <c r="C66">
        <v>3648</v>
      </c>
      <c r="D66">
        <v>548</v>
      </c>
      <c r="E66">
        <v>32</v>
      </c>
      <c r="F66">
        <f t="shared" si="0"/>
        <v>4228</v>
      </c>
      <c r="CB66" t="s">
        <v>195</v>
      </c>
      <c r="CC66" s="10">
        <f t="shared" si="29"/>
        <v>1.3333333333333333</v>
      </c>
    </row>
    <row r="67" spans="2:81" x14ac:dyDescent="0.25">
      <c r="B67" t="s">
        <v>64</v>
      </c>
      <c r="C67">
        <v>3721</v>
      </c>
      <c r="D67">
        <v>524</v>
      </c>
      <c r="E67">
        <v>30</v>
      </c>
      <c r="F67">
        <f t="shared" si="0"/>
        <v>4275</v>
      </c>
      <c r="CB67" t="s">
        <v>196</v>
      </c>
      <c r="CC67" s="10">
        <f t="shared" si="29"/>
        <v>1.454085749636882</v>
      </c>
    </row>
    <row r="68" spans="2:81" x14ac:dyDescent="0.25">
      <c r="B68" t="s">
        <v>65</v>
      </c>
      <c r="C68">
        <v>3566</v>
      </c>
      <c r="D68">
        <v>504</v>
      </c>
      <c r="E68">
        <v>22</v>
      </c>
      <c r="F68">
        <f t="shared" ref="F68:F131" si="30">SUM(C68:E68)</f>
        <v>4092</v>
      </c>
      <c r="CB68" t="s">
        <v>197</v>
      </c>
      <c r="CC68" s="10">
        <f t="shared" si="29"/>
        <v>1.6232432432432433</v>
      </c>
    </row>
    <row r="69" spans="2:81" x14ac:dyDescent="0.25">
      <c r="B69" t="s">
        <v>66</v>
      </c>
      <c r="C69">
        <v>3584</v>
      </c>
      <c r="D69">
        <v>488</v>
      </c>
      <c r="E69">
        <v>40</v>
      </c>
      <c r="F69">
        <f t="shared" si="30"/>
        <v>4112</v>
      </c>
      <c r="CB69" t="s">
        <v>198</v>
      </c>
      <c r="CC69" s="10">
        <f t="shared" si="29"/>
        <v>1.8033713916415339</v>
      </c>
    </row>
    <row r="70" spans="2:81" x14ac:dyDescent="0.25">
      <c r="B70" t="s">
        <v>67</v>
      </c>
      <c r="C70">
        <v>3597</v>
      </c>
      <c r="D70">
        <v>532</v>
      </c>
      <c r="E70">
        <v>24</v>
      </c>
      <c r="F70">
        <f t="shared" si="30"/>
        <v>4153</v>
      </c>
      <c r="CB70" t="s">
        <v>199</v>
      </c>
      <c r="CC70" s="10">
        <f t="shared" si="29"/>
        <v>2.1283381987241863</v>
      </c>
    </row>
    <row r="71" spans="2:81" x14ac:dyDescent="0.25">
      <c r="B71" t="s">
        <v>68</v>
      </c>
      <c r="C71">
        <v>3675</v>
      </c>
      <c r="D71">
        <v>514</v>
      </c>
      <c r="E71">
        <v>22</v>
      </c>
      <c r="F71">
        <f t="shared" si="30"/>
        <v>4211</v>
      </c>
      <c r="CB71" t="s">
        <v>200</v>
      </c>
      <c r="CC71" s="10">
        <f t="shared" si="29"/>
        <v>2.2087195516275062</v>
      </c>
    </row>
    <row r="72" spans="2:81" x14ac:dyDescent="0.25">
      <c r="B72" t="s">
        <v>69</v>
      </c>
      <c r="C72">
        <v>3557</v>
      </c>
      <c r="D72">
        <v>526</v>
      </c>
      <c r="E72">
        <v>27</v>
      </c>
      <c r="F72">
        <f t="shared" si="30"/>
        <v>4110</v>
      </c>
      <c r="CB72" t="s">
        <v>201</v>
      </c>
      <c r="CC72" s="10">
        <f t="shared" si="29"/>
        <v>2.2384238046466498</v>
      </c>
    </row>
    <row r="73" spans="2:81" x14ac:dyDescent="0.25">
      <c r="B73" t="s">
        <v>70</v>
      </c>
      <c r="C73">
        <v>3636</v>
      </c>
      <c r="D73">
        <v>500</v>
      </c>
      <c r="E73">
        <v>39</v>
      </c>
      <c r="F73">
        <f t="shared" si="30"/>
        <v>4175</v>
      </c>
      <c r="CB73" t="s">
        <v>202</v>
      </c>
      <c r="CC73" s="10">
        <f t="shared" si="29"/>
        <v>2.2238558597091531</v>
      </c>
    </row>
    <row r="74" spans="2:81" x14ac:dyDescent="0.25">
      <c r="B74" t="s">
        <v>71</v>
      </c>
      <c r="C74">
        <v>3767</v>
      </c>
      <c r="D74">
        <v>528</v>
      </c>
      <c r="E74">
        <v>25</v>
      </c>
      <c r="F74">
        <f t="shared" si="30"/>
        <v>4320</v>
      </c>
      <c r="CB74" t="s">
        <v>203</v>
      </c>
      <c r="CC74" s="10">
        <f t="shared" si="29"/>
        <v>2.1931478862171931</v>
      </c>
    </row>
    <row r="75" spans="2:81" x14ac:dyDescent="0.25">
      <c r="B75" t="s">
        <v>72</v>
      </c>
      <c r="C75">
        <v>4043</v>
      </c>
      <c r="D75">
        <v>557</v>
      </c>
      <c r="E75">
        <v>32</v>
      </c>
      <c r="F75">
        <f t="shared" si="30"/>
        <v>4632</v>
      </c>
      <c r="CB75" t="s">
        <v>204</v>
      </c>
      <c r="CC75" s="10">
        <f t="shared" si="29"/>
        <v>2.1565283787223213</v>
      </c>
    </row>
    <row r="76" spans="2:81" x14ac:dyDescent="0.25">
      <c r="B76" t="s">
        <v>73</v>
      </c>
      <c r="C76">
        <v>4015</v>
      </c>
      <c r="D76">
        <v>488</v>
      </c>
      <c r="E76">
        <v>29</v>
      </c>
      <c r="F76">
        <f t="shared" si="30"/>
        <v>4532</v>
      </c>
      <c r="CB76" t="s">
        <v>205</v>
      </c>
      <c r="CC76" s="10">
        <f t="shared" si="29"/>
        <v>2.2187804003891252</v>
      </c>
    </row>
    <row r="77" spans="2:81" x14ac:dyDescent="0.25">
      <c r="B77" t="s">
        <v>74</v>
      </c>
      <c r="C77">
        <v>4015</v>
      </c>
      <c r="D77">
        <v>539</v>
      </c>
      <c r="E77">
        <v>28</v>
      </c>
      <c r="F77">
        <f t="shared" si="30"/>
        <v>4582</v>
      </c>
      <c r="CB77" t="s">
        <v>206</v>
      </c>
      <c r="CC77" s="10">
        <f t="shared" si="29"/>
        <v>2.3541045926230351</v>
      </c>
    </row>
    <row r="78" spans="2:81" x14ac:dyDescent="0.25">
      <c r="B78" t="s">
        <v>242</v>
      </c>
      <c r="C78">
        <v>3930</v>
      </c>
      <c r="D78">
        <v>598</v>
      </c>
      <c r="E78">
        <v>33</v>
      </c>
      <c r="F78">
        <f t="shared" si="30"/>
        <v>4561</v>
      </c>
      <c r="CB78" t="s">
        <v>362</v>
      </c>
      <c r="CC78" s="10">
        <f t="shared" si="29"/>
        <v>2.3988263860785106</v>
      </c>
    </row>
    <row r="79" spans="2:81" x14ac:dyDescent="0.25">
      <c r="B79" t="s">
        <v>243</v>
      </c>
      <c r="C79">
        <v>3961</v>
      </c>
      <c r="D79">
        <v>552</v>
      </c>
      <c r="E79">
        <v>24</v>
      </c>
      <c r="F79">
        <f t="shared" si="30"/>
        <v>4537</v>
      </c>
      <c r="CB79" t="s">
        <v>363</v>
      </c>
      <c r="CC79" s="10">
        <f t="shared" si="29"/>
        <v>2.4931617870529834</v>
      </c>
    </row>
    <row r="80" spans="2:81" x14ac:dyDescent="0.25">
      <c r="B80" t="s">
        <v>244</v>
      </c>
      <c r="C80">
        <v>3890</v>
      </c>
      <c r="D80">
        <v>587</v>
      </c>
      <c r="E80">
        <v>26</v>
      </c>
      <c r="F80">
        <f t="shared" si="30"/>
        <v>4503</v>
      </c>
      <c r="CB80" t="s">
        <v>364</v>
      </c>
      <c r="CC80" s="10">
        <f t="shared" si="29"/>
        <v>2.4936868686868685</v>
      </c>
    </row>
    <row r="81" spans="2:81" x14ac:dyDescent="0.25">
      <c r="B81" t="s">
        <v>245</v>
      </c>
      <c r="C81">
        <v>3947</v>
      </c>
      <c r="D81">
        <v>547</v>
      </c>
      <c r="E81">
        <v>36</v>
      </c>
      <c r="F81">
        <f t="shared" si="30"/>
        <v>4530</v>
      </c>
      <c r="CB81" t="s">
        <v>365</v>
      </c>
      <c r="CC81" s="10">
        <f t="shared" si="29"/>
        <v>2.4284072167524613</v>
      </c>
    </row>
    <row r="82" spans="2:81" x14ac:dyDescent="0.25">
      <c r="B82" t="s">
        <v>246</v>
      </c>
      <c r="C82">
        <v>3776</v>
      </c>
      <c r="D82">
        <v>535</v>
      </c>
      <c r="E82">
        <v>38</v>
      </c>
      <c r="F82">
        <f t="shared" si="30"/>
        <v>4349</v>
      </c>
      <c r="CB82" t="s">
        <v>366</v>
      </c>
      <c r="CC82" s="10">
        <f t="shared" si="29"/>
        <v>2.2659912293966427</v>
      </c>
    </row>
    <row r="83" spans="2:81" x14ac:dyDescent="0.25">
      <c r="B83" t="s">
        <v>247</v>
      </c>
      <c r="C83">
        <v>3785</v>
      </c>
      <c r="D83">
        <v>507</v>
      </c>
      <c r="E83">
        <v>23</v>
      </c>
      <c r="F83">
        <f t="shared" si="30"/>
        <v>4315</v>
      </c>
      <c r="CB83" t="s">
        <v>367</v>
      </c>
      <c r="CC83" s="10">
        <f t="shared" si="29"/>
        <v>2.0573572363782859</v>
      </c>
    </row>
    <row r="84" spans="2:81" x14ac:dyDescent="0.25">
      <c r="B84" t="s">
        <v>248</v>
      </c>
      <c r="C84">
        <v>3548</v>
      </c>
      <c r="D84">
        <v>519</v>
      </c>
      <c r="E84">
        <v>21</v>
      </c>
      <c r="F84">
        <f t="shared" si="30"/>
        <v>4088</v>
      </c>
      <c r="CB84" t="s">
        <v>368</v>
      </c>
      <c r="CC84" s="10">
        <f t="shared" si="29"/>
        <v>1.8364356232003292</v>
      </c>
    </row>
    <row r="85" spans="2:81" x14ac:dyDescent="0.25">
      <c r="B85" t="s">
        <v>249</v>
      </c>
      <c r="C85">
        <v>3667</v>
      </c>
      <c r="D85">
        <v>502</v>
      </c>
      <c r="E85">
        <v>19</v>
      </c>
      <c r="F85">
        <f t="shared" si="30"/>
        <v>4188</v>
      </c>
      <c r="CB85" t="s">
        <v>369</v>
      </c>
      <c r="CC85" s="10">
        <f t="shared" si="29"/>
        <v>1.7193140794223827</v>
      </c>
    </row>
    <row r="86" spans="2:81" x14ac:dyDescent="0.25">
      <c r="B86" t="s">
        <v>250</v>
      </c>
      <c r="C86">
        <v>3630</v>
      </c>
      <c r="D86">
        <v>516</v>
      </c>
      <c r="E86">
        <v>29</v>
      </c>
      <c r="F86">
        <f t="shared" si="30"/>
        <v>4175</v>
      </c>
      <c r="CB86" t="s">
        <v>370</v>
      </c>
      <c r="CC86" s="10">
        <f t="shared" si="29"/>
        <v>1.4843626806833115</v>
      </c>
    </row>
    <row r="87" spans="2:81" x14ac:dyDescent="0.25">
      <c r="B87" t="s">
        <v>251</v>
      </c>
      <c r="C87">
        <v>3701</v>
      </c>
      <c r="D87">
        <v>548</v>
      </c>
      <c r="E87">
        <v>42</v>
      </c>
      <c r="F87">
        <f t="shared" si="30"/>
        <v>4291</v>
      </c>
      <c r="CB87" t="s">
        <v>371</v>
      </c>
      <c r="CC87" s="10">
        <f t="shared" si="29"/>
        <v>1.3615328618968385</v>
      </c>
    </row>
    <row r="88" spans="2:81" x14ac:dyDescent="0.25">
      <c r="B88" t="s">
        <v>252</v>
      </c>
      <c r="C88">
        <v>3610</v>
      </c>
      <c r="D88">
        <v>532</v>
      </c>
      <c r="E88">
        <v>34</v>
      </c>
      <c r="F88">
        <f t="shared" si="30"/>
        <v>4176</v>
      </c>
      <c r="CB88" t="s">
        <v>372</v>
      </c>
      <c r="CC88" s="10">
        <f t="shared" si="29"/>
        <v>1.3143886018475028</v>
      </c>
    </row>
    <row r="89" spans="2:81" x14ac:dyDescent="0.25">
      <c r="B89" t="s">
        <v>253</v>
      </c>
      <c r="C89">
        <v>3497</v>
      </c>
      <c r="D89">
        <v>504</v>
      </c>
      <c r="E89">
        <v>35</v>
      </c>
      <c r="F89">
        <f t="shared" si="30"/>
        <v>4036</v>
      </c>
      <c r="CB89" t="s">
        <v>373</v>
      </c>
      <c r="CC89" s="10">
        <f t="shared" si="29"/>
        <v>1.2537021366617305</v>
      </c>
    </row>
    <row r="90" spans="2:81" x14ac:dyDescent="0.25">
      <c r="B90" t="s">
        <v>254</v>
      </c>
      <c r="C90">
        <v>3582</v>
      </c>
      <c r="D90">
        <v>514</v>
      </c>
      <c r="E90">
        <v>27</v>
      </c>
      <c r="F90">
        <f t="shared" si="30"/>
        <v>4123</v>
      </c>
      <c r="CB90" t="s">
        <v>374</v>
      </c>
      <c r="CC90" s="10">
        <f t="shared" si="29"/>
        <v>1.1875693673695895</v>
      </c>
    </row>
    <row r="91" spans="2:81" x14ac:dyDescent="0.25">
      <c r="B91" t="s">
        <v>255</v>
      </c>
      <c r="C91">
        <v>3558</v>
      </c>
      <c r="D91">
        <v>498</v>
      </c>
      <c r="E91">
        <v>28</v>
      </c>
      <c r="F91">
        <f t="shared" si="30"/>
        <v>4084</v>
      </c>
      <c r="CB91" t="s">
        <v>375</v>
      </c>
      <c r="CC91" s="10">
        <f t="shared" si="29"/>
        <v>1.1782246147350643</v>
      </c>
    </row>
    <row r="92" spans="2:81" x14ac:dyDescent="0.25">
      <c r="B92" t="s">
        <v>256</v>
      </c>
      <c r="C92">
        <v>3520</v>
      </c>
      <c r="D92">
        <v>477</v>
      </c>
      <c r="E92">
        <v>24</v>
      </c>
      <c r="F92">
        <f t="shared" si="30"/>
        <v>4021</v>
      </c>
      <c r="CB92" t="s">
        <v>376</v>
      </c>
      <c r="CC92" s="10">
        <f t="shared" si="29"/>
        <v>1.1573828000425215</v>
      </c>
    </row>
    <row r="93" spans="2:81" x14ac:dyDescent="0.25">
      <c r="B93" t="s">
        <v>257</v>
      </c>
      <c r="C93">
        <v>3626</v>
      </c>
      <c r="D93">
        <v>531</v>
      </c>
      <c r="E93">
        <v>29</v>
      </c>
      <c r="F93">
        <f t="shared" si="30"/>
        <v>4186</v>
      </c>
      <c r="CB93" t="s">
        <v>377</v>
      </c>
      <c r="CC93" s="10">
        <f t="shared" si="29"/>
        <v>1.1897987143007693</v>
      </c>
    </row>
    <row r="94" spans="2:81" x14ac:dyDescent="0.25">
      <c r="B94" t="s">
        <v>258</v>
      </c>
      <c r="C94">
        <v>3525</v>
      </c>
      <c r="D94">
        <v>464</v>
      </c>
      <c r="E94">
        <v>36</v>
      </c>
      <c r="F94">
        <f t="shared" si="30"/>
        <v>4025</v>
      </c>
      <c r="CB94" t="s">
        <v>378</v>
      </c>
      <c r="CC94" s="10">
        <f t="shared" si="29"/>
        <v>1.1767541510444564</v>
      </c>
    </row>
    <row r="95" spans="2:81" x14ac:dyDescent="0.25">
      <c r="B95" t="s">
        <v>259</v>
      </c>
      <c r="C95">
        <v>3546</v>
      </c>
      <c r="D95">
        <v>491</v>
      </c>
      <c r="E95">
        <v>29</v>
      </c>
      <c r="F95">
        <f t="shared" si="30"/>
        <v>4066</v>
      </c>
      <c r="CB95" t="s">
        <v>379</v>
      </c>
      <c r="CC95" s="10">
        <f t="shared" si="29"/>
        <v>1.2032753761897166</v>
      </c>
    </row>
    <row r="96" spans="2:81" x14ac:dyDescent="0.25">
      <c r="B96" t="s">
        <v>260</v>
      </c>
      <c r="C96">
        <v>3588</v>
      </c>
      <c r="D96">
        <v>560</v>
      </c>
      <c r="E96">
        <v>23</v>
      </c>
      <c r="F96">
        <f t="shared" si="30"/>
        <v>4171</v>
      </c>
      <c r="CB96" t="s">
        <v>380</v>
      </c>
      <c r="CC96" s="10">
        <f t="shared" si="29"/>
        <v>1.182594767752269</v>
      </c>
    </row>
    <row r="97" spans="2:81" x14ac:dyDescent="0.25">
      <c r="B97" t="s">
        <v>261</v>
      </c>
      <c r="C97">
        <v>3595</v>
      </c>
      <c r="D97">
        <v>521</v>
      </c>
      <c r="E97">
        <v>30</v>
      </c>
      <c r="F97">
        <f t="shared" si="30"/>
        <v>4146</v>
      </c>
      <c r="CB97" t="s">
        <v>381</v>
      </c>
      <c r="CC97" s="10">
        <f t="shared" si="29"/>
        <v>1.151240330754868</v>
      </c>
    </row>
    <row r="98" spans="2:81" x14ac:dyDescent="0.25">
      <c r="B98" t="s">
        <v>262</v>
      </c>
      <c r="C98">
        <v>3522</v>
      </c>
      <c r="D98">
        <v>524</v>
      </c>
      <c r="E98">
        <v>27</v>
      </c>
      <c r="F98">
        <f t="shared" si="30"/>
        <v>4073</v>
      </c>
      <c r="CB98" t="s">
        <v>382</v>
      </c>
      <c r="CC98" s="10">
        <f t="shared" si="29"/>
        <v>1.1928756197456349</v>
      </c>
    </row>
    <row r="99" spans="2:81" x14ac:dyDescent="0.25">
      <c r="B99" t="s">
        <v>263</v>
      </c>
      <c r="C99">
        <v>3492</v>
      </c>
      <c r="D99">
        <v>528</v>
      </c>
      <c r="E99">
        <v>19</v>
      </c>
      <c r="F99">
        <f t="shared" si="30"/>
        <v>4039</v>
      </c>
      <c r="CB99" t="s">
        <v>383</v>
      </c>
      <c r="CC99" s="10">
        <f t="shared" si="29"/>
        <v>1.1816925366787157</v>
      </c>
    </row>
    <row r="100" spans="2:81" x14ac:dyDescent="0.25">
      <c r="B100" t="s">
        <v>264</v>
      </c>
      <c r="C100">
        <v>3631</v>
      </c>
      <c r="D100">
        <v>513</v>
      </c>
      <c r="E100">
        <v>29</v>
      </c>
      <c r="F100">
        <f t="shared" si="30"/>
        <v>4173</v>
      </c>
      <c r="CB100" t="s">
        <v>384</v>
      </c>
      <c r="CC100" s="10">
        <f t="shared" si="29"/>
        <v>1.2234828496042216</v>
      </c>
    </row>
    <row r="101" spans="2:81" x14ac:dyDescent="0.25">
      <c r="B101" t="s">
        <v>265</v>
      </c>
      <c r="C101">
        <v>3582</v>
      </c>
      <c r="D101">
        <v>533</v>
      </c>
      <c r="E101">
        <v>24</v>
      </c>
      <c r="F101">
        <f t="shared" si="30"/>
        <v>4139</v>
      </c>
      <c r="CB101" t="s">
        <v>385</v>
      </c>
      <c r="CC101" s="10">
        <f t="shared" si="29"/>
        <v>1.2210971345059762</v>
      </c>
    </row>
    <row r="102" spans="2:81" x14ac:dyDescent="0.25">
      <c r="B102" t="s">
        <v>266</v>
      </c>
      <c r="C102">
        <v>3701</v>
      </c>
      <c r="D102">
        <v>531</v>
      </c>
      <c r="E102">
        <v>31</v>
      </c>
      <c r="F102">
        <f t="shared" si="30"/>
        <v>4263</v>
      </c>
      <c r="CB102" t="s">
        <v>386</v>
      </c>
      <c r="CC102" s="10">
        <f t="shared" si="29"/>
        <v>1.2224646716541978</v>
      </c>
    </row>
    <row r="103" spans="2:81" x14ac:dyDescent="0.25">
      <c r="B103" t="s">
        <v>267</v>
      </c>
      <c r="C103">
        <v>3664</v>
      </c>
      <c r="D103">
        <v>576</v>
      </c>
      <c r="E103">
        <v>29</v>
      </c>
      <c r="F103">
        <f t="shared" si="30"/>
        <v>4269</v>
      </c>
      <c r="CB103" t="s">
        <v>387</v>
      </c>
      <c r="CC103" s="10">
        <f t="shared" si="29"/>
        <v>1.2683681361175561</v>
      </c>
    </row>
    <row r="104" spans="2:81" x14ac:dyDescent="0.25">
      <c r="B104" t="s">
        <v>268</v>
      </c>
      <c r="C104">
        <v>3842</v>
      </c>
      <c r="D104">
        <v>572</v>
      </c>
      <c r="E104">
        <v>41</v>
      </c>
      <c r="F104">
        <f t="shared" si="30"/>
        <v>4455</v>
      </c>
      <c r="CB104" t="s">
        <v>388</v>
      </c>
      <c r="CC104" s="10">
        <f t="shared" si="29"/>
        <v>1.2421590449210846</v>
      </c>
    </row>
    <row r="105" spans="2:81" x14ac:dyDescent="0.25">
      <c r="B105" t="s">
        <v>269</v>
      </c>
      <c r="C105">
        <v>4019</v>
      </c>
      <c r="D105">
        <v>534</v>
      </c>
      <c r="E105">
        <v>37</v>
      </c>
      <c r="F105">
        <f t="shared" si="30"/>
        <v>4590</v>
      </c>
      <c r="CB105" t="s">
        <v>389</v>
      </c>
      <c r="CC105" s="10">
        <f t="shared" si="29"/>
        <v>1.2317054770406881</v>
      </c>
    </row>
    <row r="106" spans="2:81" x14ac:dyDescent="0.25">
      <c r="B106" t="s">
        <v>270</v>
      </c>
      <c r="C106">
        <v>3943</v>
      </c>
      <c r="D106">
        <v>599</v>
      </c>
      <c r="E106">
        <v>44</v>
      </c>
      <c r="F106">
        <f t="shared" si="30"/>
        <v>4586</v>
      </c>
      <c r="CB106" t="s">
        <v>390</v>
      </c>
      <c r="CC106" s="10">
        <f t="shared" si="29"/>
        <v>1.2827593131840547</v>
      </c>
    </row>
    <row r="107" spans="2:81" x14ac:dyDescent="0.25">
      <c r="B107" t="s">
        <v>271</v>
      </c>
      <c r="C107">
        <v>4109</v>
      </c>
      <c r="D107">
        <v>664</v>
      </c>
      <c r="E107">
        <v>31</v>
      </c>
      <c r="F107">
        <f t="shared" si="30"/>
        <v>4804</v>
      </c>
      <c r="CB107" t="s">
        <v>391</v>
      </c>
      <c r="CC107" s="10">
        <f t="shared" si="29"/>
        <v>1.2711574209959886</v>
      </c>
    </row>
    <row r="108" spans="2:81" x14ac:dyDescent="0.25">
      <c r="B108" t="s">
        <v>75</v>
      </c>
      <c r="C108">
        <v>4143</v>
      </c>
      <c r="D108">
        <v>600</v>
      </c>
      <c r="E108">
        <v>12</v>
      </c>
      <c r="F108">
        <f t="shared" si="30"/>
        <v>4755</v>
      </c>
      <c r="CB108" t="s">
        <v>185</v>
      </c>
      <c r="CC108" s="14">
        <f>BW3</f>
        <v>1.4038834951456312</v>
      </c>
    </row>
    <row r="109" spans="2:81" x14ac:dyDescent="0.25">
      <c r="B109" t="s">
        <v>76</v>
      </c>
      <c r="C109">
        <v>4159</v>
      </c>
      <c r="D109">
        <v>578</v>
      </c>
      <c r="E109">
        <v>19</v>
      </c>
      <c r="F109">
        <f t="shared" si="30"/>
        <v>4756</v>
      </c>
      <c r="CB109" t="s">
        <v>186</v>
      </c>
      <c r="CC109" s="14">
        <f t="shared" ref="CC109:CC159" si="31">BW4</f>
        <v>1.6152621629688588</v>
      </c>
    </row>
    <row r="110" spans="2:81" x14ac:dyDescent="0.25">
      <c r="B110" t="s">
        <v>77</v>
      </c>
      <c r="C110">
        <v>4158</v>
      </c>
      <c r="D110">
        <v>459</v>
      </c>
      <c r="E110">
        <v>18</v>
      </c>
      <c r="F110">
        <f t="shared" si="30"/>
        <v>4635</v>
      </c>
      <c r="CB110" t="s">
        <v>187</v>
      </c>
      <c r="CC110" s="14">
        <f t="shared" si="31"/>
        <v>1.8089219330855018</v>
      </c>
    </row>
    <row r="111" spans="2:81" x14ac:dyDescent="0.25">
      <c r="B111" t="s">
        <v>78</v>
      </c>
      <c r="C111">
        <v>3987</v>
      </c>
      <c r="D111">
        <v>569</v>
      </c>
      <c r="E111">
        <v>18</v>
      </c>
      <c r="F111">
        <f t="shared" si="30"/>
        <v>4574</v>
      </c>
      <c r="CB111" t="s">
        <v>188</v>
      </c>
      <c r="CC111" s="14">
        <f t="shared" si="31"/>
        <v>1.9660243927436711</v>
      </c>
    </row>
    <row r="112" spans="2:81" x14ac:dyDescent="0.25">
      <c r="B112" t="s">
        <v>79</v>
      </c>
      <c r="C112">
        <v>3850</v>
      </c>
      <c r="D112">
        <v>522</v>
      </c>
      <c r="E112">
        <v>20</v>
      </c>
      <c r="F112">
        <f t="shared" si="30"/>
        <v>4392</v>
      </c>
      <c r="CB112" t="s">
        <v>189</v>
      </c>
      <c r="CC112" s="14">
        <f t="shared" si="31"/>
        <v>1.8677340942718241</v>
      </c>
    </row>
    <row r="113" spans="2:81" x14ac:dyDescent="0.25">
      <c r="B113" t="s">
        <v>80</v>
      </c>
      <c r="C113">
        <v>3851</v>
      </c>
      <c r="D113">
        <v>536</v>
      </c>
      <c r="E113">
        <v>15</v>
      </c>
      <c r="F113">
        <f t="shared" si="30"/>
        <v>4402</v>
      </c>
      <c r="CB113" t="s">
        <v>190</v>
      </c>
      <c r="CC113" s="14">
        <f t="shared" si="31"/>
        <v>1.6643617021276595</v>
      </c>
    </row>
    <row r="114" spans="2:81" x14ac:dyDescent="0.25">
      <c r="B114" t="s">
        <v>81</v>
      </c>
      <c r="C114">
        <v>3665</v>
      </c>
      <c r="D114">
        <v>552</v>
      </c>
      <c r="E114">
        <v>14</v>
      </c>
      <c r="F114">
        <f t="shared" si="30"/>
        <v>4231</v>
      </c>
      <c r="CB114" t="s">
        <v>191</v>
      </c>
      <c r="CC114" s="14">
        <f t="shared" si="31"/>
        <v>1.4845817357023277</v>
      </c>
    </row>
    <row r="115" spans="2:81" x14ac:dyDescent="0.25">
      <c r="B115" t="s">
        <v>82</v>
      </c>
      <c r="C115">
        <v>3650</v>
      </c>
      <c r="D115">
        <v>537</v>
      </c>
      <c r="E115">
        <v>12</v>
      </c>
      <c r="F115">
        <f t="shared" si="30"/>
        <v>4199</v>
      </c>
      <c r="CB115" t="s">
        <v>192</v>
      </c>
      <c r="CC115" s="14">
        <f t="shared" si="31"/>
        <v>1.3197167755991286</v>
      </c>
    </row>
    <row r="116" spans="2:81" x14ac:dyDescent="0.25">
      <c r="B116" t="s">
        <v>83</v>
      </c>
      <c r="C116">
        <v>3663</v>
      </c>
      <c r="D116">
        <v>493</v>
      </c>
      <c r="E116">
        <v>17</v>
      </c>
      <c r="F116">
        <f t="shared" si="30"/>
        <v>4173</v>
      </c>
      <c r="CB116" t="s">
        <v>193</v>
      </c>
      <c r="CC116" s="14">
        <f t="shared" si="31"/>
        <v>1.2314739962274319</v>
      </c>
    </row>
    <row r="117" spans="2:81" x14ac:dyDescent="0.25">
      <c r="B117" t="s">
        <v>84</v>
      </c>
      <c r="C117">
        <v>3746</v>
      </c>
      <c r="D117">
        <v>484</v>
      </c>
      <c r="E117">
        <v>14</v>
      </c>
      <c r="F117">
        <f t="shared" si="30"/>
        <v>4244</v>
      </c>
      <c r="CB117" t="s">
        <v>194</v>
      </c>
      <c r="CC117" s="14">
        <f t="shared" si="31"/>
        <v>1.2088088731715159</v>
      </c>
    </row>
    <row r="118" spans="2:81" x14ac:dyDescent="0.25">
      <c r="B118" t="s">
        <v>85</v>
      </c>
      <c r="C118">
        <v>3637</v>
      </c>
      <c r="D118">
        <v>501</v>
      </c>
      <c r="E118">
        <v>18</v>
      </c>
      <c r="F118">
        <f t="shared" si="30"/>
        <v>4156</v>
      </c>
      <c r="CB118" t="s">
        <v>195</v>
      </c>
      <c r="CC118" s="14">
        <f t="shared" si="31"/>
        <v>1.1445239989392735</v>
      </c>
    </row>
    <row r="119" spans="2:81" x14ac:dyDescent="0.25">
      <c r="B119" t="s">
        <v>86</v>
      </c>
      <c r="C119">
        <v>3619</v>
      </c>
      <c r="D119">
        <v>530</v>
      </c>
      <c r="E119">
        <v>16</v>
      </c>
      <c r="F119">
        <f t="shared" si="30"/>
        <v>4165</v>
      </c>
      <c r="CB119" t="s">
        <v>196</v>
      </c>
      <c r="CC119" s="14">
        <f t="shared" si="31"/>
        <v>1.1525633439130669</v>
      </c>
    </row>
    <row r="120" spans="2:81" x14ac:dyDescent="0.25">
      <c r="B120" t="s">
        <v>87</v>
      </c>
      <c r="C120">
        <v>3699</v>
      </c>
      <c r="D120">
        <v>825</v>
      </c>
      <c r="E120">
        <v>15</v>
      </c>
      <c r="F120">
        <f t="shared" si="30"/>
        <v>4539</v>
      </c>
      <c r="CB120" t="s">
        <v>197</v>
      </c>
      <c r="CC120" s="14">
        <f t="shared" si="31"/>
        <v>1.1405405405405404</v>
      </c>
    </row>
    <row r="121" spans="2:81" x14ac:dyDescent="0.25">
      <c r="B121" t="s">
        <v>88</v>
      </c>
      <c r="C121">
        <v>3822</v>
      </c>
      <c r="D121">
        <v>517</v>
      </c>
      <c r="E121">
        <v>16</v>
      </c>
      <c r="F121">
        <f t="shared" si="30"/>
        <v>4355</v>
      </c>
      <c r="CB121" t="s">
        <v>198</v>
      </c>
      <c r="CC121" s="14">
        <f t="shared" si="31"/>
        <v>1.1503662214562689</v>
      </c>
    </row>
    <row r="122" spans="2:81" x14ac:dyDescent="0.25">
      <c r="B122" t="s">
        <v>89</v>
      </c>
      <c r="C122">
        <v>3679</v>
      </c>
      <c r="D122">
        <v>490</v>
      </c>
      <c r="E122">
        <v>14</v>
      </c>
      <c r="F122">
        <f t="shared" si="30"/>
        <v>4183</v>
      </c>
      <c r="CB122" t="s">
        <v>199</v>
      </c>
      <c r="CC122" s="14">
        <f t="shared" si="31"/>
        <v>1.138501459617256</v>
      </c>
    </row>
    <row r="123" spans="2:81" x14ac:dyDescent="0.25">
      <c r="B123" t="s">
        <v>90</v>
      </c>
      <c r="C123">
        <v>3715</v>
      </c>
      <c r="D123">
        <v>544</v>
      </c>
      <c r="E123">
        <v>12</v>
      </c>
      <c r="F123">
        <f t="shared" si="30"/>
        <v>4271</v>
      </c>
      <c r="CB123" t="s">
        <v>200</v>
      </c>
      <c r="CC123" s="14">
        <f t="shared" si="31"/>
        <v>1.1621577926277216</v>
      </c>
    </row>
    <row r="124" spans="2:81" x14ac:dyDescent="0.25">
      <c r="B124" t="s">
        <v>91</v>
      </c>
      <c r="C124">
        <v>3743</v>
      </c>
      <c r="D124">
        <v>543</v>
      </c>
      <c r="E124">
        <v>16</v>
      </c>
      <c r="F124">
        <f t="shared" si="30"/>
        <v>4302</v>
      </c>
      <c r="CB124" t="s">
        <v>201</v>
      </c>
      <c r="CC124" s="14">
        <f t="shared" si="31"/>
        <v>1.1524985176001294</v>
      </c>
    </row>
    <row r="125" spans="2:81" x14ac:dyDescent="0.25">
      <c r="B125" t="s">
        <v>92</v>
      </c>
      <c r="C125">
        <v>3498</v>
      </c>
      <c r="D125">
        <v>569</v>
      </c>
      <c r="E125">
        <v>13</v>
      </c>
      <c r="F125">
        <f t="shared" si="30"/>
        <v>4080</v>
      </c>
      <c r="CB125" t="s">
        <v>202</v>
      </c>
      <c r="CC125" s="14">
        <f t="shared" si="31"/>
        <v>1.1989414029084686</v>
      </c>
    </row>
    <row r="126" spans="2:81" x14ac:dyDescent="0.25">
      <c r="B126" t="s">
        <v>93</v>
      </c>
      <c r="C126">
        <v>3682</v>
      </c>
      <c r="D126">
        <v>500</v>
      </c>
      <c r="E126">
        <v>14</v>
      </c>
      <c r="F126">
        <f t="shared" si="30"/>
        <v>4196</v>
      </c>
      <c r="CB126" t="s">
        <v>203</v>
      </c>
      <c r="CC126" s="14">
        <f t="shared" si="31"/>
        <v>1.1655927497511656</v>
      </c>
    </row>
    <row r="127" spans="2:81" x14ac:dyDescent="0.25">
      <c r="B127" t="s">
        <v>94</v>
      </c>
      <c r="C127">
        <v>3934</v>
      </c>
      <c r="D127">
        <v>565</v>
      </c>
      <c r="E127">
        <v>17</v>
      </c>
      <c r="F127">
        <f t="shared" si="30"/>
        <v>4516</v>
      </c>
      <c r="CB127" t="s">
        <v>204</v>
      </c>
      <c r="CC127" s="14">
        <f t="shared" si="31"/>
        <v>1.1407482820055994</v>
      </c>
    </row>
    <row r="128" spans="2:81" x14ac:dyDescent="0.25">
      <c r="B128" t="s">
        <v>95</v>
      </c>
      <c r="C128">
        <v>3804</v>
      </c>
      <c r="D128">
        <v>550</v>
      </c>
      <c r="E128">
        <v>16</v>
      </c>
      <c r="F128">
        <f t="shared" si="30"/>
        <v>4370</v>
      </c>
      <c r="CB128" t="s">
        <v>205</v>
      </c>
      <c r="CC128" s="14">
        <f t="shared" si="31"/>
        <v>1.1835031488403052</v>
      </c>
    </row>
    <row r="129" spans="2:81" x14ac:dyDescent="0.25">
      <c r="B129" t="s">
        <v>96</v>
      </c>
      <c r="C129">
        <v>3893</v>
      </c>
      <c r="D129">
        <v>593</v>
      </c>
      <c r="E129">
        <v>14</v>
      </c>
      <c r="F129">
        <f t="shared" si="30"/>
        <v>4500</v>
      </c>
      <c r="CB129" t="s">
        <v>206</v>
      </c>
      <c r="CC129" s="14">
        <f t="shared" si="31"/>
        <v>1.198756806739957</v>
      </c>
    </row>
    <row r="130" spans="2:81" x14ac:dyDescent="0.25">
      <c r="B130" t="s">
        <v>272</v>
      </c>
      <c r="C130">
        <v>3799</v>
      </c>
      <c r="D130">
        <v>522</v>
      </c>
      <c r="E130">
        <v>21</v>
      </c>
      <c r="F130">
        <f t="shared" si="30"/>
        <v>4342</v>
      </c>
      <c r="CB130" t="s">
        <v>362</v>
      </c>
      <c r="CC130" s="14">
        <f t="shared" si="31"/>
        <v>1.1976426547956294</v>
      </c>
    </row>
    <row r="131" spans="2:81" x14ac:dyDescent="0.25">
      <c r="B131" t="s">
        <v>273</v>
      </c>
      <c r="C131">
        <v>3829</v>
      </c>
      <c r="D131">
        <v>490</v>
      </c>
      <c r="E131">
        <v>20</v>
      </c>
      <c r="F131">
        <f t="shared" si="30"/>
        <v>4339</v>
      </c>
      <c r="CB131" t="s">
        <v>363</v>
      </c>
      <c r="CC131" s="14">
        <f t="shared" si="31"/>
        <v>1.2265727889778137</v>
      </c>
    </row>
    <row r="132" spans="2:81" x14ac:dyDescent="0.25">
      <c r="B132" t="s">
        <v>274</v>
      </c>
      <c r="C132">
        <v>3623</v>
      </c>
      <c r="D132">
        <v>527</v>
      </c>
      <c r="E132">
        <v>21</v>
      </c>
      <c r="F132">
        <f t="shared" ref="F132:F195" si="32">SUM(C132:E132)</f>
        <v>4171</v>
      </c>
      <c r="CB132" t="s">
        <v>364</v>
      </c>
      <c r="CC132" s="14">
        <f t="shared" si="31"/>
        <v>1.2277777777777779</v>
      </c>
    </row>
    <row r="133" spans="2:81" x14ac:dyDescent="0.25">
      <c r="B133" t="s">
        <v>275</v>
      </c>
      <c r="C133">
        <v>3812</v>
      </c>
      <c r="D133">
        <v>577</v>
      </c>
      <c r="E133">
        <v>23</v>
      </c>
      <c r="F133">
        <f t="shared" si="32"/>
        <v>4412</v>
      </c>
      <c r="CB133" t="s">
        <v>365</v>
      </c>
      <c r="CC133" s="14">
        <f t="shared" si="31"/>
        <v>1.2829226847918436</v>
      </c>
    </row>
    <row r="134" spans="2:81" x14ac:dyDescent="0.25">
      <c r="B134" t="s">
        <v>276</v>
      </c>
      <c r="C134">
        <v>3809</v>
      </c>
      <c r="D134">
        <v>591</v>
      </c>
      <c r="E134">
        <v>18</v>
      </c>
      <c r="F134">
        <f t="shared" si="32"/>
        <v>4418</v>
      </c>
      <c r="CB134" t="s">
        <v>366</v>
      </c>
      <c r="CC134" s="14">
        <f t="shared" si="31"/>
        <v>1.3191189072029839</v>
      </c>
    </row>
    <row r="135" spans="2:81" x14ac:dyDescent="0.25">
      <c r="B135" t="s">
        <v>277</v>
      </c>
      <c r="C135">
        <v>3826</v>
      </c>
      <c r="D135">
        <v>559</v>
      </c>
      <c r="E135">
        <v>15</v>
      </c>
      <c r="F135">
        <f t="shared" si="32"/>
        <v>4400</v>
      </c>
      <c r="CB135" t="s">
        <v>367</v>
      </c>
      <c r="CC135" s="14">
        <f t="shared" si="31"/>
        <v>1.3327122570248766</v>
      </c>
    </row>
    <row r="136" spans="2:81" x14ac:dyDescent="0.25">
      <c r="B136" t="s">
        <v>278</v>
      </c>
      <c r="C136">
        <v>3815</v>
      </c>
      <c r="D136">
        <v>512</v>
      </c>
      <c r="E136">
        <v>12</v>
      </c>
      <c r="F136">
        <f t="shared" si="32"/>
        <v>4339</v>
      </c>
      <c r="CB136" t="s">
        <v>368</v>
      </c>
      <c r="CC136" s="14">
        <f t="shared" si="31"/>
        <v>1.2553990127519539</v>
      </c>
    </row>
    <row r="137" spans="2:81" x14ac:dyDescent="0.25">
      <c r="B137" t="s">
        <v>279</v>
      </c>
      <c r="C137">
        <v>3730</v>
      </c>
      <c r="D137">
        <v>524</v>
      </c>
      <c r="E137">
        <v>9</v>
      </c>
      <c r="F137">
        <f t="shared" si="32"/>
        <v>4263</v>
      </c>
      <c r="CB137" t="s">
        <v>369</v>
      </c>
      <c r="CC137" s="14">
        <f t="shared" si="31"/>
        <v>1.2784030579740921</v>
      </c>
    </row>
    <row r="138" spans="2:81" x14ac:dyDescent="0.25">
      <c r="B138" t="s">
        <v>280</v>
      </c>
      <c r="C138">
        <v>3792</v>
      </c>
      <c r="D138">
        <v>578</v>
      </c>
      <c r="E138">
        <v>20</v>
      </c>
      <c r="F138">
        <f t="shared" si="32"/>
        <v>4390</v>
      </c>
      <c r="CB138" t="s">
        <v>370</v>
      </c>
      <c r="CC138" s="14">
        <f t="shared" si="31"/>
        <v>1.2425755584756899</v>
      </c>
    </row>
    <row r="139" spans="2:81" x14ac:dyDescent="0.25">
      <c r="B139" t="s">
        <v>281</v>
      </c>
      <c r="C139">
        <v>3755</v>
      </c>
      <c r="D139">
        <v>506</v>
      </c>
      <c r="E139">
        <v>17</v>
      </c>
      <c r="F139">
        <f t="shared" si="32"/>
        <v>4278</v>
      </c>
      <c r="CB139" t="s">
        <v>371</v>
      </c>
      <c r="CC139" s="14">
        <f t="shared" si="31"/>
        <v>1.2029430116472546</v>
      </c>
    </row>
    <row r="140" spans="2:81" x14ac:dyDescent="0.25">
      <c r="B140" t="s">
        <v>282</v>
      </c>
      <c r="C140">
        <v>3853</v>
      </c>
      <c r="D140">
        <v>516</v>
      </c>
      <c r="E140">
        <v>20</v>
      </c>
      <c r="F140">
        <f t="shared" si="32"/>
        <v>4389</v>
      </c>
      <c r="CB140" t="s">
        <v>372</v>
      </c>
      <c r="CC140" s="14">
        <f t="shared" si="31"/>
        <v>1.1619957204738793</v>
      </c>
    </row>
    <row r="141" spans="2:81" x14ac:dyDescent="0.25">
      <c r="B141" t="s">
        <v>283</v>
      </c>
      <c r="C141">
        <v>3713</v>
      </c>
      <c r="D141">
        <v>505</v>
      </c>
      <c r="E141">
        <v>16</v>
      </c>
      <c r="F141">
        <f t="shared" si="32"/>
        <v>4234</v>
      </c>
      <c r="CB141" t="s">
        <v>373</v>
      </c>
      <c r="CC141" s="14">
        <f t="shared" si="31"/>
        <v>1.1926168817431775</v>
      </c>
    </row>
    <row r="142" spans="2:81" x14ac:dyDescent="0.25">
      <c r="B142" t="s">
        <v>284</v>
      </c>
      <c r="C142">
        <v>3726</v>
      </c>
      <c r="D142">
        <v>505</v>
      </c>
      <c r="E142">
        <v>22</v>
      </c>
      <c r="F142">
        <f t="shared" si="32"/>
        <v>4253</v>
      </c>
      <c r="CB142" t="s">
        <v>374</v>
      </c>
      <c r="CC142" s="14">
        <f t="shared" si="31"/>
        <v>1.202896252840759</v>
      </c>
    </row>
    <row r="143" spans="2:81" x14ac:dyDescent="0.25">
      <c r="B143" t="s">
        <v>285</v>
      </c>
      <c r="C143">
        <v>3737</v>
      </c>
      <c r="D143">
        <v>501</v>
      </c>
      <c r="E143">
        <v>18</v>
      </c>
      <c r="F143">
        <f t="shared" si="32"/>
        <v>4256</v>
      </c>
      <c r="CB143" t="s">
        <v>375</v>
      </c>
      <c r="CC143" s="14">
        <f t="shared" si="31"/>
        <v>1.1795440151994934</v>
      </c>
    </row>
    <row r="144" spans="2:81" x14ac:dyDescent="0.25">
      <c r="B144" t="s">
        <v>286</v>
      </c>
      <c r="C144">
        <v>3820</v>
      </c>
      <c r="D144">
        <v>537</v>
      </c>
      <c r="E144">
        <v>16</v>
      </c>
      <c r="F144">
        <f t="shared" si="32"/>
        <v>4373</v>
      </c>
      <c r="CB144" t="s">
        <v>376</v>
      </c>
      <c r="CC144" s="14">
        <f t="shared" si="31"/>
        <v>1.1262889337727224</v>
      </c>
    </row>
    <row r="145" spans="2:81" x14ac:dyDescent="0.25">
      <c r="B145" t="s">
        <v>287</v>
      </c>
      <c r="C145">
        <v>3841</v>
      </c>
      <c r="D145">
        <v>525</v>
      </c>
      <c r="E145">
        <v>21</v>
      </c>
      <c r="F145">
        <f t="shared" si="32"/>
        <v>4387</v>
      </c>
      <c r="CB145" t="s">
        <v>377</v>
      </c>
      <c r="CC145" s="14">
        <f t="shared" si="31"/>
        <v>1.1120771419538413</v>
      </c>
    </row>
    <row r="146" spans="2:81" x14ac:dyDescent="0.25">
      <c r="B146" t="s">
        <v>288</v>
      </c>
      <c r="C146">
        <v>3783</v>
      </c>
      <c r="D146">
        <v>484</v>
      </c>
      <c r="E146">
        <v>23</v>
      </c>
      <c r="F146">
        <f t="shared" si="32"/>
        <v>4290</v>
      </c>
      <c r="CB146" t="s">
        <v>378</v>
      </c>
      <c r="CC146" s="14">
        <f t="shared" si="31"/>
        <v>1.1111408677021961</v>
      </c>
    </row>
    <row r="147" spans="2:81" x14ac:dyDescent="0.25">
      <c r="B147" t="s">
        <v>289</v>
      </c>
      <c r="C147">
        <v>3775</v>
      </c>
      <c r="D147">
        <v>527</v>
      </c>
      <c r="E147">
        <v>15</v>
      </c>
      <c r="F147">
        <f t="shared" si="32"/>
        <v>4317</v>
      </c>
      <c r="CB147" t="s">
        <v>379</v>
      </c>
      <c r="CC147" s="14">
        <f t="shared" si="31"/>
        <v>1.132822885095975</v>
      </c>
    </row>
    <row r="148" spans="2:81" x14ac:dyDescent="0.25">
      <c r="B148" t="s">
        <v>290</v>
      </c>
      <c r="C148">
        <v>3805</v>
      </c>
      <c r="D148">
        <v>572</v>
      </c>
      <c r="E148">
        <v>25</v>
      </c>
      <c r="F148">
        <f t="shared" si="32"/>
        <v>4402</v>
      </c>
      <c r="CB148" t="s">
        <v>380</v>
      </c>
      <c r="CC148" s="14">
        <f t="shared" si="31"/>
        <v>1.1615056059797118</v>
      </c>
    </row>
    <row r="149" spans="2:81" x14ac:dyDescent="0.25">
      <c r="B149" t="s">
        <v>291</v>
      </c>
      <c r="C149">
        <v>3884</v>
      </c>
      <c r="D149">
        <v>554</v>
      </c>
      <c r="E149">
        <v>16</v>
      </c>
      <c r="F149">
        <f t="shared" si="32"/>
        <v>4454</v>
      </c>
      <c r="CB149" t="s">
        <v>381</v>
      </c>
      <c r="CC149" s="14">
        <f t="shared" si="31"/>
        <v>1.1837823419578555</v>
      </c>
    </row>
    <row r="150" spans="2:81" x14ac:dyDescent="0.25">
      <c r="B150" t="s">
        <v>292</v>
      </c>
      <c r="C150">
        <v>3697</v>
      </c>
      <c r="D150">
        <v>469</v>
      </c>
      <c r="E150">
        <v>11</v>
      </c>
      <c r="F150">
        <f t="shared" si="32"/>
        <v>4177</v>
      </c>
      <c r="CB150" t="s">
        <v>382</v>
      </c>
      <c r="CC150" s="14">
        <f t="shared" si="31"/>
        <v>1.1661996119853417</v>
      </c>
    </row>
    <row r="151" spans="2:81" x14ac:dyDescent="0.25">
      <c r="B151" t="s">
        <v>293</v>
      </c>
      <c r="C151">
        <v>3713</v>
      </c>
      <c r="D151">
        <v>576</v>
      </c>
      <c r="E151">
        <v>21</v>
      </c>
      <c r="F151">
        <f t="shared" si="32"/>
        <v>4310</v>
      </c>
      <c r="CB151" t="s">
        <v>383</v>
      </c>
      <c r="CC151" s="14">
        <f t="shared" si="31"/>
        <v>1.1378375504996809</v>
      </c>
    </row>
    <row r="152" spans="2:81" x14ac:dyDescent="0.25">
      <c r="B152" t="s">
        <v>294</v>
      </c>
      <c r="C152">
        <v>3813</v>
      </c>
      <c r="D152">
        <v>613</v>
      </c>
      <c r="E152">
        <v>14</v>
      </c>
      <c r="F152">
        <f t="shared" si="32"/>
        <v>4440</v>
      </c>
      <c r="CB152" t="s">
        <v>384</v>
      </c>
      <c r="CC152" s="14">
        <f t="shared" si="31"/>
        <v>1.129551451187335</v>
      </c>
    </row>
    <row r="153" spans="2:81" x14ac:dyDescent="0.25">
      <c r="B153" t="s">
        <v>295</v>
      </c>
      <c r="C153">
        <v>3711</v>
      </c>
      <c r="D153">
        <v>511</v>
      </c>
      <c r="E153">
        <v>17</v>
      </c>
      <c r="F153">
        <f t="shared" si="32"/>
        <v>4239</v>
      </c>
      <c r="CB153" t="s">
        <v>385</v>
      </c>
      <c r="CC153" s="14">
        <f t="shared" si="31"/>
        <v>1.1229709275014352</v>
      </c>
    </row>
    <row r="154" spans="2:81" x14ac:dyDescent="0.25">
      <c r="B154" t="s">
        <v>296</v>
      </c>
      <c r="C154">
        <v>3732</v>
      </c>
      <c r="D154">
        <v>557</v>
      </c>
      <c r="E154">
        <v>17</v>
      </c>
      <c r="F154">
        <f t="shared" si="32"/>
        <v>4306</v>
      </c>
      <c r="CB154" t="s">
        <v>386</v>
      </c>
      <c r="CC154" s="14">
        <f t="shared" si="31"/>
        <v>1.2009039900249376</v>
      </c>
    </row>
    <row r="155" spans="2:81" x14ac:dyDescent="0.25">
      <c r="B155" t="s">
        <v>297</v>
      </c>
      <c r="C155">
        <v>3817</v>
      </c>
      <c r="D155">
        <v>575</v>
      </c>
      <c r="E155">
        <v>17</v>
      </c>
      <c r="F155">
        <f t="shared" si="32"/>
        <v>4409</v>
      </c>
      <c r="CB155" t="s">
        <v>387</v>
      </c>
      <c r="CC155" s="14">
        <f t="shared" si="31"/>
        <v>1.1482340809486982</v>
      </c>
    </row>
    <row r="156" spans="2:81" x14ac:dyDescent="0.25">
      <c r="B156" t="s">
        <v>298</v>
      </c>
      <c r="C156">
        <v>3904</v>
      </c>
      <c r="D156">
        <v>656</v>
      </c>
      <c r="E156">
        <v>15</v>
      </c>
      <c r="F156">
        <f t="shared" si="32"/>
        <v>4575</v>
      </c>
      <c r="CB156" t="s">
        <v>388</v>
      </c>
      <c r="CC156" s="14">
        <f t="shared" si="31"/>
        <v>1.161473087818697</v>
      </c>
    </row>
    <row r="157" spans="2:81" x14ac:dyDescent="0.25">
      <c r="B157" t="s">
        <v>299</v>
      </c>
      <c r="C157">
        <v>3864</v>
      </c>
      <c r="D157">
        <v>601</v>
      </c>
      <c r="E157">
        <v>26</v>
      </c>
      <c r="F157">
        <f t="shared" si="32"/>
        <v>4491</v>
      </c>
      <c r="CB157" t="s">
        <v>389</v>
      </c>
      <c r="CC157" s="14">
        <f t="shared" si="31"/>
        <v>1.1688377005482071</v>
      </c>
    </row>
    <row r="158" spans="2:81" x14ac:dyDescent="0.25">
      <c r="B158" t="s">
        <v>300</v>
      </c>
      <c r="C158">
        <v>3904</v>
      </c>
      <c r="D158">
        <v>634</v>
      </c>
      <c r="E158">
        <v>24</v>
      </c>
      <c r="F158">
        <f t="shared" si="32"/>
        <v>4562</v>
      </c>
      <c r="CB158" t="s">
        <v>390</v>
      </c>
      <c r="CC158" s="14">
        <f t="shared" si="31"/>
        <v>1.1878702680992068</v>
      </c>
    </row>
    <row r="159" spans="2:81" x14ac:dyDescent="0.25">
      <c r="B159" t="s">
        <v>301</v>
      </c>
      <c r="C159">
        <v>3937</v>
      </c>
      <c r="D159">
        <v>624</v>
      </c>
      <c r="E159">
        <v>28</v>
      </c>
      <c r="F159">
        <f t="shared" si="32"/>
        <v>4589</v>
      </c>
      <c r="CB159" t="s">
        <v>391</v>
      </c>
      <c r="CC159" s="14">
        <f t="shared" si="31"/>
        <v>1.186527737012034</v>
      </c>
    </row>
    <row r="160" spans="2:81" x14ac:dyDescent="0.25">
      <c r="B160" t="s">
        <v>97</v>
      </c>
      <c r="C160">
        <v>4010</v>
      </c>
      <c r="D160">
        <v>686</v>
      </c>
      <c r="E160">
        <v>25</v>
      </c>
      <c r="F160">
        <f t="shared" si="32"/>
        <v>4721</v>
      </c>
      <c r="CB160" t="s">
        <v>185</v>
      </c>
      <c r="CC160" s="15">
        <f>BX3</f>
        <v>1.1216019417475729</v>
      </c>
    </row>
    <row r="161" spans="2:81" x14ac:dyDescent="0.25">
      <c r="B161" t="s">
        <v>98</v>
      </c>
      <c r="C161">
        <v>3914</v>
      </c>
      <c r="D161">
        <v>520</v>
      </c>
      <c r="E161">
        <v>31</v>
      </c>
      <c r="F161">
        <f t="shared" si="32"/>
        <v>4465</v>
      </c>
      <c r="CB161" t="s">
        <v>186</v>
      </c>
      <c r="CC161" s="15">
        <f t="shared" ref="CC161:CC202" si="33">BX4</f>
        <v>1.1548602129141379</v>
      </c>
    </row>
    <row r="162" spans="2:81" x14ac:dyDescent="0.25">
      <c r="B162" t="s">
        <v>99</v>
      </c>
      <c r="C162">
        <v>4000</v>
      </c>
      <c r="D162">
        <v>616</v>
      </c>
      <c r="E162">
        <v>15</v>
      </c>
      <c r="F162">
        <f t="shared" si="32"/>
        <v>4631</v>
      </c>
      <c r="CB162" t="s">
        <v>187</v>
      </c>
      <c r="CC162" s="15">
        <f t="shared" si="33"/>
        <v>1.1459727385377942</v>
      </c>
    </row>
    <row r="163" spans="2:81" x14ac:dyDescent="0.25">
      <c r="B163" t="s">
        <v>100</v>
      </c>
      <c r="C163">
        <v>4056</v>
      </c>
      <c r="D163">
        <v>572</v>
      </c>
      <c r="E163">
        <v>16</v>
      </c>
      <c r="F163">
        <f t="shared" si="32"/>
        <v>4644</v>
      </c>
      <c r="CB163" t="s">
        <v>188</v>
      </c>
      <c r="CC163" s="15">
        <f t="shared" si="33"/>
        <v>1.1763349390181408</v>
      </c>
    </row>
    <row r="164" spans="2:81" x14ac:dyDescent="0.25">
      <c r="B164" t="s">
        <v>101</v>
      </c>
      <c r="C164">
        <v>3886</v>
      </c>
      <c r="D164">
        <v>569</v>
      </c>
      <c r="E164">
        <v>30</v>
      </c>
      <c r="F164">
        <f t="shared" si="32"/>
        <v>4485</v>
      </c>
      <c r="CB164" t="s">
        <v>189</v>
      </c>
      <c r="CC164" s="15">
        <f t="shared" si="33"/>
        <v>1.149862608328049</v>
      </c>
    </row>
    <row r="165" spans="2:81" x14ac:dyDescent="0.25">
      <c r="B165" t="s">
        <v>102</v>
      </c>
      <c r="C165">
        <v>3822</v>
      </c>
      <c r="D165">
        <v>558</v>
      </c>
      <c r="E165">
        <v>27</v>
      </c>
      <c r="F165">
        <f t="shared" si="32"/>
        <v>4407</v>
      </c>
      <c r="CB165" t="s">
        <v>190</v>
      </c>
      <c r="CC165" s="15">
        <f t="shared" si="33"/>
        <v>1.1542553191489362</v>
      </c>
    </row>
    <row r="166" spans="2:81" x14ac:dyDescent="0.25">
      <c r="B166" t="s">
        <v>103</v>
      </c>
      <c r="C166">
        <v>3807</v>
      </c>
      <c r="D166">
        <v>503</v>
      </c>
      <c r="E166">
        <v>22</v>
      </c>
      <c r="F166">
        <f t="shared" si="32"/>
        <v>4332</v>
      </c>
      <c r="CB166" t="s">
        <v>191</v>
      </c>
      <c r="CC166" s="15">
        <f t="shared" si="33"/>
        <v>1.171356051196198</v>
      </c>
    </row>
    <row r="167" spans="2:81" x14ac:dyDescent="0.25">
      <c r="B167" t="s">
        <v>104</v>
      </c>
      <c r="C167">
        <v>3710</v>
      </c>
      <c r="D167">
        <v>523</v>
      </c>
      <c r="E167">
        <v>21</v>
      </c>
      <c r="F167">
        <f t="shared" si="32"/>
        <v>4254</v>
      </c>
      <c r="CB167" t="s">
        <v>192</v>
      </c>
      <c r="CC167" s="15">
        <f t="shared" si="33"/>
        <v>1.2026143790849673</v>
      </c>
    </row>
    <row r="168" spans="2:81" x14ac:dyDescent="0.25">
      <c r="B168" t="s">
        <v>105</v>
      </c>
      <c r="C168">
        <v>3807</v>
      </c>
      <c r="D168">
        <v>542</v>
      </c>
      <c r="E168">
        <v>29</v>
      </c>
      <c r="F168">
        <f t="shared" si="32"/>
        <v>4378</v>
      </c>
      <c r="CB168" t="s">
        <v>193</v>
      </c>
      <c r="CC168" s="15">
        <f t="shared" si="33"/>
        <v>1.1996766370250607</v>
      </c>
    </row>
    <row r="169" spans="2:81" x14ac:dyDescent="0.25">
      <c r="B169" t="s">
        <v>106</v>
      </c>
      <c r="C169">
        <v>3961</v>
      </c>
      <c r="D169">
        <v>520</v>
      </c>
      <c r="E169">
        <v>24</v>
      </c>
      <c r="F169">
        <f t="shared" si="32"/>
        <v>4505</v>
      </c>
      <c r="CB169" t="s">
        <v>194</v>
      </c>
      <c r="CC169" s="15">
        <f t="shared" si="33"/>
        <v>1.1822858061404919</v>
      </c>
    </row>
    <row r="170" spans="2:81" x14ac:dyDescent="0.25">
      <c r="B170" t="s">
        <v>107</v>
      </c>
      <c r="C170">
        <v>3981</v>
      </c>
      <c r="D170">
        <v>591</v>
      </c>
      <c r="E170">
        <v>25</v>
      </c>
      <c r="F170">
        <f t="shared" si="32"/>
        <v>4597</v>
      </c>
      <c r="CB170" t="s">
        <v>195</v>
      </c>
      <c r="CC170" s="15">
        <f t="shared" si="33"/>
        <v>1.162291169451074</v>
      </c>
    </row>
    <row r="171" spans="2:81" x14ac:dyDescent="0.25">
      <c r="B171" t="s">
        <v>108</v>
      </c>
      <c r="C171">
        <v>3803</v>
      </c>
      <c r="D171">
        <v>622</v>
      </c>
      <c r="E171">
        <v>28</v>
      </c>
      <c r="F171">
        <f t="shared" si="32"/>
        <v>4453</v>
      </c>
      <c r="CB171" t="s">
        <v>196</v>
      </c>
      <c r="CC171" s="15">
        <f t="shared" si="33"/>
        <v>1.2033998601323364</v>
      </c>
    </row>
    <row r="172" spans="2:81" x14ac:dyDescent="0.25">
      <c r="B172" t="s">
        <v>109</v>
      </c>
      <c r="C172">
        <v>3698</v>
      </c>
      <c r="D172">
        <v>531</v>
      </c>
      <c r="E172">
        <v>19</v>
      </c>
      <c r="F172">
        <f t="shared" si="32"/>
        <v>4248</v>
      </c>
      <c r="CB172" t="s">
        <v>197</v>
      </c>
      <c r="CC172" s="15">
        <f t="shared" si="33"/>
        <v>1.2008108108108109</v>
      </c>
    </row>
    <row r="173" spans="2:81" x14ac:dyDescent="0.25">
      <c r="B173" t="s">
        <v>110</v>
      </c>
      <c r="C173">
        <v>3765</v>
      </c>
      <c r="D173">
        <v>593</v>
      </c>
      <c r="E173">
        <v>24</v>
      </c>
      <c r="F173">
        <f t="shared" si="32"/>
        <v>4382</v>
      </c>
      <c r="CB173" t="s">
        <v>198</v>
      </c>
      <c r="CC173" s="15">
        <f t="shared" si="33"/>
        <v>1.1842955622576476</v>
      </c>
    </row>
    <row r="174" spans="2:81" x14ac:dyDescent="0.25">
      <c r="B174" t="s">
        <v>111</v>
      </c>
      <c r="C174">
        <v>3763</v>
      </c>
      <c r="D174">
        <v>552</v>
      </c>
      <c r="E174">
        <v>17</v>
      </c>
      <c r="F174">
        <f t="shared" si="32"/>
        <v>4332</v>
      </c>
      <c r="CB174" t="s">
        <v>199</v>
      </c>
      <c r="CC174" s="15">
        <f t="shared" si="33"/>
        <v>1.1809384798356579</v>
      </c>
    </row>
    <row r="175" spans="2:81" x14ac:dyDescent="0.25">
      <c r="B175" t="s">
        <v>112</v>
      </c>
      <c r="C175">
        <v>3767</v>
      </c>
      <c r="D175">
        <v>558</v>
      </c>
      <c r="E175">
        <v>24</v>
      </c>
      <c r="F175">
        <f t="shared" si="32"/>
        <v>4349</v>
      </c>
      <c r="CB175" t="s">
        <v>200</v>
      </c>
      <c r="CC175" s="15">
        <f t="shared" si="33"/>
        <v>1.1702414313429619</v>
      </c>
    </row>
    <row r="176" spans="2:81" x14ac:dyDescent="0.25">
      <c r="B176" t="s">
        <v>113</v>
      </c>
      <c r="C176">
        <v>3877</v>
      </c>
      <c r="D176">
        <v>497</v>
      </c>
      <c r="E176">
        <v>35</v>
      </c>
      <c r="F176">
        <f t="shared" si="32"/>
        <v>4409</v>
      </c>
      <c r="CB176" t="s">
        <v>201</v>
      </c>
      <c r="CC176" s="15">
        <f t="shared" si="33"/>
        <v>1.1988572044633714</v>
      </c>
    </row>
    <row r="177" spans="2:81" x14ac:dyDescent="0.25">
      <c r="B177" t="s">
        <v>114</v>
      </c>
      <c r="C177">
        <v>3966</v>
      </c>
      <c r="D177">
        <v>552</v>
      </c>
      <c r="E177">
        <v>20</v>
      </c>
      <c r="F177">
        <f t="shared" si="32"/>
        <v>4538</v>
      </c>
      <c r="CB177" t="s">
        <v>202</v>
      </c>
      <c r="CC177" s="15">
        <f t="shared" si="33"/>
        <v>1.2318220701454234</v>
      </c>
    </row>
    <row r="178" spans="2:81" x14ac:dyDescent="0.25">
      <c r="B178" t="s">
        <v>115</v>
      </c>
      <c r="C178">
        <v>3910</v>
      </c>
      <c r="D178">
        <v>521</v>
      </c>
      <c r="E178">
        <v>29</v>
      </c>
      <c r="F178">
        <f t="shared" si="32"/>
        <v>4460</v>
      </c>
      <c r="CB178" t="s">
        <v>203</v>
      </c>
      <c r="CC178" s="15">
        <f t="shared" si="33"/>
        <v>1.2281942479962282</v>
      </c>
    </row>
    <row r="179" spans="2:81" x14ac:dyDescent="0.25">
      <c r="B179" t="s">
        <v>116</v>
      </c>
      <c r="C179">
        <v>4112</v>
      </c>
      <c r="D179">
        <v>584</v>
      </c>
      <c r="E179">
        <v>25</v>
      </c>
      <c r="F179">
        <f t="shared" si="32"/>
        <v>4721</v>
      </c>
      <c r="CB179" t="s">
        <v>204</v>
      </c>
      <c r="CC179" s="15">
        <f t="shared" si="33"/>
        <v>1.1705268516161873</v>
      </c>
    </row>
    <row r="180" spans="2:81" x14ac:dyDescent="0.25">
      <c r="B180" t="s">
        <v>117</v>
      </c>
      <c r="C180">
        <v>4130</v>
      </c>
      <c r="D180">
        <v>481</v>
      </c>
      <c r="E180">
        <v>43</v>
      </c>
      <c r="F180">
        <f t="shared" si="32"/>
        <v>4654</v>
      </c>
      <c r="CB180" t="s">
        <v>205</v>
      </c>
      <c r="CC180" s="15">
        <f t="shared" si="33"/>
        <v>1.1666069325687369</v>
      </c>
    </row>
    <row r="181" spans="2:81" x14ac:dyDescent="0.25">
      <c r="B181" t="s">
        <v>118</v>
      </c>
      <c r="C181">
        <v>4143</v>
      </c>
      <c r="D181">
        <v>568</v>
      </c>
      <c r="E181">
        <v>38</v>
      </c>
      <c r="F181">
        <f t="shared" si="32"/>
        <v>4749</v>
      </c>
      <c r="CB181" t="s">
        <v>206</v>
      </c>
      <c r="CC181" s="15">
        <f t="shared" si="33"/>
        <v>1.2026096784136444</v>
      </c>
    </row>
    <row r="182" spans="2:81" x14ac:dyDescent="0.25">
      <c r="B182" t="s">
        <v>302</v>
      </c>
      <c r="C182">
        <v>4257</v>
      </c>
      <c r="D182">
        <v>562</v>
      </c>
      <c r="E182">
        <v>29</v>
      </c>
      <c r="F182">
        <f t="shared" si="32"/>
        <v>4848</v>
      </c>
      <c r="CB182" t="s">
        <v>362</v>
      </c>
      <c r="CC182" s="15">
        <f t="shared" si="33"/>
        <v>1.1700728450020235</v>
      </c>
    </row>
    <row r="183" spans="2:81" x14ac:dyDescent="0.25">
      <c r="B183" t="s">
        <v>303</v>
      </c>
      <c r="C183">
        <v>4235</v>
      </c>
      <c r="D183">
        <v>537</v>
      </c>
      <c r="E183">
        <v>31</v>
      </c>
      <c r="F183">
        <f t="shared" si="32"/>
        <v>4803</v>
      </c>
      <c r="CB183" t="s">
        <v>363</v>
      </c>
      <c r="CC183" s="15">
        <f t="shared" si="33"/>
        <v>1.1809847026643703</v>
      </c>
    </row>
    <row r="184" spans="2:81" x14ac:dyDescent="0.25">
      <c r="B184" t="s">
        <v>304</v>
      </c>
      <c r="C184">
        <v>4251</v>
      </c>
      <c r="D184">
        <v>568</v>
      </c>
      <c r="E184">
        <v>32</v>
      </c>
      <c r="F184">
        <f t="shared" si="32"/>
        <v>4851</v>
      </c>
      <c r="CB184" t="s">
        <v>364</v>
      </c>
      <c r="CC184" s="15">
        <f t="shared" si="33"/>
        <v>1.2166666666666666</v>
      </c>
    </row>
    <row r="185" spans="2:81" x14ac:dyDescent="0.25">
      <c r="B185" t="s">
        <v>305</v>
      </c>
      <c r="C185">
        <v>4319</v>
      </c>
      <c r="D185">
        <v>518</v>
      </c>
      <c r="E185">
        <v>31</v>
      </c>
      <c r="F185">
        <f t="shared" si="32"/>
        <v>4868</v>
      </c>
      <c r="CB185" t="s">
        <v>365</v>
      </c>
      <c r="CC185" s="15">
        <f t="shared" si="33"/>
        <v>1.1784696886401118</v>
      </c>
    </row>
    <row r="186" spans="2:81" x14ac:dyDescent="0.25">
      <c r="B186" t="s">
        <v>306</v>
      </c>
      <c r="C186">
        <v>4243</v>
      </c>
      <c r="D186">
        <v>578</v>
      </c>
      <c r="E186">
        <v>24</v>
      </c>
      <c r="F186">
        <f t="shared" si="32"/>
        <v>4845</v>
      </c>
      <c r="CB186" t="s">
        <v>366</v>
      </c>
      <c r="CC186" s="15">
        <f t="shared" si="33"/>
        <v>1.1936085488179846</v>
      </c>
    </row>
    <row r="187" spans="2:81" x14ac:dyDescent="0.25">
      <c r="B187" t="s">
        <v>307</v>
      </c>
      <c r="C187">
        <v>4182</v>
      </c>
      <c r="D187">
        <v>569</v>
      </c>
      <c r="E187">
        <v>31</v>
      </c>
      <c r="F187">
        <f t="shared" si="32"/>
        <v>4782</v>
      </c>
      <c r="CB187" t="s">
        <v>367</v>
      </c>
      <c r="CC187" s="15">
        <f t="shared" si="33"/>
        <v>1.1549501460368616</v>
      </c>
    </row>
    <row r="188" spans="2:81" x14ac:dyDescent="0.25">
      <c r="B188" t="s">
        <v>308</v>
      </c>
      <c r="C188">
        <v>4122</v>
      </c>
      <c r="D188">
        <v>590</v>
      </c>
      <c r="E188">
        <v>28</v>
      </c>
      <c r="F188">
        <f t="shared" si="32"/>
        <v>4740</v>
      </c>
      <c r="CB188" t="s">
        <v>368</v>
      </c>
      <c r="CC188" s="15">
        <f t="shared" si="33"/>
        <v>1.1949814890991362</v>
      </c>
    </row>
    <row r="189" spans="2:81" x14ac:dyDescent="0.25">
      <c r="B189" t="s">
        <v>309</v>
      </c>
      <c r="C189">
        <v>3953</v>
      </c>
      <c r="D189">
        <v>528</v>
      </c>
      <c r="E189">
        <v>37</v>
      </c>
      <c r="F189">
        <f t="shared" si="32"/>
        <v>4518</v>
      </c>
      <c r="CB189" t="s">
        <v>369</v>
      </c>
      <c r="CC189" s="15">
        <f t="shared" si="33"/>
        <v>1.2529199405393927</v>
      </c>
    </row>
    <row r="190" spans="2:81" x14ac:dyDescent="0.25">
      <c r="B190" t="s">
        <v>310</v>
      </c>
      <c r="C190">
        <v>3944</v>
      </c>
      <c r="D190">
        <v>496</v>
      </c>
      <c r="E190">
        <v>19</v>
      </c>
      <c r="F190">
        <f t="shared" si="32"/>
        <v>4459</v>
      </c>
      <c r="CB190" t="s">
        <v>370</v>
      </c>
      <c r="CC190" s="15">
        <f t="shared" si="33"/>
        <v>1.1492772667542708</v>
      </c>
    </row>
    <row r="191" spans="2:81" x14ac:dyDescent="0.25">
      <c r="B191" t="s">
        <v>311</v>
      </c>
      <c r="C191">
        <v>3984</v>
      </c>
      <c r="D191">
        <v>600</v>
      </c>
      <c r="E191">
        <v>23</v>
      </c>
      <c r="F191">
        <f t="shared" si="32"/>
        <v>4607</v>
      </c>
      <c r="CB191" t="s">
        <v>371</v>
      </c>
      <c r="CC191" s="15">
        <f t="shared" si="33"/>
        <v>1.1863040765391015</v>
      </c>
    </row>
    <row r="192" spans="2:81" x14ac:dyDescent="0.25">
      <c r="B192" t="s">
        <v>312</v>
      </c>
      <c r="C192">
        <v>4024</v>
      </c>
      <c r="D192">
        <v>587</v>
      </c>
      <c r="E192">
        <v>26</v>
      </c>
      <c r="F192">
        <f t="shared" si="32"/>
        <v>4637</v>
      </c>
      <c r="CB192" t="s">
        <v>372</v>
      </c>
      <c r="CC192" s="15">
        <f t="shared" si="33"/>
        <v>1.1674756014821774</v>
      </c>
    </row>
    <row r="193" spans="2:81" x14ac:dyDescent="0.25">
      <c r="B193" t="s">
        <v>313</v>
      </c>
      <c r="C193">
        <v>3913</v>
      </c>
      <c r="D193">
        <v>563</v>
      </c>
      <c r="E193">
        <v>22</v>
      </c>
      <c r="F193">
        <f t="shared" si="32"/>
        <v>4498</v>
      </c>
      <c r="CB193" t="s">
        <v>373</v>
      </c>
      <c r="CC193" s="15">
        <f t="shared" si="33"/>
        <v>1.1598265284535647</v>
      </c>
    </row>
    <row r="194" spans="2:81" x14ac:dyDescent="0.25">
      <c r="B194" t="s">
        <v>314</v>
      </c>
      <c r="C194">
        <v>3890</v>
      </c>
      <c r="D194">
        <v>547</v>
      </c>
      <c r="E194">
        <v>25</v>
      </c>
      <c r="F194">
        <f t="shared" si="32"/>
        <v>4462</v>
      </c>
      <c r="CB194" t="s">
        <v>374</v>
      </c>
      <c r="CC194" s="15">
        <f t="shared" si="33"/>
        <v>1.2211299614185298</v>
      </c>
    </row>
    <row r="195" spans="2:81" x14ac:dyDescent="0.25">
      <c r="B195" t="s">
        <v>315</v>
      </c>
      <c r="C195">
        <v>3852</v>
      </c>
      <c r="D195">
        <v>579</v>
      </c>
      <c r="E195">
        <v>21</v>
      </c>
      <c r="F195">
        <f t="shared" si="32"/>
        <v>4452</v>
      </c>
      <c r="CB195" t="s">
        <v>375</v>
      </c>
      <c r="CC195" s="15">
        <f t="shared" si="33"/>
        <v>1.1758496938990923</v>
      </c>
    </row>
    <row r="196" spans="2:81" x14ac:dyDescent="0.25">
      <c r="B196" t="s">
        <v>316</v>
      </c>
      <c r="C196">
        <v>3871</v>
      </c>
      <c r="D196">
        <v>524</v>
      </c>
      <c r="E196">
        <v>20</v>
      </c>
      <c r="F196">
        <f t="shared" ref="F196:F259" si="34">SUM(C196:E196)</f>
        <v>4415</v>
      </c>
      <c r="CB196" t="s">
        <v>376</v>
      </c>
      <c r="CC196" s="15">
        <f t="shared" si="33"/>
        <v>1.1225683002019773</v>
      </c>
    </row>
    <row r="197" spans="2:81" x14ac:dyDescent="0.25">
      <c r="B197" t="s">
        <v>317</v>
      </c>
      <c r="C197">
        <v>3825</v>
      </c>
      <c r="D197">
        <v>586</v>
      </c>
      <c r="E197">
        <v>26</v>
      </c>
      <c r="F197">
        <f t="shared" si="34"/>
        <v>4437</v>
      </c>
      <c r="CB197" t="s">
        <v>377</v>
      </c>
      <c r="CC197" s="15">
        <f t="shared" si="33"/>
        <v>1.1107598271683001</v>
      </c>
    </row>
    <row r="198" spans="2:81" x14ac:dyDescent="0.25">
      <c r="B198" t="s">
        <v>318</v>
      </c>
      <c r="C198">
        <v>3785</v>
      </c>
      <c r="D198">
        <v>520</v>
      </c>
      <c r="E198">
        <v>19</v>
      </c>
      <c r="F198">
        <f t="shared" si="34"/>
        <v>4324</v>
      </c>
      <c r="CB198" t="s">
        <v>378</v>
      </c>
      <c r="CC198" s="15">
        <f t="shared" si="33"/>
        <v>1.1379217996786288</v>
      </c>
    </row>
    <row r="199" spans="2:81" x14ac:dyDescent="0.25">
      <c r="B199" t="s">
        <v>319</v>
      </c>
      <c r="C199">
        <v>3745</v>
      </c>
      <c r="D199">
        <v>528</v>
      </c>
      <c r="E199">
        <v>20</v>
      </c>
      <c r="F199">
        <f t="shared" si="34"/>
        <v>4293</v>
      </c>
      <c r="CB199" t="s">
        <v>379</v>
      </c>
      <c r="CC199" s="15">
        <f t="shared" si="33"/>
        <v>1.1567501462221512</v>
      </c>
    </row>
    <row r="200" spans="2:81" x14ac:dyDescent="0.25">
      <c r="B200" t="s">
        <v>320</v>
      </c>
      <c r="C200">
        <v>3754</v>
      </c>
      <c r="D200">
        <v>575</v>
      </c>
      <c r="E200">
        <v>34</v>
      </c>
      <c r="F200">
        <f t="shared" si="34"/>
        <v>4363</v>
      </c>
      <c r="CB200" t="s">
        <v>380</v>
      </c>
      <c r="CC200" s="15">
        <f t="shared" si="33"/>
        <v>1.1569674319273893</v>
      </c>
    </row>
    <row r="201" spans="2:81" x14ac:dyDescent="0.25">
      <c r="B201" t="s">
        <v>321</v>
      </c>
      <c r="C201">
        <v>3741</v>
      </c>
      <c r="D201">
        <v>586</v>
      </c>
      <c r="E201">
        <v>18</v>
      </c>
      <c r="F201">
        <f t="shared" si="34"/>
        <v>4345</v>
      </c>
      <c r="CB201" t="s">
        <v>381</v>
      </c>
      <c r="CC201" s="15">
        <f t="shared" si="33"/>
        <v>1.0933582288610295</v>
      </c>
    </row>
    <row r="202" spans="2:81" x14ac:dyDescent="0.25">
      <c r="B202" t="s">
        <v>322</v>
      </c>
      <c r="C202">
        <v>3690</v>
      </c>
      <c r="D202">
        <v>567</v>
      </c>
      <c r="E202">
        <v>30</v>
      </c>
      <c r="F202">
        <f t="shared" si="34"/>
        <v>4287</v>
      </c>
      <c r="CB202" t="s">
        <v>382</v>
      </c>
      <c r="CC202" s="15">
        <f t="shared" si="33"/>
        <v>1.0956025005389094</v>
      </c>
    </row>
    <row r="203" spans="2:81" x14ac:dyDescent="0.25">
      <c r="B203" t="s">
        <v>323</v>
      </c>
      <c r="C203">
        <v>3816</v>
      </c>
      <c r="D203">
        <v>582</v>
      </c>
      <c r="E203">
        <v>23</v>
      </c>
      <c r="F203">
        <f t="shared" si="34"/>
        <v>4421</v>
      </c>
      <c r="CB203" t="s">
        <v>383</v>
      </c>
      <c r="CC203" s="15">
        <f t="shared" ref="CC203:CC208" si="35">BX46</f>
        <v>1.0966404422708909</v>
      </c>
    </row>
    <row r="204" spans="2:81" x14ac:dyDescent="0.25">
      <c r="B204" t="s">
        <v>324</v>
      </c>
      <c r="C204">
        <v>3801</v>
      </c>
      <c r="D204">
        <v>539</v>
      </c>
      <c r="E204">
        <v>26</v>
      </c>
      <c r="F204">
        <f t="shared" si="34"/>
        <v>4366</v>
      </c>
      <c r="CB204" t="s">
        <v>384</v>
      </c>
      <c r="CC204" s="15">
        <f t="shared" si="35"/>
        <v>1.1424802110817942</v>
      </c>
    </row>
    <row r="205" spans="2:81" x14ac:dyDescent="0.25">
      <c r="B205" t="s">
        <v>325</v>
      </c>
      <c r="C205">
        <v>3965</v>
      </c>
      <c r="D205">
        <v>526</v>
      </c>
      <c r="E205">
        <v>28</v>
      </c>
      <c r="F205">
        <f t="shared" si="34"/>
        <v>4519</v>
      </c>
      <c r="CB205" t="s">
        <v>385</v>
      </c>
      <c r="CC205" s="15">
        <f t="shared" si="35"/>
        <v>1.1172295004958506</v>
      </c>
    </row>
    <row r="206" spans="2:81" x14ac:dyDescent="0.25">
      <c r="B206" t="s">
        <v>326</v>
      </c>
      <c r="C206">
        <v>3874</v>
      </c>
      <c r="D206">
        <v>555</v>
      </c>
      <c r="E206">
        <v>19</v>
      </c>
      <c r="F206">
        <f t="shared" si="34"/>
        <v>4448</v>
      </c>
      <c r="CB206" t="s">
        <v>386</v>
      </c>
      <c r="CC206" s="15">
        <f t="shared" si="35"/>
        <v>1.1092061512884457</v>
      </c>
    </row>
    <row r="207" spans="2:81" x14ac:dyDescent="0.25">
      <c r="B207" t="s">
        <v>327</v>
      </c>
      <c r="C207">
        <v>4041</v>
      </c>
      <c r="D207">
        <v>557</v>
      </c>
      <c r="E207">
        <v>38</v>
      </c>
      <c r="F207">
        <f t="shared" si="34"/>
        <v>4636</v>
      </c>
      <c r="CB207" t="s">
        <v>387</v>
      </c>
      <c r="CC207" s="15">
        <f t="shared" si="35"/>
        <v>1.1441093065222996</v>
      </c>
    </row>
    <row r="208" spans="2:81" x14ac:dyDescent="0.25">
      <c r="B208" t="s">
        <v>328</v>
      </c>
      <c r="C208">
        <v>4079</v>
      </c>
      <c r="D208">
        <v>632</v>
      </c>
      <c r="E208">
        <v>45</v>
      </c>
      <c r="F208">
        <f t="shared" si="34"/>
        <v>4756</v>
      </c>
      <c r="CB208" t="s">
        <v>388</v>
      </c>
      <c r="CC208" s="15">
        <f t="shared" si="35"/>
        <v>1.1318798057466612</v>
      </c>
    </row>
    <row r="209" spans="2:81" x14ac:dyDescent="0.25">
      <c r="B209" t="s">
        <v>329</v>
      </c>
      <c r="C209">
        <v>4151</v>
      </c>
      <c r="D209">
        <v>586</v>
      </c>
      <c r="E209">
        <v>26</v>
      </c>
      <c r="F209">
        <f t="shared" si="34"/>
        <v>4763</v>
      </c>
      <c r="CB209" t="s">
        <v>389</v>
      </c>
      <c r="CC209" s="15">
        <f t="shared" ref="CC209:CC211" si="36">BX52</f>
        <v>1.112256701704974</v>
      </c>
    </row>
    <row r="210" spans="2:81" x14ac:dyDescent="0.25">
      <c r="B210" t="s">
        <v>330</v>
      </c>
      <c r="C210">
        <v>4176</v>
      </c>
      <c r="D210">
        <v>585</v>
      </c>
      <c r="E210">
        <v>26</v>
      </c>
      <c r="F210">
        <f t="shared" si="34"/>
        <v>4787</v>
      </c>
      <c r="CB210" t="s">
        <v>390</v>
      </c>
      <c r="CC210" s="15">
        <f t="shared" si="36"/>
        <v>1.1198413495330857</v>
      </c>
    </row>
    <row r="211" spans="2:81" x14ac:dyDescent="0.25">
      <c r="B211" t="s">
        <v>331</v>
      </c>
      <c r="C211">
        <v>4271</v>
      </c>
      <c r="D211">
        <v>681</v>
      </c>
      <c r="E211">
        <v>32</v>
      </c>
      <c r="F211">
        <f t="shared" si="34"/>
        <v>4984</v>
      </c>
      <c r="CB211" t="s">
        <v>391</v>
      </c>
      <c r="CC211" s="15">
        <f t="shared" si="36"/>
        <v>1.0847764406613833</v>
      </c>
    </row>
    <row r="212" spans="2:81" x14ac:dyDescent="0.25">
      <c r="B212" t="s">
        <v>119</v>
      </c>
      <c r="C212">
        <v>4604</v>
      </c>
      <c r="D212">
        <v>716</v>
      </c>
      <c r="E212">
        <v>28</v>
      </c>
      <c r="F212">
        <f t="shared" si="34"/>
        <v>5348</v>
      </c>
      <c r="CB212" t="s">
        <v>185</v>
      </c>
      <c r="CC212" s="16">
        <f>BY3</f>
        <v>1.095873786407767</v>
      </c>
    </row>
    <row r="213" spans="2:81" x14ac:dyDescent="0.25">
      <c r="B213" t="s">
        <v>120</v>
      </c>
      <c r="C213">
        <v>4126</v>
      </c>
      <c r="D213">
        <v>565</v>
      </c>
      <c r="E213">
        <v>22</v>
      </c>
      <c r="F213">
        <f t="shared" si="34"/>
        <v>4713</v>
      </c>
      <c r="CB213" t="s">
        <v>186</v>
      </c>
      <c r="CC213" s="16">
        <f t="shared" ref="CC213:CC228" si="37">BY4</f>
        <v>1.1518754352800715</v>
      </c>
    </row>
    <row r="214" spans="2:81" x14ac:dyDescent="0.25">
      <c r="B214" t="s">
        <v>121</v>
      </c>
      <c r="C214">
        <v>4277</v>
      </c>
      <c r="D214">
        <v>557</v>
      </c>
      <c r="E214">
        <v>8</v>
      </c>
      <c r="F214">
        <f t="shared" si="34"/>
        <v>4842</v>
      </c>
      <c r="CB214" t="s">
        <v>187</v>
      </c>
      <c r="CC214" s="16">
        <f t="shared" si="37"/>
        <v>1.198265179677819</v>
      </c>
    </row>
    <row r="215" spans="2:81" x14ac:dyDescent="0.25">
      <c r="B215" t="s">
        <v>122</v>
      </c>
      <c r="C215">
        <v>4071</v>
      </c>
      <c r="D215">
        <v>519</v>
      </c>
      <c r="E215">
        <v>16</v>
      </c>
      <c r="F215">
        <f t="shared" si="34"/>
        <v>4606</v>
      </c>
      <c r="CB215" t="s">
        <v>188</v>
      </c>
      <c r="CC215" s="16">
        <f t="shared" si="37"/>
        <v>1.1947832325509891</v>
      </c>
    </row>
    <row r="216" spans="2:81" x14ac:dyDescent="0.25">
      <c r="B216" t="s">
        <v>123</v>
      </c>
      <c r="C216">
        <v>3952</v>
      </c>
      <c r="D216">
        <v>598</v>
      </c>
      <c r="E216">
        <v>12</v>
      </c>
      <c r="F216">
        <f t="shared" si="34"/>
        <v>4562</v>
      </c>
      <c r="CB216" t="s">
        <v>189</v>
      </c>
      <c r="CC216" s="16">
        <f t="shared" si="37"/>
        <v>1.2304481082223631</v>
      </c>
    </row>
    <row r="217" spans="2:81" x14ac:dyDescent="0.25">
      <c r="B217" t="s">
        <v>124</v>
      </c>
      <c r="C217">
        <v>3955</v>
      </c>
      <c r="D217">
        <v>525</v>
      </c>
      <c r="E217">
        <v>17</v>
      </c>
      <c r="F217">
        <f t="shared" si="34"/>
        <v>4497</v>
      </c>
      <c r="CB217" t="s">
        <v>190</v>
      </c>
      <c r="CC217" s="16">
        <f t="shared" si="37"/>
        <v>1.1728723404255319</v>
      </c>
    </row>
    <row r="218" spans="2:81" x14ac:dyDescent="0.25">
      <c r="B218" t="s">
        <v>125</v>
      </c>
      <c r="C218">
        <v>3918</v>
      </c>
      <c r="D218">
        <v>549</v>
      </c>
      <c r="E218">
        <v>17</v>
      </c>
      <c r="F218">
        <f t="shared" si="34"/>
        <v>4484</v>
      </c>
      <c r="CB218" t="s">
        <v>191</v>
      </c>
      <c r="CC218" s="16">
        <f t="shared" si="37"/>
        <v>1.1964681103850516</v>
      </c>
    </row>
    <row r="219" spans="2:81" x14ac:dyDescent="0.25">
      <c r="B219" t="s">
        <v>126</v>
      </c>
      <c r="C219">
        <v>3931</v>
      </c>
      <c r="D219">
        <v>544</v>
      </c>
      <c r="E219">
        <v>19</v>
      </c>
      <c r="F219">
        <f t="shared" si="34"/>
        <v>4494</v>
      </c>
      <c r="CB219" t="s">
        <v>192</v>
      </c>
      <c r="CC219" s="16">
        <f t="shared" si="37"/>
        <v>1.1985294117647058</v>
      </c>
    </row>
    <row r="220" spans="2:81" x14ac:dyDescent="0.25">
      <c r="B220" t="s">
        <v>127</v>
      </c>
      <c r="C220">
        <v>3850</v>
      </c>
      <c r="D220">
        <v>609</v>
      </c>
      <c r="E220">
        <v>15</v>
      </c>
      <c r="F220">
        <f t="shared" si="34"/>
        <v>4474</v>
      </c>
      <c r="CB220" t="s">
        <v>193</v>
      </c>
      <c r="CC220" s="16">
        <f t="shared" si="37"/>
        <v>1.1829695499865265</v>
      </c>
    </row>
    <row r="221" spans="2:81" x14ac:dyDescent="0.25">
      <c r="B221" t="s">
        <v>128</v>
      </c>
      <c r="C221">
        <v>3808</v>
      </c>
      <c r="D221">
        <v>617</v>
      </c>
      <c r="E221">
        <v>15</v>
      </c>
      <c r="F221">
        <f t="shared" si="34"/>
        <v>4440</v>
      </c>
      <c r="CB221" t="s">
        <v>194</v>
      </c>
      <c r="CC221" s="16">
        <f t="shared" si="37"/>
        <v>1.1895193698762256</v>
      </c>
    </row>
    <row r="222" spans="2:81" x14ac:dyDescent="0.25">
      <c r="B222" t="s">
        <v>129</v>
      </c>
      <c r="C222">
        <v>3889</v>
      </c>
      <c r="D222">
        <v>590</v>
      </c>
      <c r="E222">
        <v>14</v>
      </c>
      <c r="F222">
        <f t="shared" si="34"/>
        <v>4493</v>
      </c>
      <c r="CB222" t="s">
        <v>195</v>
      </c>
      <c r="CC222" s="16">
        <f t="shared" si="37"/>
        <v>1.2044550517104216</v>
      </c>
    </row>
    <row r="223" spans="2:81" x14ac:dyDescent="0.25">
      <c r="B223" t="s">
        <v>130</v>
      </c>
      <c r="C223">
        <v>3938</v>
      </c>
      <c r="D223">
        <v>565</v>
      </c>
      <c r="E223">
        <v>17</v>
      </c>
      <c r="F223">
        <f t="shared" si="34"/>
        <v>4520</v>
      </c>
      <c r="CB223" t="s">
        <v>196</v>
      </c>
      <c r="CC223" s="16">
        <f t="shared" si="37"/>
        <v>1.2569261391145301</v>
      </c>
    </row>
    <row r="224" spans="2:81" x14ac:dyDescent="0.25">
      <c r="B224" t="s">
        <v>131</v>
      </c>
      <c r="C224">
        <v>3926</v>
      </c>
      <c r="D224">
        <v>571</v>
      </c>
      <c r="E224">
        <v>14</v>
      </c>
      <c r="F224">
        <f t="shared" si="34"/>
        <v>4511</v>
      </c>
      <c r="CB224" t="s">
        <v>197</v>
      </c>
      <c r="CC224" s="16">
        <f t="shared" si="37"/>
        <v>1.1408108108108108</v>
      </c>
    </row>
    <row r="225" spans="2:81" x14ac:dyDescent="0.25">
      <c r="B225" t="s">
        <v>132</v>
      </c>
      <c r="C225">
        <v>3889</v>
      </c>
      <c r="D225">
        <v>570</v>
      </c>
      <c r="E225">
        <v>15</v>
      </c>
      <c r="F225">
        <f t="shared" si="34"/>
        <v>4474</v>
      </c>
      <c r="CB225" t="s">
        <v>198</v>
      </c>
      <c r="CC225" s="16">
        <f t="shared" si="37"/>
        <v>1.1579060749676864</v>
      </c>
    </row>
    <row r="226" spans="2:81" x14ac:dyDescent="0.25">
      <c r="B226" t="s">
        <v>133</v>
      </c>
      <c r="C226">
        <v>3948</v>
      </c>
      <c r="D226">
        <v>581</v>
      </c>
      <c r="E226">
        <v>19</v>
      </c>
      <c r="F226">
        <f t="shared" si="34"/>
        <v>4548</v>
      </c>
      <c r="CB226" t="s">
        <v>199</v>
      </c>
      <c r="CC226" s="16">
        <f t="shared" si="37"/>
        <v>1.2422964644826469</v>
      </c>
    </row>
    <row r="227" spans="2:81" x14ac:dyDescent="0.25">
      <c r="B227" t="s">
        <v>134</v>
      </c>
      <c r="C227">
        <v>3874</v>
      </c>
      <c r="D227">
        <v>531</v>
      </c>
      <c r="E227">
        <v>15</v>
      </c>
      <c r="F227">
        <f t="shared" si="34"/>
        <v>4420</v>
      </c>
      <c r="CB227" t="s">
        <v>200</v>
      </c>
      <c r="CC227" s="16">
        <f t="shared" si="37"/>
        <v>1.18991161888338</v>
      </c>
    </row>
    <row r="228" spans="2:81" x14ac:dyDescent="0.25">
      <c r="B228" t="s">
        <v>135</v>
      </c>
      <c r="C228">
        <v>3889</v>
      </c>
      <c r="D228">
        <v>556</v>
      </c>
      <c r="E228">
        <v>7</v>
      </c>
      <c r="F228">
        <f t="shared" si="34"/>
        <v>4452</v>
      </c>
      <c r="CB228" t="s">
        <v>201</v>
      </c>
      <c r="CC228" s="16">
        <f t="shared" si="37"/>
        <v>1.1551937900921785</v>
      </c>
    </row>
    <row r="229" spans="2:81" x14ac:dyDescent="0.25">
      <c r="B229" t="s">
        <v>136</v>
      </c>
      <c r="C229">
        <v>4000</v>
      </c>
      <c r="D229">
        <v>663</v>
      </c>
      <c r="E229">
        <v>14</v>
      </c>
      <c r="F229">
        <f t="shared" si="34"/>
        <v>4677</v>
      </c>
      <c r="CB229" t="s">
        <v>202</v>
      </c>
      <c r="CC229" s="16">
        <f t="shared" ref="CC229:CC239" si="38">BY20</f>
        <v>1.1585757057313943</v>
      </c>
    </row>
    <row r="230" spans="2:81" x14ac:dyDescent="0.25">
      <c r="B230" t="s">
        <v>137</v>
      </c>
      <c r="C230">
        <v>4045</v>
      </c>
      <c r="D230">
        <v>562</v>
      </c>
      <c r="E230">
        <v>17</v>
      </c>
      <c r="F230">
        <f t="shared" si="34"/>
        <v>4624</v>
      </c>
      <c r="CB230" t="s">
        <v>203</v>
      </c>
      <c r="CC230" s="16">
        <f t="shared" si="38"/>
        <v>1.1564251663261564</v>
      </c>
    </row>
    <row r="231" spans="2:81" x14ac:dyDescent="0.25">
      <c r="B231" t="s">
        <v>138</v>
      </c>
      <c r="C231">
        <v>3855</v>
      </c>
      <c r="D231">
        <v>579</v>
      </c>
      <c r="E231">
        <v>14</v>
      </c>
      <c r="F231">
        <f t="shared" si="34"/>
        <v>4448</v>
      </c>
      <c r="CB231" t="s">
        <v>204</v>
      </c>
      <c r="CC231" s="16">
        <f t="shared" si="38"/>
        <v>1.183507253754136</v>
      </c>
    </row>
    <row r="232" spans="2:81" x14ac:dyDescent="0.25">
      <c r="B232" t="s">
        <v>139</v>
      </c>
      <c r="C232">
        <v>4083</v>
      </c>
      <c r="D232">
        <v>568</v>
      </c>
      <c r="E232">
        <v>19</v>
      </c>
      <c r="F232">
        <f t="shared" si="34"/>
        <v>4670</v>
      </c>
      <c r="CB232" t="s">
        <v>205</v>
      </c>
      <c r="CC232" s="16">
        <f t="shared" si="38"/>
        <v>1.1883672111003021</v>
      </c>
    </row>
    <row r="233" spans="2:81" x14ac:dyDescent="0.25">
      <c r="B233" t="s">
        <v>140</v>
      </c>
      <c r="C233">
        <v>3992</v>
      </c>
      <c r="D233">
        <v>563</v>
      </c>
      <c r="E233">
        <v>15</v>
      </c>
      <c r="F233">
        <f t="shared" si="34"/>
        <v>4570</v>
      </c>
      <c r="CB233" t="s">
        <v>206</v>
      </c>
      <c r="CC233" s="16">
        <f t="shared" si="38"/>
        <v>1.2275249152368233</v>
      </c>
    </row>
    <row r="234" spans="2:81" x14ac:dyDescent="0.25">
      <c r="B234" t="s">
        <v>332</v>
      </c>
      <c r="C234">
        <v>4231</v>
      </c>
      <c r="D234">
        <v>603</v>
      </c>
      <c r="E234">
        <v>26</v>
      </c>
      <c r="F234">
        <f t="shared" si="34"/>
        <v>4860</v>
      </c>
      <c r="CB234" t="s">
        <v>362</v>
      </c>
      <c r="CC234" s="16">
        <f t="shared" si="38"/>
        <v>1.2353298259813841</v>
      </c>
    </row>
    <row r="235" spans="2:81" x14ac:dyDescent="0.25">
      <c r="B235" t="s">
        <v>333</v>
      </c>
      <c r="C235">
        <v>4151</v>
      </c>
      <c r="D235">
        <v>589</v>
      </c>
      <c r="E235">
        <v>13</v>
      </c>
      <c r="F235">
        <f t="shared" si="34"/>
        <v>4753</v>
      </c>
      <c r="CB235" t="s">
        <v>363</v>
      </c>
      <c r="CC235" s="16">
        <f t="shared" si="38"/>
        <v>1.2217607132002837</v>
      </c>
    </row>
    <row r="236" spans="2:81" x14ac:dyDescent="0.25">
      <c r="B236" t="s">
        <v>334</v>
      </c>
      <c r="C236">
        <v>4357</v>
      </c>
      <c r="D236">
        <v>591</v>
      </c>
      <c r="E236">
        <v>16</v>
      </c>
      <c r="F236">
        <f t="shared" si="34"/>
        <v>4964</v>
      </c>
      <c r="CB236" t="s">
        <v>364</v>
      </c>
      <c r="CC236" s="16">
        <f t="shared" si="38"/>
        <v>1.2345959595959597</v>
      </c>
    </row>
    <row r="237" spans="2:81" x14ac:dyDescent="0.25">
      <c r="B237" t="s">
        <v>335</v>
      </c>
      <c r="C237">
        <v>4170</v>
      </c>
      <c r="D237">
        <v>620</v>
      </c>
      <c r="E237">
        <v>17</v>
      </c>
      <c r="F237">
        <f t="shared" si="34"/>
        <v>4807</v>
      </c>
      <c r="CB237" t="s">
        <v>365</v>
      </c>
      <c r="CC237" s="16">
        <f t="shared" si="38"/>
        <v>1.2829226847918436</v>
      </c>
    </row>
    <row r="238" spans="2:81" x14ac:dyDescent="0.25">
      <c r="B238" t="s">
        <v>336</v>
      </c>
      <c r="C238">
        <v>4244</v>
      </c>
      <c r="D238">
        <v>586</v>
      </c>
      <c r="E238">
        <v>24</v>
      </c>
      <c r="F238">
        <f t="shared" si="34"/>
        <v>4854</v>
      </c>
      <c r="CB238" t="s">
        <v>366</v>
      </c>
      <c r="CC238" s="16">
        <f t="shared" si="38"/>
        <v>1.2672009677907152</v>
      </c>
    </row>
    <row r="239" spans="2:81" x14ac:dyDescent="0.25">
      <c r="B239" t="s">
        <v>337</v>
      </c>
      <c r="C239">
        <v>4285</v>
      </c>
      <c r="D239">
        <v>586</v>
      </c>
      <c r="E239">
        <v>16</v>
      </c>
      <c r="F239">
        <f t="shared" si="34"/>
        <v>4887</v>
      </c>
      <c r="CB239" t="s">
        <v>367</v>
      </c>
      <c r="CC239" s="16">
        <f t="shared" si="38"/>
        <v>1.2488669553832208</v>
      </c>
    </row>
    <row r="240" spans="2:81" x14ac:dyDescent="0.25">
      <c r="B240" t="s">
        <v>338</v>
      </c>
      <c r="C240">
        <v>4358</v>
      </c>
      <c r="D240">
        <v>542</v>
      </c>
      <c r="E240">
        <v>18</v>
      </c>
      <c r="F240">
        <f t="shared" si="34"/>
        <v>4918</v>
      </c>
      <c r="CB240" t="s">
        <v>368</v>
      </c>
      <c r="CC240" s="16">
        <f t="shared" ref="CC240:CC244" si="39">BY31</f>
        <v>1.2245475113122173</v>
      </c>
    </row>
    <row r="241" spans="2:81" x14ac:dyDescent="0.25">
      <c r="B241" t="s">
        <v>339</v>
      </c>
      <c r="C241">
        <v>4057</v>
      </c>
      <c r="D241">
        <v>596</v>
      </c>
      <c r="E241">
        <v>19</v>
      </c>
      <c r="F241">
        <f t="shared" si="34"/>
        <v>4672</v>
      </c>
      <c r="CB241" t="s">
        <v>369</v>
      </c>
      <c r="CC241" s="16">
        <f t="shared" si="39"/>
        <v>1.2969844977702274</v>
      </c>
    </row>
    <row r="242" spans="2:81" x14ac:dyDescent="0.25">
      <c r="B242" t="s">
        <v>340</v>
      </c>
      <c r="C242">
        <v>4143</v>
      </c>
      <c r="D242">
        <v>566</v>
      </c>
      <c r="E242">
        <v>17</v>
      </c>
      <c r="F242">
        <f t="shared" si="34"/>
        <v>4726</v>
      </c>
      <c r="CB242" t="s">
        <v>370</v>
      </c>
      <c r="CC242" s="16">
        <f t="shared" si="39"/>
        <v>1.2349540078843626</v>
      </c>
    </row>
    <row r="243" spans="2:81" x14ac:dyDescent="0.25">
      <c r="B243" t="s">
        <v>341</v>
      </c>
      <c r="C243">
        <v>4097</v>
      </c>
      <c r="D243">
        <v>629</v>
      </c>
      <c r="E243">
        <v>16</v>
      </c>
      <c r="F243">
        <f t="shared" si="34"/>
        <v>4742</v>
      </c>
      <c r="CB243" t="s">
        <v>371</v>
      </c>
      <c r="CC243" s="16">
        <f t="shared" si="39"/>
        <v>1.1642054908485857</v>
      </c>
    </row>
    <row r="244" spans="2:81" x14ac:dyDescent="0.25">
      <c r="B244" t="s">
        <v>342</v>
      </c>
      <c r="C244">
        <v>4078</v>
      </c>
      <c r="D244">
        <v>598</v>
      </c>
      <c r="E244">
        <v>17</v>
      </c>
      <c r="F244">
        <f t="shared" si="34"/>
        <v>4693</v>
      </c>
      <c r="CB244" t="s">
        <v>372</v>
      </c>
      <c r="CC244" s="16">
        <f t="shared" si="39"/>
        <v>1.1906998590887741</v>
      </c>
    </row>
    <row r="245" spans="2:81" x14ac:dyDescent="0.25">
      <c r="B245" t="s">
        <v>343</v>
      </c>
      <c r="C245">
        <v>4281</v>
      </c>
      <c r="D245">
        <v>605</v>
      </c>
      <c r="E245">
        <v>26</v>
      </c>
      <c r="F245">
        <f t="shared" si="34"/>
        <v>4912</v>
      </c>
      <c r="CB245" t="s">
        <v>373</v>
      </c>
      <c r="CC245" s="16">
        <f t="shared" ref="CC245:CC250" si="40">BY36</f>
        <v>1.165644171779141</v>
      </c>
    </row>
    <row r="246" spans="2:81" x14ac:dyDescent="0.25">
      <c r="B246" t="s">
        <v>344</v>
      </c>
      <c r="C246">
        <v>4200</v>
      </c>
      <c r="D246">
        <v>618</v>
      </c>
      <c r="E246">
        <v>24</v>
      </c>
      <c r="F246">
        <f t="shared" si="34"/>
        <v>4842</v>
      </c>
      <c r="CB246" t="s">
        <v>374</v>
      </c>
      <c r="CC246" s="16">
        <f t="shared" si="40"/>
        <v>1.1727709951905292</v>
      </c>
    </row>
    <row r="247" spans="2:81" x14ac:dyDescent="0.25">
      <c r="B247" t="s">
        <v>345</v>
      </c>
      <c r="C247">
        <v>4106</v>
      </c>
      <c r="D247">
        <v>597</v>
      </c>
      <c r="E247">
        <v>14</v>
      </c>
      <c r="F247">
        <f t="shared" si="34"/>
        <v>4717</v>
      </c>
      <c r="CB247" t="s">
        <v>375</v>
      </c>
      <c r="CC247" s="16">
        <f t="shared" si="40"/>
        <v>1.1898353388220393</v>
      </c>
    </row>
    <row r="248" spans="2:81" x14ac:dyDescent="0.25">
      <c r="B248" t="s">
        <v>346</v>
      </c>
      <c r="C248">
        <v>3990</v>
      </c>
      <c r="D248">
        <v>588</v>
      </c>
      <c r="E248">
        <v>31</v>
      </c>
      <c r="F248">
        <f t="shared" si="34"/>
        <v>4609</v>
      </c>
      <c r="CB248" t="s">
        <v>376</v>
      </c>
      <c r="CC248" s="16">
        <f t="shared" si="40"/>
        <v>1.1781120442223876</v>
      </c>
    </row>
    <row r="249" spans="2:81" x14ac:dyDescent="0.25">
      <c r="B249" t="s">
        <v>347</v>
      </c>
      <c r="C249">
        <v>4069</v>
      </c>
      <c r="D249">
        <v>555</v>
      </c>
      <c r="E249">
        <v>24</v>
      </c>
      <c r="F249">
        <f t="shared" si="34"/>
        <v>4648</v>
      </c>
      <c r="CB249" t="s">
        <v>377</v>
      </c>
      <c r="CC249" s="16">
        <f t="shared" si="40"/>
        <v>1.1763621034882497</v>
      </c>
    </row>
    <row r="250" spans="2:81" x14ac:dyDescent="0.25">
      <c r="B250" t="s">
        <v>348</v>
      </c>
      <c r="C250">
        <v>3893</v>
      </c>
      <c r="D250">
        <v>522</v>
      </c>
      <c r="E250">
        <v>17</v>
      </c>
      <c r="F250">
        <f t="shared" si="34"/>
        <v>4432</v>
      </c>
      <c r="CB250" t="s">
        <v>378</v>
      </c>
      <c r="CC250" s="16">
        <f t="shared" si="40"/>
        <v>1.1427423674343866</v>
      </c>
    </row>
    <row r="251" spans="2:81" x14ac:dyDescent="0.25">
      <c r="B251" t="s">
        <v>349</v>
      </c>
      <c r="C251">
        <v>4024</v>
      </c>
      <c r="D251">
        <v>577</v>
      </c>
      <c r="E251">
        <v>27</v>
      </c>
      <c r="F251">
        <f t="shared" si="34"/>
        <v>4628</v>
      </c>
      <c r="CB251" t="s">
        <v>379</v>
      </c>
      <c r="CC251" s="16">
        <f t="shared" ref="CC251:CC263" si="41">BY42</f>
        <v>1.1474451002286383</v>
      </c>
    </row>
    <row r="252" spans="2:81" x14ac:dyDescent="0.25">
      <c r="B252" t="s">
        <v>350</v>
      </c>
      <c r="C252">
        <v>3982</v>
      </c>
      <c r="D252">
        <v>572</v>
      </c>
      <c r="E252">
        <v>23</v>
      </c>
      <c r="F252">
        <f t="shared" si="34"/>
        <v>4577</v>
      </c>
      <c r="CB252" t="s">
        <v>380</v>
      </c>
      <c r="CC252" s="16">
        <f t="shared" si="41"/>
        <v>1.1671115856914043</v>
      </c>
    </row>
    <row r="253" spans="2:81" x14ac:dyDescent="0.25">
      <c r="B253" t="s">
        <v>351</v>
      </c>
      <c r="C253">
        <v>4014</v>
      </c>
      <c r="D253">
        <v>587</v>
      </c>
      <c r="E253">
        <v>16</v>
      </c>
      <c r="F253">
        <f t="shared" si="34"/>
        <v>4617</v>
      </c>
      <c r="CB253" t="s">
        <v>381</v>
      </c>
      <c r="CC253" s="16">
        <f t="shared" si="41"/>
        <v>1.1715124033075486</v>
      </c>
    </row>
    <row r="254" spans="2:81" x14ac:dyDescent="0.25">
      <c r="B254" t="s">
        <v>352</v>
      </c>
      <c r="C254">
        <v>4114</v>
      </c>
      <c r="D254">
        <v>494</v>
      </c>
      <c r="E254">
        <v>25</v>
      </c>
      <c r="F254">
        <f t="shared" si="34"/>
        <v>4633</v>
      </c>
      <c r="CB254" t="s">
        <v>382</v>
      </c>
      <c r="CC254" s="16">
        <f t="shared" si="41"/>
        <v>1.1635050657469284</v>
      </c>
    </row>
    <row r="255" spans="2:81" x14ac:dyDescent="0.25">
      <c r="B255" t="s">
        <v>353</v>
      </c>
      <c r="C255">
        <v>4125</v>
      </c>
      <c r="D255">
        <v>633</v>
      </c>
      <c r="E255">
        <v>20</v>
      </c>
      <c r="F255">
        <f t="shared" si="34"/>
        <v>4778</v>
      </c>
      <c r="CB255" t="s">
        <v>383</v>
      </c>
      <c r="CC255" s="16">
        <f t="shared" si="41"/>
        <v>1.1322560068041676</v>
      </c>
    </row>
    <row r="256" spans="2:81" x14ac:dyDescent="0.25">
      <c r="B256" t="s">
        <v>354</v>
      </c>
      <c r="C256">
        <v>4108</v>
      </c>
      <c r="D256">
        <v>616</v>
      </c>
      <c r="E256">
        <v>22</v>
      </c>
      <c r="F256">
        <f t="shared" si="34"/>
        <v>4746</v>
      </c>
      <c r="CB256" t="s">
        <v>384</v>
      </c>
      <c r="CC256" s="16">
        <f t="shared" si="41"/>
        <v>1.1353562005277045</v>
      </c>
    </row>
    <row r="257" spans="2:81" x14ac:dyDescent="0.25">
      <c r="B257" t="s">
        <v>355</v>
      </c>
      <c r="C257">
        <v>4120</v>
      </c>
      <c r="D257">
        <v>565</v>
      </c>
      <c r="E257">
        <v>12</v>
      </c>
      <c r="F257">
        <f t="shared" si="34"/>
        <v>4697</v>
      </c>
      <c r="CB257" t="s">
        <v>385</v>
      </c>
      <c r="CC257" s="16">
        <f t="shared" si="41"/>
        <v>1.1592463072185395</v>
      </c>
    </row>
    <row r="258" spans="2:81" x14ac:dyDescent="0.25">
      <c r="B258" t="s">
        <v>356</v>
      </c>
      <c r="C258">
        <v>4191</v>
      </c>
      <c r="D258">
        <v>579</v>
      </c>
      <c r="E258">
        <v>20</v>
      </c>
      <c r="F258">
        <f t="shared" si="34"/>
        <v>4790</v>
      </c>
      <c r="CB258" t="s">
        <v>386</v>
      </c>
      <c r="CC258" s="16">
        <f t="shared" si="41"/>
        <v>1.1712905236907731</v>
      </c>
    </row>
    <row r="259" spans="2:81" x14ac:dyDescent="0.25">
      <c r="B259" t="s">
        <v>357</v>
      </c>
      <c r="C259">
        <v>4162</v>
      </c>
      <c r="D259">
        <v>566</v>
      </c>
      <c r="E259">
        <v>27</v>
      </c>
      <c r="F259">
        <f t="shared" si="34"/>
        <v>4755</v>
      </c>
      <c r="CB259" t="s">
        <v>387</v>
      </c>
      <c r="CC259" s="16">
        <f t="shared" si="41"/>
        <v>1.159577210621294</v>
      </c>
    </row>
    <row r="260" spans="2:81" x14ac:dyDescent="0.25">
      <c r="B260" t="s">
        <v>358</v>
      </c>
      <c r="C260">
        <v>4186</v>
      </c>
      <c r="D260">
        <v>592</v>
      </c>
      <c r="E260">
        <v>25</v>
      </c>
      <c r="F260">
        <f t="shared" ref="F260:F317" si="42">SUM(C260:E260)</f>
        <v>4803</v>
      </c>
      <c r="CB260" t="s">
        <v>388</v>
      </c>
      <c r="CC260" s="16">
        <f t="shared" si="41"/>
        <v>1.1746256576284906</v>
      </c>
    </row>
    <row r="261" spans="2:81" x14ac:dyDescent="0.25">
      <c r="B261" t="s">
        <v>359</v>
      </c>
      <c r="C261">
        <v>4132</v>
      </c>
      <c r="D261">
        <v>664</v>
      </c>
      <c r="E261">
        <v>22</v>
      </c>
      <c r="F261">
        <f t="shared" si="42"/>
        <v>4818</v>
      </c>
      <c r="CB261" t="s">
        <v>389</v>
      </c>
      <c r="CC261" s="16">
        <f t="shared" si="41"/>
        <v>1.1756274204093951</v>
      </c>
    </row>
    <row r="262" spans="2:81" x14ac:dyDescent="0.25">
      <c r="B262" t="s">
        <v>360</v>
      </c>
      <c r="C262">
        <v>4153</v>
      </c>
      <c r="D262">
        <v>683</v>
      </c>
      <c r="E262">
        <v>26</v>
      </c>
      <c r="F262">
        <f t="shared" si="42"/>
        <v>4862</v>
      </c>
      <c r="CB262" t="s">
        <v>390</v>
      </c>
      <c r="CC262" s="16">
        <f t="shared" si="41"/>
        <v>1.1507179435686314</v>
      </c>
    </row>
    <row r="263" spans="2:81" x14ac:dyDescent="0.25">
      <c r="B263" t="s">
        <v>361</v>
      </c>
      <c r="C263">
        <v>4275</v>
      </c>
      <c r="D263">
        <v>739</v>
      </c>
      <c r="E263">
        <v>27</v>
      </c>
      <c r="F263">
        <f t="shared" si="42"/>
        <v>5041</v>
      </c>
      <c r="CB263" t="s">
        <v>391</v>
      </c>
      <c r="CC263" s="16">
        <f t="shared" si="41"/>
        <v>1.1380980334605224</v>
      </c>
    </row>
    <row r="264" spans="2:81" x14ac:dyDescent="0.25">
      <c r="B264" t="s">
        <v>411</v>
      </c>
      <c r="C264" s="11">
        <f>+'Tabla seguimiento mortalidad'!C279</f>
        <v>4336</v>
      </c>
      <c r="D264" s="11">
        <f>+'Tabla seguimiento mortalidad'!G279</f>
        <v>733</v>
      </c>
      <c r="E264" s="11">
        <f>+'Tabla seguimiento mortalidad'!K279</f>
        <v>20</v>
      </c>
      <c r="F264">
        <f t="shared" si="42"/>
        <v>5089</v>
      </c>
      <c r="CB264" t="s">
        <v>185</v>
      </c>
      <c r="CC264" s="34">
        <f>BZ3</f>
        <v>1.1490291262135923</v>
      </c>
    </row>
    <row r="265" spans="2:81" x14ac:dyDescent="0.25">
      <c r="B265" t="s">
        <v>412</v>
      </c>
      <c r="C265" s="11">
        <f>+'Tabla seguimiento mortalidad'!C280</f>
        <v>4430</v>
      </c>
      <c r="D265" s="11">
        <f>+'Tabla seguimiento mortalidad'!G280</f>
        <v>598</v>
      </c>
      <c r="E265" s="11">
        <f>+'Tabla seguimiento mortalidad'!K280</f>
        <v>20</v>
      </c>
      <c r="F265">
        <f t="shared" si="42"/>
        <v>5048</v>
      </c>
      <c r="CB265" t="s">
        <v>186</v>
      </c>
      <c r="CC265" s="34">
        <f t="shared" ref="CC265:CC267" si="43">BZ4</f>
        <v>1.1725201472490299</v>
      </c>
    </row>
    <row r="266" spans="2:81" x14ac:dyDescent="0.25">
      <c r="B266" t="s">
        <v>413</v>
      </c>
      <c r="C266" s="11">
        <f>+'Tabla seguimiento mortalidad'!C281</f>
        <v>4317</v>
      </c>
      <c r="D266" s="11">
        <f>+'Tabla seguimiento mortalidad'!G281</f>
        <v>597</v>
      </c>
      <c r="E266" s="11">
        <f>+'Tabla seguimiento mortalidad'!K281</f>
        <v>18</v>
      </c>
      <c r="F266">
        <f t="shared" si="42"/>
        <v>4932</v>
      </c>
      <c r="CB266" t="s">
        <v>187</v>
      </c>
      <c r="CC266" s="34">
        <f t="shared" si="43"/>
        <v>1.2123915737298636</v>
      </c>
    </row>
    <row r="267" spans="2:81" x14ac:dyDescent="0.25">
      <c r="B267" t="s">
        <v>414</v>
      </c>
      <c r="C267" s="11">
        <f>+'Tabla seguimiento mortalidad'!C282</f>
        <v>4187</v>
      </c>
      <c r="D267" s="11">
        <f>+'Tabla seguimiento mortalidad'!G282</f>
        <v>576</v>
      </c>
      <c r="E267" s="11">
        <f>+'Tabla seguimiento mortalidad'!K282</f>
        <v>25</v>
      </c>
      <c r="F267">
        <f t="shared" si="42"/>
        <v>4788</v>
      </c>
      <c r="CB267" t="s">
        <v>188</v>
      </c>
      <c r="CC267" s="34">
        <f t="shared" si="43"/>
        <v>1.2286051040278774</v>
      </c>
    </row>
    <row r="268" spans="2:81" x14ac:dyDescent="0.25">
      <c r="B268" t="s">
        <v>415</v>
      </c>
      <c r="C268" s="11">
        <f>+'Tabla seguimiento mortalidad'!C283</f>
        <v>4078</v>
      </c>
      <c r="D268" s="11">
        <f>+'Tabla seguimiento mortalidad'!G283</f>
        <v>552</v>
      </c>
      <c r="E268" s="11">
        <f>+'Tabla seguimiento mortalidad'!K283</f>
        <v>19</v>
      </c>
      <c r="F268">
        <f t="shared" si="42"/>
        <v>4649</v>
      </c>
    </row>
    <row r="269" spans="2:81" x14ac:dyDescent="0.25">
      <c r="B269" t="s">
        <v>416</v>
      </c>
      <c r="C269" s="11">
        <f>+'Tabla seguimiento mortalidad'!C284</f>
        <v>4136</v>
      </c>
      <c r="D269" s="11">
        <f>+'Tabla seguimiento mortalidad'!G284</f>
        <v>594</v>
      </c>
      <c r="E269" s="11">
        <f>+'Tabla seguimiento mortalidad'!K284</f>
        <v>23</v>
      </c>
      <c r="F269">
        <f t="shared" si="42"/>
        <v>4753</v>
      </c>
    </row>
    <row r="270" spans="2:81" x14ac:dyDescent="0.25">
      <c r="B270" t="s">
        <v>417</v>
      </c>
      <c r="C270" s="11">
        <f>+'Tabla seguimiento mortalidad'!C285</f>
        <v>4167</v>
      </c>
      <c r="D270" s="11">
        <f>+'Tabla seguimiento mortalidad'!G285</f>
        <v>536</v>
      </c>
      <c r="E270" s="11">
        <f>+'Tabla seguimiento mortalidad'!K285</f>
        <v>21</v>
      </c>
      <c r="F270">
        <f t="shared" si="42"/>
        <v>4724</v>
      </c>
    </row>
    <row r="271" spans="2:81" x14ac:dyDescent="0.25">
      <c r="B271" t="s">
        <v>418</v>
      </c>
      <c r="C271" s="11">
        <f>+'Tabla seguimiento mortalidad'!C286</f>
        <v>4083</v>
      </c>
      <c r="D271" s="11">
        <f>+'Tabla seguimiento mortalidad'!G286</f>
        <v>613</v>
      </c>
      <c r="E271" s="11">
        <f>+'Tabla seguimiento mortalidad'!K286</f>
        <v>22</v>
      </c>
      <c r="F271">
        <f t="shared" si="42"/>
        <v>4718</v>
      </c>
    </row>
    <row r="272" spans="2:81" x14ac:dyDescent="0.25">
      <c r="B272" t="s">
        <v>419</v>
      </c>
      <c r="C272" s="11">
        <f>+'Tabla seguimiento mortalidad'!C287</f>
        <v>3990</v>
      </c>
      <c r="D272" s="11">
        <f>+'Tabla seguimiento mortalidad'!G287</f>
        <v>548</v>
      </c>
      <c r="E272" s="11">
        <f>+'Tabla seguimiento mortalidad'!K287</f>
        <v>18</v>
      </c>
      <c r="F272">
        <f t="shared" si="42"/>
        <v>4556</v>
      </c>
    </row>
    <row r="273" spans="2:6" x14ac:dyDescent="0.25">
      <c r="B273" t="s">
        <v>420</v>
      </c>
      <c r="C273" s="11">
        <f>+'Tabla seguimiento mortalidad'!C288</f>
        <v>3948</v>
      </c>
      <c r="D273" s="11">
        <f>+'Tabla seguimiento mortalidad'!G288</f>
        <v>596</v>
      </c>
      <c r="E273" s="11">
        <f>+'Tabla seguimiento mortalidad'!K288</f>
        <v>14</v>
      </c>
      <c r="F273">
        <f t="shared" si="42"/>
        <v>4558</v>
      </c>
    </row>
    <row r="274" spans="2:6" x14ac:dyDescent="0.25">
      <c r="B274" t="s">
        <v>421</v>
      </c>
      <c r="C274" s="11">
        <f>+'Tabla seguimiento mortalidad'!C289</f>
        <v>3884</v>
      </c>
      <c r="D274" s="11">
        <f>+'Tabla seguimiento mortalidad'!G289</f>
        <v>582</v>
      </c>
      <c r="E274" s="11">
        <f>+'Tabla seguimiento mortalidad'!K289</f>
        <v>10</v>
      </c>
      <c r="F274">
        <f t="shared" si="42"/>
        <v>4476</v>
      </c>
    </row>
    <row r="275" spans="2:6" x14ac:dyDescent="0.25">
      <c r="B275" t="s">
        <v>422</v>
      </c>
      <c r="C275" s="11">
        <f>+'Tabla seguimiento mortalidad'!C290</f>
        <v>4043</v>
      </c>
      <c r="D275" s="11">
        <f>+'Tabla seguimiento mortalidad'!G290</f>
        <v>459</v>
      </c>
      <c r="E275" s="11">
        <f>+'Tabla seguimiento mortalidad'!K290</f>
        <v>15</v>
      </c>
      <c r="F275">
        <f t="shared" si="42"/>
        <v>4517</v>
      </c>
    </row>
    <row r="276" spans="2:6" x14ac:dyDescent="0.25">
      <c r="B276" t="s">
        <v>423</v>
      </c>
      <c r="C276" s="11">
        <f>+'Tabla seguimiento mortalidad'!C291</f>
        <v>4027</v>
      </c>
      <c r="D276" s="11">
        <f>+'Tabla seguimiento mortalidad'!G291</f>
        <v>318</v>
      </c>
      <c r="E276" s="11">
        <f>+'Tabla seguimiento mortalidad'!K291</f>
        <v>8</v>
      </c>
      <c r="F276">
        <f t="shared" si="42"/>
        <v>4353</v>
      </c>
    </row>
    <row r="277" spans="2:6" x14ac:dyDescent="0.25">
      <c r="B277" t="s">
        <v>424</v>
      </c>
      <c r="C277" s="11">
        <f>+'Tabla seguimiento mortalidad'!C292</f>
        <v>3837</v>
      </c>
      <c r="D277" s="11">
        <f>+'Tabla seguimiento mortalidad'!G292</f>
        <v>355</v>
      </c>
      <c r="E277" s="11">
        <f>+'Tabla seguimiento mortalidad'!K292</f>
        <v>11</v>
      </c>
      <c r="F277">
        <f t="shared" si="42"/>
        <v>4203</v>
      </c>
    </row>
    <row r="278" spans="2:6" x14ac:dyDescent="0.25">
      <c r="B278" t="s">
        <v>425</v>
      </c>
      <c r="C278" s="11">
        <f>+'Tabla seguimiento mortalidad'!C293</f>
        <v>3935</v>
      </c>
      <c r="D278" s="11">
        <f>+'Tabla seguimiento mortalidad'!G293</f>
        <v>326</v>
      </c>
      <c r="E278" s="11">
        <f>+'Tabla seguimiento mortalidad'!K293</f>
        <v>10</v>
      </c>
      <c r="F278">
        <f t="shared" si="42"/>
        <v>4271</v>
      </c>
    </row>
    <row r="279" spans="2:6" x14ac:dyDescent="0.25">
      <c r="B279" t="s">
        <v>426</v>
      </c>
      <c r="C279" s="11">
        <f>+'Tabla seguimiento mortalidad'!C294</f>
        <v>3990</v>
      </c>
      <c r="D279" s="11">
        <f>+'Tabla seguimiento mortalidad'!G294</f>
        <v>365</v>
      </c>
      <c r="E279" s="11">
        <f>+'Tabla seguimiento mortalidad'!K294</f>
        <v>11</v>
      </c>
      <c r="F279">
        <f t="shared" si="42"/>
        <v>4366</v>
      </c>
    </row>
    <row r="280" spans="2:6" x14ac:dyDescent="0.25">
      <c r="B280" t="s">
        <v>427</v>
      </c>
      <c r="C280" s="11">
        <f>+'Tabla seguimiento mortalidad'!C295</f>
        <v>3943</v>
      </c>
      <c r="D280" s="11">
        <f>+'Tabla seguimiento mortalidad'!G295</f>
        <v>389</v>
      </c>
      <c r="E280" s="11">
        <f>+'Tabla seguimiento mortalidad'!K295</f>
        <v>11</v>
      </c>
      <c r="F280">
        <f t="shared" si="42"/>
        <v>4343</v>
      </c>
    </row>
    <row r="281" spans="2:6" x14ac:dyDescent="0.25">
      <c r="B281" t="s">
        <v>428</v>
      </c>
      <c r="C281" s="11">
        <f>+'Tabla seguimiento mortalidad'!C296</f>
        <v>3835</v>
      </c>
      <c r="D281" s="11">
        <f>+'Tabla seguimiento mortalidad'!G296</f>
        <v>435</v>
      </c>
      <c r="E281" s="11">
        <f>+'Tabla seguimiento mortalidad'!K296</f>
        <v>13</v>
      </c>
      <c r="F281">
        <f t="shared" si="42"/>
        <v>4283</v>
      </c>
    </row>
    <row r="282" spans="2:6" x14ac:dyDescent="0.25">
      <c r="B282" t="s">
        <v>429</v>
      </c>
      <c r="C282" s="11">
        <f>+'Tabla seguimiento mortalidad'!C297</f>
        <v>4014</v>
      </c>
      <c r="D282" s="11">
        <f>+'Tabla seguimiento mortalidad'!G297</f>
        <v>457</v>
      </c>
      <c r="E282" s="11">
        <f>+'Tabla seguimiento mortalidad'!K297</f>
        <v>8</v>
      </c>
      <c r="F282">
        <f t="shared" si="42"/>
        <v>4479</v>
      </c>
    </row>
    <row r="283" spans="2:6" x14ac:dyDescent="0.25">
      <c r="B283" t="s">
        <v>430</v>
      </c>
      <c r="C283" s="11">
        <f>+'Tabla seguimiento mortalidad'!C298</f>
        <v>4144</v>
      </c>
      <c r="D283" s="11">
        <f>+'Tabla seguimiento mortalidad'!G298</f>
        <v>448</v>
      </c>
      <c r="E283" s="11">
        <f>+'Tabla seguimiento mortalidad'!K298</f>
        <v>11</v>
      </c>
      <c r="F283">
        <f t="shared" si="42"/>
        <v>4603</v>
      </c>
    </row>
    <row r="284" spans="2:6" x14ac:dyDescent="0.25">
      <c r="B284" t="s">
        <v>431</v>
      </c>
      <c r="C284" s="11">
        <f>+'Tabla seguimiento mortalidad'!C299</f>
        <v>4227</v>
      </c>
      <c r="D284" s="11">
        <f>+'Tabla seguimiento mortalidad'!G299</f>
        <v>484</v>
      </c>
      <c r="E284" s="11">
        <f>+'Tabla seguimiento mortalidad'!K299</f>
        <v>9</v>
      </c>
      <c r="F284">
        <f t="shared" si="42"/>
        <v>4720</v>
      </c>
    </row>
    <row r="285" spans="2:6" x14ac:dyDescent="0.25">
      <c r="B285" t="s">
        <v>432</v>
      </c>
      <c r="C285" s="11">
        <f>+'Tabla seguimiento mortalidad'!C300</f>
        <v>4304</v>
      </c>
      <c r="D285" s="11">
        <f>+'Tabla seguimiento mortalidad'!G300</f>
        <v>451</v>
      </c>
      <c r="E285" s="11">
        <f>+'Tabla seguimiento mortalidad'!K300</f>
        <v>9</v>
      </c>
      <c r="F285">
        <f t="shared" si="42"/>
        <v>4764</v>
      </c>
    </row>
    <row r="286" spans="2:6" x14ac:dyDescent="0.25">
      <c r="B286" t="s">
        <v>433</v>
      </c>
      <c r="C286" s="11">
        <f>+'Tabla seguimiento mortalidad'!C301</f>
        <v>4696</v>
      </c>
      <c r="D286" s="11">
        <f>+'Tabla seguimiento mortalidad'!G301</f>
        <v>463</v>
      </c>
      <c r="E286" s="11">
        <f>+'Tabla seguimiento mortalidad'!K301</f>
        <v>15</v>
      </c>
      <c r="F286">
        <f t="shared" si="42"/>
        <v>5174</v>
      </c>
    </row>
    <row r="287" spans="2:6" x14ac:dyDescent="0.25">
      <c r="B287" t="s">
        <v>434</v>
      </c>
      <c r="C287" s="11">
        <f>+'Tabla seguimiento mortalidad'!C302</f>
        <v>4828</v>
      </c>
      <c r="D287" s="11">
        <f>+'Tabla seguimiento mortalidad'!G302</f>
        <v>531</v>
      </c>
      <c r="E287" s="11">
        <f>+'Tabla seguimiento mortalidad'!K302</f>
        <v>11</v>
      </c>
      <c r="F287">
        <f t="shared" si="42"/>
        <v>5370</v>
      </c>
    </row>
    <row r="288" spans="2:6" x14ac:dyDescent="0.25">
      <c r="B288" t="s">
        <v>435</v>
      </c>
      <c r="C288" s="11">
        <f>+'Tabla seguimiento mortalidad'!C303</f>
        <v>5309</v>
      </c>
      <c r="D288" s="11">
        <f>+'Tabla seguimiento mortalidad'!G303</f>
        <v>485</v>
      </c>
      <c r="E288" s="11">
        <f>+'Tabla seguimiento mortalidad'!K303</f>
        <v>11</v>
      </c>
      <c r="F288">
        <f t="shared" si="42"/>
        <v>5805</v>
      </c>
    </row>
    <row r="289" spans="2:6" x14ac:dyDescent="0.25">
      <c r="B289" t="s">
        <v>436</v>
      </c>
      <c r="C289" s="11">
        <f>+'Tabla seguimiento mortalidad'!C304</f>
        <v>5635</v>
      </c>
      <c r="D289" s="11">
        <f>+'Tabla seguimiento mortalidad'!G304</f>
        <v>507</v>
      </c>
      <c r="E289" s="11">
        <f>+'Tabla seguimiento mortalidad'!K304</f>
        <v>10</v>
      </c>
      <c r="F289">
        <f t="shared" si="42"/>
        <v>6152</v>
      </c>
    </row>
    <row r="290" spans="2:6" x14ac:dyDescent="0.25">
      <c r="B290" t="s">
        <v>437</v>
      </c>
      <c r="C290" s="11">
        <f>+'Tabla seguimiento mortalidad'!C305</f>
        <v>5751</v>
      </c>
      <c r="D290" s="11">
        <f>+'Tabla seguimiento mortalidad'!G305</f>
        <v>495</v>
      </c>
      <c r="E290" s="11">
        <f>+'Tabla seguimiento mortalidad'!K305</f>
        <v>19</v>
      </c>
      <c r="F290">
        <f t="shared" si="42"/>
        <v>6265</v>
      </c>
    </row>
    <row r="291" spans="2:6" x14ac:dyDescent="0.25">
      <c r="B291" t="s">
        <v>438</v>
      </c>
      <c r="C291" s="11">
        <f>+'Tabla seguimiento mortalidad'!C306</f>
        <v>6235</v>
      </c>
      <c r="D291" s="11">
        <f>+'Tabla seguimiento mortalidad'!G306</f>
        <v>532</v>
      </c>
      <c r="E291" s="11">
        <f>+'Tabla seguimiento mortalidad'!K306</f>
        <v>9</v>
      </c>
      <c r="F291">
        <f t="shared" si="42"/>
        <v>6776</v>
      </c>
    </row>
    <row r="292" spans="2:6" x14ac:dyDescent="0.25">
      <c r="B292" t="s">
        <v>439</v>
      </c>
      <c r="C292" s="11">
        <f>+'Tabla seguimiento mortalidad'!C307</f>
        <v>6808</v>
      </c>
      <c r="D292" s="11">
        <f>+'Tabla seguimiento mortalidad'!G307</f>
        <v>537</v>
      </c>
      <c r="E292" s="11">
        <f>+'Tabla seguimiento mortalidad'!K307</f>
        <v>13</v>
      </c>
      <c r="F292">
        <f t="shared" si="42"/>
        <v>7358</v>
      </c>
    </row>
    <row r="293" spans="2:6" x14ac:dyDescent="0.25">
      <c r="B293" t="s">
        <v>440</v>
      </c>
      <c r="C293" s="11">
        <f>+'Tabla seguimiento mortalidad'!C308</f>
        <v>7230</v>
      </c>
      <c r="D293" s="11">
        <f>+'Tabla seguimiento mortalidad'!G308</f>
        <v>513</v>
      </c>
      <c r="E293" s="11">
        <f>+'Tabla seguimiento mortalidad'!K308</f>
        <v>11</v>
      </c>
      <c r="F293">
        <f t="shared" si="42"/>
        <v>7754</v>
      </c>
    </row>
    <row r="294" spans="2:6" x14ac:dyDescent="0.25">
      <c r="B294" t="s">
        <v>441</v>
      </c>
      <c r="C294" s="11">
        <f>+'Tabla seguimiento mortalidad'!C309</f>
        <v>7494</v>
      </c>
      <c r="D294" s="11">
        <f>+'Tabla seguimiento mortalidad'!G309</f>
        <v>608</v>
      </c>
      <c r="E294" s="11">
        <f>+'Tabla seguimiento mortalidad'!K309</f>
        <v>14</v>
      </c>
      <c r="F294">
        <f t="shared" si="42"/>
        <v>8116</v>
      </c>
    </row>
    <row r="295" spans="2:6" x14ac:dyDescent="0.25">
      <c r="B295" t="s">
        <v>442</v>
      </c>
      <c r="C295" s="11">
        <f>+'Tabla seguimiento mortalidad'!C310</f>
        <v>7355</v>
      </c>
      <c r="D295" s="11">
        <f>+'Tabla seguimiento mortalidad'!G310</f>
        <v>547</v>
      </c>
      <c r="E295" s="11">
        <f>+'Tabla seguimiento mortalidad'!K310</f>
        <v>13</v>
      </c>
      <c r="F295">
        <f t="shared" si="42"/>
        <v>7915</v>
      </c>
    </row>
    <row r="296" spans="2:6" x14ac:dyDescent="0.25">
      <c r="B296" t="s">
        <v>443</v>
      </c>
      <c r="C296" s="11">
        <f>+'Tabla seguimiento mortalidad'!C311</f>
        <v>7134</v>
      </c>
      <c r="D296" s="11">
        <f>+'Tabla seguimiento mortalidad'!G311</f>
        <v>534</v>
      </c>
      <c r="E296" s="11">
        <f>+'Tabla seguimiento mortalidad'!K311</f>
        <v>15</v>
      </c>
      <c r="F296">
        <f t="shared" si="42"/>
        <v>7683</v>
      </c>
    </row>
    <row r="297" spans="2:6" x14ac:dyDescent="0.25">
      <c r="B297" t="s">
        <v>444</v>
      </c>
      <c r="C297" s="11">
        <f>+'Tabla seguimiento mortalidad'!C312</f>
        <v>6628</v>
      </c>
      <c r="D297" s="11">
        <f>+'Tabla seguimiento mortalidad'!G312</f>
        <v>543</v>
      </c>
      <c r="E297" s="11">
        <f>+'Tabla seguimiento mortalidad'!K312</f>
        <v>18</v>
      </c>
      <c r="F297">
        <f t="shared" si="42"/>
        <v>7189</v>
      </c>
    </row>
    <row r="298" spans="2:6" x14ac:dyDescent="0.25">
      <c r="B298" t="s">
        <v>445</v>
      </c>
      <c r="C298" s="11">
        <f>+'Tabla seguimiento mortalidad'!C313</f>
        <v>6268</v>
      </c>
      <c r="D298" s="11">
        <f>+'Tabla seguimiento mortalidad'!G313</f>
        <v>549</v>
      </c>
      <c r="E298" s="11">
        <f>+'Tabla seguimiento mortalidad'!K313</f>
        <v>16</v>
      </c>
      <c r="F298">
        <f t="shared" si="42"/>
        <v>6833</v>
      </c>
    </row>
    <row r="299" spans="2:6" x14ac:dyDescent="0.25">
      <c r="B299" t="s">
        <v>446</v>
      </c>
      <c r="C299" s="11">
        <f>+'Tabla seguimiento mortalidad'!C314</f>
        <v>6034</v>
      </c>
      <c r="D299" s="11">
        <f>+'Tabla seguimiento mortalidad'!G314</f>
        <v>555</v>
      </c>
      <c r="E299" s="11">
        <f>+'Tabla seguimiento mortalidad'!K314</f>
        <v>12</v>
      </c>
      <c r="F299">
        <f t="shared" si="42"/>
        <v>6601</v>
      </c>
    </row>
    <row r="300" spans="2:6" x14ac:dyDescent="0.25">
      <c r="B300" t="s">
        <v>447</v>
      </c>
      <c r="C300" s="11">
        <f>+'Tabla seguimiento mortalidad'!C315</f>
        <v>5772</v>
      </c>
      <c r="D300" s="11">
        <f>+'Tabla seguimiento mortalidad'!G315</f>
        <v>624</v>
      </c>
      <c r="E300" s="11">
        <f>+'Tabla seguimiento mortalidad'!K315</f>
        <v>16</v>
      </c>
      <c r="F300">
        <f t="shared" si="42"/>
        <v>6412</v>
      </c>
    </row>
    <row r="301" spans="2:6" x14ac:dyDescent="0.25">
      <c r="B301" t="s">
        <v>448</v>
      </c>
      <c r="C301" s="11">
        <f>+'Tabla seguimiento mortalidad'!C316</f>
        <v>5653</v>
      </c>
      <c r="D301" s="11">
        <f>+'Tabla seguimiento mortalidad'!G316</f>
        <v>612</v>
      </c>
      <c r="E301" s="11">
        <f>+'Tabla seguimiento mortalidad'!K316</f>
        <v>13</v>
      </c>
      <c r="F301">
        <f t="shared" si="42"/>
        <v>6278</v>
      </c>
    </row>
    <row r="302" spans="2:6" x14ac:dyDescent="0.25">
      <c r="B302" t="s">
        <v>449</v>
      </c>
      <c r="C302" s="11">
        <f>+'Tabla seguimiento mortalidad'!C317</f>
        <v>5598</v>
      </c>
      <c r="D302" s="11">
        <f>+'Tabla seguimiento mortalidad'!G317</f>
        <v>582</v>
      </c>
      <c r="E302" s="11">
        <f>+'Tabla seguimiento mortalidad'!K317</f>
        <v>13</v>
      </c>
      <c r="F302">
        <f t="shared" si="42"/>
        <v>6193</v>
      </c>
    </row>
    <row r="303" spans="2:6" x14ac:dyDescent="0.25">
      <c r="B303" t="s">
        <v>450</v>
      </c>
      <c r="C303" s="11">
        <f>+'Tabla seguimiento mortalidad'!C318</f>
        <v>5458</v>
      </c>
      <c r="D303" s="11">
        <f>+'Tabla seguimiento mortalidad'!G318</f>
        <v>581</v>
      </c>
      <c r="E303" s="11">
        <f>+'Tabla seguimiento mortalidad'!K318</f>
        <v>10</v>
      </c>
      <c r="F303">
        <f t="shared" si="42"/>
        <v>6049</v>
      </c>
    </row>
    <row r="304" spans="2:6" x14ac:dyDescent="0.25">
      <c r="B304" t="s">
        <v>451</v>
      </c>
      <c r="C304" s="11">
        <f>+'Tabla seguimiento mortalidad'!C319</f>
        <v>5573</v>
      </c>
      <c r="D304" s="11">
        <f>+'Tabla seguimiento mortalidad'!G319</f>
        <v>626</v>
      </c>
      <c r="E304" s="11">
        <f>+'Tabla seguimiento mortalidad'!K319</f>
        <v>16</v>
      </c>
      <c r="F304">
        <f t="shared" si="42"/>
        <v>6215</v>
      </c>
    </row>
    <row r="305" spans="2:6" x14ac:dyDescent="0.25">
      <c r="B305" t="s">
        <v>452</v>
      </c>
      <c r="C305" s="11">
        <f>+'Tabla seguimiento mortalidad'!C320</f>
        <v>5605</v>
      </c>
      <c r="D305" s="11">
        <f>+'Tabla seguimiento mortalidad'!G320</f>
        <v>606</v>
      </c>
      <c r="E305" s="11">
        <f>+'Tabla seguimiento mortalidad'!K320</f>
        <v>13</v>
      </c>
      <c r="F305">
        <f t="shared" si="42"/>
        <v>6224</v>
      </c>
    </row>
    <row r="306" spans="2:6" x14ac:dyDescent="0.25">
      <c r="B306" t="s">
        <v>453</v>
      </c>
      <c r="C306" s="11">
        <f>+'Tabla seguimiento mortalidad'!C321</f>
        <v>5708</v>
      </c>
      <c r="D306" s="11">
        <f>+'Tabla seguimiento mortalidad'!G321</f>
        <v>617</v>
      </c>
      <c r="E306" s="11">
        <f>+'Tabla seguimiento mortalidad'!K321</f>
        <v>14</v>
      </c>
      <c r="F306">
        <f t="shared" si="42"/>
        <v>6339</v>
      </c>
    </row>
    <row r="307" spans="2:6" x14ac:dyDescent="0.25">
      <c r="B307" t="s">
        <v>454</v>
      </c>
      <c r="C307" s="11">
        <f>+'Tabla seguimiento mortalidad'!C322</f>
        <v>5582</v>
      </c>
      <c r="D307" s="11">
        <f>+'Tabla seguimiento mortalidad'!G322</f>
        <v>521</v>
      </c>
      <c r="E307" s="11">
        <f>+'Tabla seguimiento mortalidad'!K322</f>
        <v>14</v>
      </c>
      <c r="F307">
        <f t="shared" si="42"/>
        <v>6117</v>
      </c>
    </row>
    <row r="308" spans="2:6" x14ac:dyDescent="0.25">
      <c r="B308" t="s">
        <v>455</v>
      </c>
      <c r="C308" s="11">
        <f>+'Tabla seguimiento mortalidad'!C323</f>
        <v>5697</v>
      </c>
      <c r="D308" s="11">
        <f>+'Tabla seguimiento mortalidad'!G323</f>
        <v>580</v>
      </c>
      <c r="E308" s="11">
        <f>+'Tabla seguimiento mortalidad'!K323</f>
        <v>16</v>
      </c>
      <c r="F308">
        <f t="shared" si="42"/>
        <v>6293</v>
      </c>
    </row>
    <row r="309" spans="2:6" x14ac:dyDescent="0.25">
      <c r="B309" t="s">
        <v>456</v>
      </c>
      <c r="C309" s="11">
        <f>+'Tabla seguimiento mortalidad'!C324</f>
        <v>5540</v>
      </c>
      <c r="D309" s="11">
        <f>+'Tabla seguimiento mortalidad'!G324</f>
        <v>604</v>
      </c>
      <c r="E309" s="11">
        <f>+'Tabla seguimiento mortalidad'!K324</f>
        <v>16</v>
      </c>
      <c r="F309">
        <f t="shared" si="42"/>
        <v>6160</v>
      </c>
    </row>
    <row r="310" spans="2:6" x14ac:dyDescent="0.25">
      <c r="B310" t="s">
        <v>457</v>
      </c>
      <c r="C310" s="11">
        <f>+'Tabla seguimiento mortalidad'!C325</f>
        <v>5665</v>
      </c>
      <c r="D310" s="11">
        <f>+'Tabla seguimiento mortalidad'!G325</f>
        <v>592</v>
      </c>
      <c r="E310" s="11">
        <f>+'Tabla seguimiento mortalidad'!K325</f>
        <v>13</v>
      </c>
      <c r="F310">
        <f t="shared" si="42"/>
        <v>6270</v>
      </c>
    </row>
    <row r="311" spans="2:6" x14ac:dyDescent="0.25">
      <c r="B311" t="s">
        <v>458</v>
      </c>
      <c r="C311" s="11">
        <f>+'Tabla seguimiento mortalidad'!C326</f>
        <v>5622</v>
      </c>
      <c r="D311" s="11">
        <f>+'Tabla seguimiento mortalidad'!G326</f>
        <v>666</v>
      </c>
      <c r="E311" s="11">
        <f>+'Tabla seguimiento mortalidad'!K326</f>
        <v>12</v>
      </c>
      <c r="F311">
        <f t="shared" si="42"/>
        <v>6300</v>
      </c>
    </row>
    <row r="312" spans="2:6" x14ac:dyDescent="0.25">
      <c r="B312" t="s">
        <v>459</v>
      </c>
      <c r="C312" s="11">
        <f>+'Tabla seguimiento mortalidad'!C327</f>
        <v>5637</v>
      </c>
      <c r="D312" s="11">
        <f>+'Tabla seguimiento mortalidad'!G327</f>
        <v>585</v>
      </c>
      <c r="E312" s="11">
        <f>+'Tabla seguimiento mortalidad'!K327</f>
        <v>18</v>
      </c>
      <c r="F312">
        <f t="shared" si="42"/>
        <v>6240</v>
      </c>
    </row>
    <row r="313" spans="2:6" x14ac:dyDescent="0.25">
      <c r="B313" t="s">
        <v>460</v>
      </c>
      <c r="C313" s="11">
        <f>+'Tabla seguimiento mortalidad'!C328</f>
        <v>5972</v>
      </c>
      <c r="D313" s="11">
        <f>+'Tabla seguimiento mortalidad'!G328</f>
        <v>683</v>
      </c>
      <c r="E313" s="11">
        <f>+'Tabla seguimiento mortalidad'!K328</f>
        <v>17</v>
      </c>
      <c r="F313">
        <f t="shared" si="42"/>
        <v>6672</v>
      </c>
    </row>
    <row r="314" spans="2:6" x14ac:dyDescent="0.25">
      <c r="B314" t="s">
        <v>461</v>
      </c>
      <c r="C314" s="11">
        <f>+'Tabla seguimiento mortalidad'!C329</f>
        <v>6076</v>
      </c>
      <c r="D314" s="11">
        <f>+'Tabla seguimiento mortalidad'!G329</f>
        <v>624</v>
      </c>
      <c r="E314" s="11">
        <f>+'Tabla seguimiento mortalidad'!K329</f>
        <v>17</v>
      </c>
      <c r="F314">
        <f t="shared" si="42"/>
        <v>6717</v>
      </c>
    </row>
    <row r="315" spans="2:6" x14ac:dyDescent="0.25">
      <c r="B315" t="s">
        <v>462</v>
      </c>
      <c r="C315" s="11">
        <f>+'Tabla seguimiento mortalidad'!C330</f>
        <v>6474</v>
      </c>
      <c r="D315" s="11">
        <f>+'Tabla seguimiento mortalidad'!G330</f>
        <v>735</v>
      </c>
      <c r="E315" s="11">
        <f>+'Tabla seguimiento mortalidad'!K330</f>
        <v>16</v>
      </c>
      <c r="F315">
        <f t="shared" si="42"/>
        <v>7225</v>
      </c>
    </row>
    <row r="316" spans="2:6" x14ac:dyDescent="0.25">
      <c r="B316" t="s">
        <v>463</v>
      </c>
      <c r="C316" s="11">
        <f>+'Tabla seguimiento mortalidad'!C331</f>
        <v>7088</v>
      </c>
      <c r="D316" s="11">
        <f>+'Tabla seguimiento mortalidad'!G331</f>
        <v>780</v>
      </c>
      <c r="E316" s="11">
        <f>+'Tabla seguimiento mortalidad'!K331</f>
        <v>14</v>
      </c>
      <c r="F316">
        <f t="shared" si="42"/>
        <v>7882</v>
      </c>
    </row>
    <row r="317" spans="2:6" x14ac:dyDescent="0.25">
      <c r="B317" t="s">
        <v>495</v>
      </c>
      <c r="C317" s="11">
        <f>+'Tabla seguimiento mortalidad'!C333</f>
        <v>7471</v>
      </c>
      <c r="D317" s="11">
        <f>+'Tabla seguimiento mortalidad'!G333</f>
        <v>581</v>
      </c>
      <c r="E317" s="11">
        <f>+'Tabla seguimiento mortalidad'!K333</f>
        <v>17</v>
      </c>
      <c r="F317">
        <f t="shared" si="42"/>
        <v>8069</v>
      </c>
    </row>
    <row r="318" spans="2:6" x14ac:dyDescent="0.25">
      <c r="B318" t="s">
        <v>496</v>
      </c>
      <c r="C318" s="11">
        <f>+'Tabla seguimiento mortalidad'!C334</f>
        <v>7975</v>
      </c>
      <c r="D318" s="11">
        <f>+'Tabla seguimiento mortalidad'!G334</f>
        <v>563</v>
      </c>
      <c r="E318" s="11">
        <f>+'Tabla seguimiento mortalidad'!K334</f>
        <v>10</v>
      </c>
      <c r="F318">
        <f t="shared" ref="F318:F328" si="44">SUM(C318:E318)</f>
        <v>8548</v>
      </c>
    </row>
    <row r="319" spans="2:6" x14ac:dyDescent="0.25">
      <c r="B319" t="s">
        <v>497</v>
      </c>
      <c r="C319" s="11">
        <f>+'Tabla seguimiento mortalidad'!C335</f>
        <v>7916</v>
      </c>
      <c r="D319" s="11">
        <f>+'Tabla seguimiento mortalidad'!G335</f>
        <v>641</v>
      </c>
      <c r="E319" s="11">
        <f>+'Tabla seguimiento mortalidad'!K335</f>
        <v>18</v>
      </c>
      <c r="F319">
        <f t="shared" si="44"/>
        <v>8575</v>
      </c>
    </row>
    <row r="320" spans="2:6" x14ac:dyDescent="0.25">
      <c r="B320" t="s">
        <v>498</v>
      </c>
      <c r="C320" s="11">
        <f>+'Tabla seguimiento mortalidad'!C336</f>
        <v>7112</v>
      </c>
      <c r="D320" s="11">
        <f>+'Tabla seguimiento mortalidad'!G336</f>
        <v>626</v>
      </c>
      <c r="E320" s="11">
        <f>+'Tabla seguimiento mortalidad'!K336</f>
        <v>16</v>
      </c>
      <c r="F320">
        <f t="shared" si="44"/>
        <v>7754</v>
      </c>
    </row>
    <row r="321" spans="2:6" x14ac:dyDescent="0.25">
      <c r="B321" t="s">
        <v>499</v>
      </c>
      <c r="C321" s="11">
        <f>+'Tabla seguimiento mortalidad'!C337</f>
        <v>6439</v>
      </c>
      <c r="D321" s="11">
        <f>+'Tabla seguimiento mortalidad'!G337</f>
        <v>655</v>
      </c>
      <c r="E321" s="11">
        <f>+'Tabla seguimiento mortalidad'!K337</f>
        <v>11</v>
      </c>
      <c r="F321">
        <f t="shared" si="44"/>
        <v>7105</v>
      </c>
    </row>
    <row r="322" spans="2:6" x14ac:dyDescent="0.25">
      <c r="B322" t="s">
        <v>500</v>
      </c>
      <c r="C322" s="11">
        <f>+'Tabla seguimiento mortalidad'!C338</f>
        <v>5758</v>
      </c>
      <c r="D322" s="11">
        <f>+'Tabla seguimiento mortalidad'!G338</f>
        <v>632</v>
      </c>
      <c r="E322" s="11">
        <f>+'Tabla seguimiento mortalidad'!K338</f>
        <v>13</v>
      </c>
      <c r="F322">
        <f t="shared" si="44"/>
        <v>6403</v>
      </c>
    </row>
    <row r="323" spans="2:6" x14ac:dyDescent="0.25">
      <c r="B323" t="s">
        <v>501</v>
      </c>
      <c r="C323" s="11">
        <f>+'Tabla seguimiento mortalidad'!C339</f>
        <v>5356</v>
      </c>
      <c r="D323" s="11">
        <f>+'Tabla seguimiento mortalidad'!G339</f>
        <v>597</v>
      </c>
      <c r="E323" s="11">
        <f>+'Tabla seguimiento mortalidad'!K339</f>
        <v>13</v>
      </c>
      <c r="F323">
        <f t="shared" si="44"/>
        <v>5966</v>
      </c>
    </row>
    <row r="324" spans="2:6" x14ac:dyDescent="0.25">
      <c r="B324" t="s">
        <v>502</v>
      </c>
      <c r="C324" s="11">
        <f>+'Tabla seguimiento mortalidad'!C340</f>
        <v>5003</v>
      </c>
      <c r="D324" s="11">
        <f>+'Tabla seguimiento mortalidad'!G340</f>
        <v>603</v>
      </c>
      <c r="E324" s="11">
        <f>+'Tabla seguimiento mortalidad'!K340</f>
        <v>12</v>
      </c>
      <c r="F324">
        <f t="shared" si="44"/>
        <v>5618</v>
      </c>
    </row>
    <row r="325" spans="2:6" x14ac:dyDescent="0.25">
      <c r="B325" t="s">
        <v>503</v>
      </c>
      <c r="C325" s="11">
        <f>+'Tabla seguimiento mortalidad'!C341</f>
        <v>4961</v>
      </c>
      <c r="D325" s="11">
        <f>+'Tabla seguimiento mortalidad'!G341</f>
        <v>650</v>
      </c>
      <c r="E325" s="11">
        <f>+'Tabla seguimiento mortalidad'!K341</f>
        <v>15</v>
      </c>
      <c r="F325">
        <f t="shared" si="44"/>
        <v>5626</v>
      </c>
    </row>
    <row r="326" spans="2:6" x14ac:dyDescent="0.25">
      <c r="B326" t="s">
        <v>504</v>
      </c>
      <c r="C326" s="11">
        <f>+'Tabla seguimiento mortalidad'!C342</f>
        <v>4810</v>
      </c>
      <c r="D326" s="11">
        <f>+'Tabla seguimiento mortalidad'!G342</f>
        <v>548</v>
      </c>
      <c r="E326" s="11">
        <f>+'Tabla seguimiento mortalidad'!K342</f>
        <v>10</v>
      </c>
      <c r="F326">
        <f t="shared" si="44"/>
        <v>5368</v>
      </c>
    </row>
    <row r="327" spans="2:6" x14ac:dyDescent="0.25">
      <c r="B327" t="s">
        <v>505</v>
      </c>
      <c r="C327" s="11">
        <f>+'Tabla seguimiento mortalidad'!C343</f>
        <v>5028</v>
      </c>
      <c r="D327" s="11">
        <f>+'Tabla seguimiento mortalidad'!G343</f>
        <v>608</v>
      </c>
      <c r="E327" s="11">
        <f>+'Tabla seguimiento mortalidad'!K343</f>
        <v>12</v>
      </c>
      <c r="F327">
        <f t="shared" si="44"/>
        <v>5648</v>
      </c>
    </row>
    <row r="328" spans="2:6" x14ac:dyDescent="0.25">
      <c r="B328" t="s">
        <v>506</v>
      </c>
      <c r="C328" s="11">
        <f>+'Tabla seguimiento mortalidad'!C344</f>
        <v>5406</v>
      </c>
      <c r="D328" s="11">
        <f>+'Tabla seguimiento mortalidad'!G344</f>
        <v>584</v>
      </c>
      <c r="E328" s="11">
        <f>+'Tabla seguimiento mortalidad'!K344</f>
        <v>22</v>
      </c>
      <c r="F328">
        <f t="shared" si="44"/>
        <v>6012</v>
      </c>
    </row>
    <row r="329" spans="2:6" x14ac:dyDescent="0.25">
      <c r="B329" t="s">
        <v>507</v>
      </c>
      <c r="C329" s="11">
        <f>+'Tabla seguimiento mortalidad'!C345</f>
        <v>6006</v>
      </c>
      <c r="D329" s="11">
        <f>+'Tabla seguimiento mortalidad'!G345</f>
        <v>535</v>
      </c>
      <c r="E329" s="11">
        <f>+'Tabla seguimiento mortalidad'!K345</f>
        <v>12</v>
      </c>
      <c r="F329">
        <f t="shared" ref="F329" si="45">SUM(C329:E329)</f>
        <v>6553</v>
      </c>
    </row>
    <row r="330" spans="2:6" x14ac:dyDescent="0.25">
      <c r="B330" t="s">
        <v>508</v>
      </c>
      <c r="C330" s="11">
        <f>+'Tabla seguimiento mortalidad'!C346</f>
        <v>6697</v>
      </c>
      <c r="D330" s="11">
        <f>+'Tabla seguimiento mortalidad'!G346</f>
        <v>566</v>
      </c>
      <c r="E330" s="11">
        <f>+'Tabla seguimiento mortalidad'!K346</f>
        <v>17</v>
      </c>
      <c r="F330">
        <f t="shared" ref="F330:F332" si="46">SUM(C330:E330)</f>
        <v>7280</v>
      </c>
    </row>
    <row r="331" spans="2:6" x14ac:dyDescent="0.25">
      <c r="B331" t="s">
        <v>509</v>
      </c>
      <c r="C331" s="11">
        <f>+'Tabla seguimiento mortalidad'!C347</f>
        <v>7874</v>
      </c>
      <c r="D331" s="11">
        <f>+'Tabla seguimiento mortalidad'!G347</f>
        <v>627</v>
      </c>
      <c r="E331" s="11">
        <f>+'Tabla seguimiento mortalidad'!K347</f>
        <v>18</v>
      </c>
      <c r="F331">
        <f t="shared" si="46"/>
        <v>8519</v>
      </c>
    </row>
    <row r="332" spans="2:6" x14ac:dyDescent="0.25">
      <c r="B332" t="s">
        <v>510</v>
      </c>
      <c r="C332" s="11">
        <f>+'Tabla seguimiento mortalidad'!C348</f>
        <v>8197</v>
      </c>
      <c r="D332" s="11">
        <f>+'Tabla seguimiento mortalidad'!G348</f>
        <v>654</v>
      </c>
      <c r="E332" s="11">
        <f>+'Tabla seguimiento mortalidad'!K348</f>
        <v>21</v>
      </c>
      <c r="F332">
        <f t="shared" si="46"/>
        <v>8872</v>
      </c>
    </row>
    <row r="333" spans="2:6" x14ac:dyDescent="0.25">
      <c r="B333" t="s">
        <v>511</v>
      </c>
      <c r="C333" s="11">
        <f>+'Tabla seguimiento mortalidad'!C349</f>
        <v>8305</v>
      </c>
      <c r="D333" s="11">
        <f>+'Tabla seguimiento mortalidad'!G349</f>
        <v>531</v>
      </c>
      <c r="E333" s="11">
        <f>+'Tabla seguimiento mortalidad'!K349</f>
        <v>13</v>
      </c>
      <c r="F333">
        <f t="shared" ref="F333:F342" si="47">SUM(C333:E333)</f>
        <v>8849</v>
      </c>
    </row>
    <row r="334" spans="2:6" x14ac:dyDescent="0.25">
      <c r="B334" t="s">
        <v>512</v>
      </c>
      <c r="C334" s="11">
        <f>+'Tabla seguimiento mortalidad'!C350</f>
        <v>8319</v>
      </c>
      <c r="D334" s="11">
        <f>+'Tabla seguimiento mortalidad'!G350</f>
        <v>627</v>
      </c>
      <c r="E334" s="11">
        <f>+'Tabla seguimiento mortalidad'!K350</f>
        <v>21</v>
      </c>
      <c r="F334">
        <f t="shared" si="47"/>
        <v>8967</v>
      </c>
    </row>
    <row r="335" spans="2:6" x14ac:dyDescent="0.25">
      <c r="B335" t="s">
        <v>513</v>
      </c>
      <c r="C335" s="11">
        <f>+'Tabla seguimiento mortalidad'!C351</f>
        <v>8373</v>
      </c>
      <c r="D335" s="11">
        <f>+'Tabla seguimiento mortalidad'!G351</f>
        <v>674</v>
      </c>
      <c r="E335" s="11">
        <f>+'Tabla seguimiento mortalidad'!K351</f>
        <v>13</v>
      </c>
      <c r="F335">
        <f t="shared" si="47"/>
        <v>9060</v>
      </c>
    </row>
    <row r="336" spans="2:6" x14ac:dyDescent="0.25">
      <c r="B336" t="s">
        <v>514</v>
      </c>
      <c r="C336" s="11">
        <f>+'Tabla seguimiento mortalidad'!C352</f>
        <v>8473</v>
      </c>
      <c r="D336" s="11">
        <f>+'Tabla seguimiento mortalidad'!G352</f>
        <v>642</v>
      </c>
      <c r="E336" s="11">
        <f>+'Tabla seguimiento mortalidad'!K352</f>
        <v>20</v>
      </c>
      <c r="F336">
        <f t="shared" si="47"/>
        <v>9135</v>
      </c>
    </row>
    <row r="337" spans="2:6" x14ac:dyDescent="0.25">
      <c r="B337" t="s">
        <v>515</v>
      </c>
      <c r="C337" s="11">
        <f>+'Tabla seguimiento mortalidad'!C353</f>
        <v>8667</v>
      </c>
      <c r="D337" s="11">
        <f>+'Tabla seguimiento mortalidad'!G353</f>
        <v>708</v>
      </c>
      <c r="E337" s="11">
        <f>+'Tabla seguimiento mortalidad'!K353</f>
        <v>16</v>
      </c>
      <c r="F337">
        <f t="shared" si="47"/>
        <v>9391</v>
      </c>
    </row>
    <row r="338" spans="2:6" x14ac:dyDescent="0.25">
      <c r="B338" t="s">
        <v>516</v>
      </c>
      <c r="C338" s="11">
        <f>+'Tabla seguimiento mortalidad'!C354</f>
        <v>9165</v>
      </c>
      <c r="D338" s="11">
        <f>+'Tabla seguimiento mortalidad'!G354</f>
        <v>687</v>
      </c>
      <c r="E338" s="11">
        <f>+'Tabla seguimiento mortalidad'!K354</f>
        <v>18</v>
      </c>
      <c r="F338">
        <f t="shared" si="47"/>
        <v>9870</v>
      </c>
    </row>
    <row r="339" spans="2:6" x14ac:dyDescent="0.25">
      <c r="B339" t="s">
        <v>517</v>
      </c>
      <c r="C339" s="11">
        <f>+'Tabla seguimiento mortalidad'!C355</f>
        <v>9484</v>
      </c>
      <c r="D339" s="11">
        <f>+'Tabla seguimiento mortalidad'!G355</f>
        <v>688</v>
      </c>
      <c r="E339" s="11">
        <f>+'Tabla seguimiento mortalidad'!K355</f>
        <v>22</v>
      </c>
      <c r="F339">
        <f t="shared" si="47"/>
        <v>10194</v>
      </c>
    </row>
    <row r="340" spans="2:6" x14ac:dyDescent="0.25">
      <c r="B340" t="s">
        <v>518</v>
      </c>
      <c r="C340" s="11">
        <f>+'Tabla seguimiento mortalidad'!C356</f>
        <v>9844</v>
      </c>
      <c r="D340" s="11">
        <f>+'Tabla seguimiento mortalidad'!G356</f>
        <v>685</v>
      </c>
      <c r="E340" s="11">
        <f>+'Tabla seguimiento mortalidad'!K356</f>
        <v>23</v>
      </c>
      <c r="F340">
        <f t="shared" si="47"/>
        <v>10552</v>
      </c>
    </row>
    <row r="341" spans="2:6" x14ac:dyDescent="0.25">
      <c r="B341" t="s">
        <v>519</v>
      </c>
      <c r="C341" s="11">
        <f>+'Tabla seguimiento mortalidad'!C357</f>
        <v>9875</v>
      </c>
      <c r="D341" s="11">
        <f>+'Tabla seguimiento mortalidad'!G357</f>
        <v>708</v>
      </c>
      <c r="E341" s="11">
        <f>+'Tabla seguimiento mortalidad'!K357</f>
        <v>22</v>
      </c>
      <c r="F341">
        <f t="shared" si="47"/>
        <v>10605</v>
      </c>
    </row>
    <row r="342" spans="2:6" x14ac:dyDescent="0.25">
      <c r="B342" t="s">
        <v>520</v>
      </c>
      <c r="C342" s="11">
        <f>+'Tabla seguimiento mortalidad'!C358</f>
        <v>9718</v>
      </c>
      <c r="D342" s="11">
        <f>+'Tabla seguimiento mortalidad'!G358</f>
        <v>665</v>
      </c>
      <c r="E342" s="11">
        <f>+'Tabla seguimiento mortalidad'!K358</f>
        <v>27</v>
      </c>
      <c r="F342">
        <f t="shared" si="47"/>
        <v>10410</v>
      </c>
    </row>
    <row r="343" spans="2:6" x14ac:dyDescent="0.25">
      <c r="B343" t="s">
        <v>521</v>
      </c>
      <c r="C343" s="11">
        <f>+'Tabla seguimiento mortalidad'!C359</f>
        <v>8991</v>
      </c>
      <c r="D343" s="11">
        <f>+'Tabla seguimiento mortalidad'!G359</f>
        <v>694</v>
      </c>
      <c r="E343" s="11">
        <f>+'Tabla seguimiento mortalidad'!K359</f>
        <v>18</v>
      </c>
      <c r="F343">
        <f t="shared" ref="F343:F350" si="48">SUM(C343:E343)</f>
        <v>9703</v>
      </c>
    </row>
    <row r="344" spans="2:6" x14ac:dyDescent="0.25">
      <c r="B344" t="s">
        <v>522</v>
      </c>
      <c r="C344" s="11">
        <f>+'Tabla seguimiento mortalidad'!C360</f>
        <v>8171</v>
      </c>
      <c r="D344" s="11">
        <f>+'Tabla seguimiento mortalidad'!G360</f>
        <v>703</v>
      </c>
      <c r="E344" s="11">
        <f>+'Tabla seguimiento mortalidad'!K360</f>
        <v>19</v>
      </c>
      <c r="F344">
        <f t="shared" si="48"/>
        <v>8893</v>
      </c>
    </row>
    <row r="345" spans="2:6" x14ac:dyDescent="0.25">
      <c r="B345" t="s">
        <v>523</v>
      </c>
      <c r="C345" s="11">
        <f>+'Tabla seguimiento mortalidad'!C361</f>
        <v>7143</v>
      </c>
      <c r="D345" s="11">
        <f>+'Tabla seguimiento mortalidad'!G361</f>
        <v>609</v>
      </c>
      <c r="E345" s="11">
        <f>+'Tabla seguimiento mortalidad'!K361</f>
        <v>12</v>
      </c>
      <c r="F345">
        <f t="shared" si="48"/>
        <v>7764</v>
      </c>
    </row>
    <row r="346" spans="2:6" x14ac:dyDescent="0.25">
      <c r="B346" t="s">
        <v>524</v>
      </c>
      <c r="C346" s="11">
        <f>+'Tabla seguimiento mortalidad'!C362</f>
        <v>6477</v>
      </c>
      <c r="D346" s="11">
        <f>+'Tabla seguimiento mortalidad'!G362</f>
        <v>661</v>
      </c>
      <c r="E346" s="11">
        <f>+'Tabla seguimiento mortalidad'!K362</f>
        <v>17</v>
      </c>
      <c r="F346">
        <f t="shared" si="48"/>
        <v>7155</v>
      </c>
    </row>
    <row r="347" spans="2:6" x14ac:dyDescent="0.25">
      <c r="B347" t="s">
        <v>525</v>
      </c>
      <c r="C347" s="11">
        <f>+'Tabla seguimiento mortalidad'!C363</f>
        <v>5648</v>
      </c>
      <c r="D347" s="11">
        <f>+'Tabla seguimiento mortalidad'!G363</f>
        <v>706</v>
      </c>
      <c r="E347" s="11">
        <f>+'Tabla seguimiento mortalidad'!K363</f>
        <v>30</v>
      </c>
      <c r="F347">
        <f t="shared" si="48"/>
        <v>6384</v>
      </c>
    </row>
    <row r="348" spans="2:6" x14ac:dyDescent="0.25">
      <c r="B348" t="s">
        <v>526</v>
      </c>
      <c r="C348" s="11">
        <f>+'Tabla seguimiento mortalidad'!C364</f>
        <v>5237</v>
      </c>
      <c r="D348" s="11">
        <f>+'Tabla seguimiento mortalidad'!G364</f>
        <v>640</v>
      </c>
      <c r="E348" s="11">
        <f>+'Tabla seguimiento mortalidad'!K364</f>
        <v>18</v>
      </c>
      <c r="F348">
        <f t="shared" si="48"/>
        <v>5895</v>
      </c>
    </row>
    <row r="349" spans="2:6" x14ac:dyDescent="0.25">
      <c r="B349" t="s">
        <v>527</v>
      </c>
      <c r="C349" s="11">
        <f>+'Tabla seguimiento mortalidad'!C365</f>
        <v>5037</v>
      </c>
      <c r="D349" s="11">
        <f>+'Tabla seguimiento mortalidad'!G365</f>
        <v>614</v>
      </c>
      <c r="E349" s="11">
        <f>+'Tabla seguimiento mortalidad'!K365</f>
        <v>20</v>
      </c>
      <c r="F349">
        <f t="shared" si="48"/>
        <v>5671</v>
      </c>
    </row>
    <row r="350" spans="2:6" x14ac:dyDescent="0.25">
      <c r="B350" t="s">
        <v>528</v>
      </c>
      <c r="C350" s="11">
        <f>+'Tabla seguimiento mortalidad'!C366</f>
        <v>4741</v>
      </c>
      <c r="D350" s="11">
        <f>+'Tabla seguimiento mortalidad'!G366</f>
        <v>620</v>
      </c>
      <c r="E350" s="11">
        <f>+'Tabla seguimiento mortalidad'!K366</f>
        <v>25</v>
      </c>
      <c r="F350">
        <f t="shared" si="48"/>
        <v>5386</v>
      </c>
    </row>
    <row r="351" spans="2:6" x14ac:dyDescent="0.25">
      <c r="B351" t="s">
        <v>529</v>
      </c>
      <c r="C351" s="11">
        <f>+'Tabla seguimiento mortalidad'!C367</f>
        <v>4494</v>
      </c>
      <c r="D351" s="11">
        <f>+'Tabla seguimiento mortalidad'!G367</f>
        <v>629</v>
      </c>
      <c r="E351" s="11">
        <f>+'Tabla seguimiento mortalidad'!K367</f>
        <v>14</v>
      </c>
      <c r="F351">
        <f t="shared" ref="F351:F352" si="49">SUM(C351:E351)</f>
        <v>5137</v>
      </c>
    </row>
    <row r="352" spans="2:6" x14ac:dyDescent="0.25">
      <c r="B352" t="s">
        <v>530</v>
      </c>
      <c r="C352" s="11">
        <f>+'Tabla seguimiento mortalidad'!C368</f>
        <v>4465</v>
      </c>
      <c r="D352" s="11">
        <f>+'Tabla seguimiento mortalidad'!G368</f>
        <v>620</v>
      </c>
      <c r="E352" s="11">
        <f>+'Tabla seguimiento mortalidad'!K368</f>
        <v>16</v>
      </c>
      <c r="F352">
        <f t="shared" si="49"/>
        <v>5101</v>
      </c>
    </row>
    <row r="353" spans="2:6" x14ac:dyDescent="0.25">
      <c r="B353" t="s">
        <v>531</v>
      </c>
      <c r="C353" s="11">
        <f>+'Tabla seguimiento mortalidad'!C369</f>
        <v>4355</v>
      </c>
      <c r="D353" s="11">
        <f>+'Tabla seguimiento mortalidad'!G369</f>
        <v>643</v>
      </c>
      <c r="E353" s="11">
        <f>+'Tabla seguimiento mortalidad'!K369</f>
        <v>29</v>
      </c>
      <c r="F353">
        <f t="shared" ref="F353:F368" si="50">SUM(C353:E353)</f>
        <v>5027</v>
      </c>
    </row>
    <row r="354" spans="2:6" x14ac:dyDescent="0.25">
      <c r="B354" t="s">
        <v>532</v>
      </c>
      <c r="C354" s="11">
        <f>+'Tabla seguimiento mortalidad'!C370</f>
        <v>4516</v>
      </c>
      <c r="D354" s="11">
        <f>+'Tabla seguimiento mortalidad'!G370</f>
        <v>716</v>
      </c>
      <c r="E354" s="11">
        <f>+'Tabla seguimiento mortalidad'!K370</f>
        <v>27</v>
      </c>
      <c r="F354">
        <f t="shared" si="50"/>
        <v>5259</v>
      </c>
    </row>
    <row r="355" spans="2:6" x14ac:dyDescent="0.25">
      <c r="B355" t="s">
        <v>533</v>
      </c>
      <c r="C355" s="11">
        <f>+'Tabla seguimiento mortalidad'!C371</f>
        <v>4394</v>
      </c>
      <c r="D355" s="11">
        <f>+'Tabla seguimiento mortalidad'!G371</f>
        <v>638</v>
      </c>
      <c r="E355" s="11">
        <f>+'Tabla seguimiento mortalidad'!K371</f>
        <v>20</v>
      </c>
      <c r="F355">
        <f t="shared" si="50"/>
        <v>5052</v>
      </c>
    </row>
    <row r="356" spans="2:6" x14ac:dyDescent="0.25">
      <c r="B356" t="s">
        <v>534</v>
      </c>
      <c r="C356" s="11">
        <f>+'Tabla seguimiento mortalidad'!C372</f>
        <v>4526</v>
      </c>
      <c r="D356" s="11">
        <f>+'Tabla seguimiento mortalidad'!G372</f>
        <v>640</v>
      </c>
      <c r="E356" s="11">
        <f>+'Tabla seguimiento mortalidad'!K372</f>
        <v>17</v>
      </c>
      <c r="F356">
        <f t="shared" si="50"/>
        <v>5183</v>
      </c>
    </row>
    <row r="357" spans="2:6" x14ac:dyDescent="0.25">
      <c r="B357" t="s">
        <v>535</v>
      </c>
      <c r="C357" s="11">
        <f>+'Tabla seguimiento mortalidad'!C373</f>
        <v>4430</v>
      </c>
      <c r="D357" s="11">
        <f>+'Tabla seguimiento mortalidad'!G373</f>
        <v>658</v>
      </c>
      <c r="E357" s="11">
        <f>+'Tabla seguimiento mortalidad'!K373</f>
        <v>20</v>
      </c>
      <c r="F357">
        <f t="shared" si="50"/>
        <v>5108</v>
      </c>
    </row>
    <row r="358" spans="2:6" x14ac:dyDescent="0.25">
      <c r="B358" t="s">
        <v>536</v>
      </c>
      <c r="C358" s="11">
        <f>+'Tabla seguimiento mortalidad'!C374</f>
        <v>4316</v>
      </c>
      <c r="D358" s="11">
        <f>+'Tabla seguimiento mortalidad'!G374</f>
        <v>692</v>
      </c>
      <c r="E358" s="11">
        <f>+'Tabla seguimiento mortalidad'!K374</f>
        <v>35</v>
      </c>
      <c r="F358">
        <f t="shared" si="50"/>
        <v>5043</v>
      </c>
    </row>
    <row r="359" spans="2:6" x14ac:dyDescent="0.25">
      <c r="B359" t="s">
        <v>537</v>
      </c>
      <c r="C359" s="11">
        <f>+'Tabla seguimiento mortalidad'!C375</f>
        <v>4427</v>
      </c>
      <c r="D359" s="11">
        <f>+'Tabla seguimiento mortalidad'!G375</f>
        <v>634</v>
      </c>
      <c r="E359" s="11">
        <f>+'Tabla seguimiento mortalidad'!K375</f>
        <v>21</v>
      </c>
      <c r="F359">
        <f t="shared" si="50"/>
        <v>5082</v>
      </c>
    </row>
    <row r="360" spans="2:6" x14ac:dyDescent="0.25">
      <c r="B360" t="s">
        <v>538</v>
      </c>
      <c r="C360" s="11">
        <f>+'Tabla seguimiento mortalidad'!C376</f>
        <v>4446</v>
      </c>
      <c r="D360" s="11">
        <f>+'Tabla seguimiento mortalidad'!G376</f>
        <v>685</v>
      </c>
      <c r="E360" s="11">
        <f>+'Tabla seguimiento mortalidad'!K376</f>
        <v>24</v>
      </c>
      <c r="F360">
        <f t="shared" si="50"/>
        <v>5155</v>
      </c>
    </row>
    <row r="361" spans="2:6" x14ac:dyDescent="0.25">
      <c r="B361" t="s">
        <v>539</v>
      </c>
      <c r="C361" s="11">
        <f>+'Tabla seguimiento mortalidad'!C377</f>
        <v>4637</v>
      </c>
      <c r="D361" s="11">
        <f>+'Tabla seguimiento mortalidad'!G377</f>
        <v>663</v>
      </c>
      <c r="E361" s="11">
        <f>+'Tabla seguimiento mortalidad'!K377</f>
        <v>18</v>
      </c>
      <c r="F361">
        <f t="shared" si="50"/>
        <v>5318</v>
      </c>
    </row>
    <row r="362" spans="2:6" x14ac:dyDescent="0.25">
      <c r="B362" t="s">
        <v>540</v>
      </c>
      <c r="C362" s="11">
        <f>+'Tabla seguimiento mortalidad'!C378</f>
        <v>4679</v>
      </c>
      <c r="D362" s="11">
        <f>+'Tabla seguimiento mortalidad'!G378</f>
        <v>625</v>
      </c>
      <c r="E362" s="11">
        <f>+'Tabla seguimiento mortalidad'!K378</f>
        <v>17</v>
      </c>
      <c r="F362">
        <f t="shared" si="50"/>
        <v>5321</v>
      </c>
    </row>
    <row r="363" spans="2:6" x14ac:dyDescent="0.25">
      <c r="B363" t="s">
        <v>541</v>
      </c>
      <c r="C363" s="11">
        <f>+'Tabla seguimiento mortalidad'!C379</f>
        <v>4706</v>
      </c>
      <c r="D363" s="11">
        <f>+'Tabla seguimiento mortalidad'!G379</f>
        <v>580</v>
      </c>
      <c r="E363" s="11">
        <f>+'Tabla seguimiento mortalidad'!K379</f>
        <v>28</v>
      </c>
      <c r="F363">
        <f t="shared" si="50"/>
        <v>5314</v>
      </c>
    </row>
    <row r="364" spans="2:6" x14ac:dyDescent="0.25">
      <c r="B364" t="s">
        <v>542</v>
      </c>
      <c r="C364" s="11">
        <f>+'Tabla seguimiento mortalidad'!C380</f>
        <v>4920</v>
      </c>
      <c r="D364" s="11">
        <f>+'Tabla seguimiento mortalidad'!G380</f>
        <v>595</v>
      </c>
      <c r="E364" s="11">
        <f>+'Tabla seguimiento mortalidad'!K380</f>
        <v>21</v>
      </c>
      <c r="F364">
        <f t="shared" si="50"/>
        <v>5536</v>
      </c>
    </row>
    <row r="365" spans="2:6" x14ac:dyDescent="0.25">
      <c r="B365" t="s">
        <v>543</v>
      </c>
      <c r="C365" s="11">
        <f>+'Tabla seguimiento mortalidad'!C381</f>
        <v>4911</v>
      </c>
      <c r="D365" s="11">
        <f>+'Tabla seguimiento mortalidad'!G381</f>
        <v>713</v>
      </c>
      <c r="E365" s="11">
        <f>+'Tabla seguimiento mortalidad'!K381</f>
        <v>24</v>
      </c>
      <c r="F365">
        <f t="shared" si="50"/>
        <v>5648</v>
      </c>
    </row>
    <row r="366" spans="2:6" x14ac:dyDescent="0.25">
      <c r="B366" t="s">
        <v>544</v>
      </c>
      <c r="C366" s="11">
        <f>+'Tabla seguimiento mortalidad'!C382</f>
        <v>4898</v>
      </c>
      <c r="D366" s="11">
        <f>+'Tabla seguimiento mortalidad'!G382</f>
        <v>594</v>
      </c>
      <c r="E366" s="11">
        <f>+'Tabla seguimiento mortalidad'!K382</f>
        <v>17</v>
      </c>
      <c r="F366">
        <f t="shared" si="50"/>
        <v>5509</v>
      </c>
    </row>
    <row r="367" spans="2:6" x14ac:dyDescent="0.25">
      <c r="B367" t="s">
        <v>545</v>
      </c>
      <c r="C367" s="11">
        <f>+'Tabla seguimiento mortalidad'!C383</f>
        <v>5110</v>
      </c>
      <c r="D367" s="11">
        <f>+'Tabla seguimiento mortalidad'!G383</f>
        <v>768</v>
      </c>
      <c r="E367" s="11">
        <f>+'Tabla seguimiento mortalidad'!K383</f>
        <v>27</v>
      </c>
      <c r="F367">
        <f t="shared" si="50"/>
        <v>5905</v>
      </c>
    </row>
    <row r="368" spans="2:6" x14ac:dyDescent="0.25">
      <c r="B368" t="s">
        <v>546</v>
      </c>
      <c r="C368" s="11">
        <f>+'Tabla seguimiento mortalidad'!C384</f>
        <v>5197</v>
      </c>
      <c r="D368" s="11">
        <f>+'Tabla seguimiento mortalidad'!G384</f>
        <v>756</v>
      </c>
      <c r="E368" s="11">
        <f>+'Tabla seguimiento mortalidad'!K384</f>
        <v>30</v>
      </c>
      <c r="F368">
        <f t="shared" si="50"/>
        <v>5983</v>
      </c>
    </row>
    <row r="369" spans="2:6" x14ac:dyDescent="0.25">
      <c r="B369" t="s">
        <v>473</v>
      </c>
      <c r="C369" s="11">
        <f>+'Tabla seguimiento mortalidad'!C386</f>
        <v>5784</v>
      </c>
      <c r="D369" s="11">
        <f>+'Tabla seguimiento mortalidad'!G386</f>
        <v>630</v>
      </c>
      <c r="E369" s="11">
        <f>+'Tabla seguimiento mortalidad'!K386</f>
        <v>18</v>
      </c>
      <c r="F369">
        <f t="shared" ref="F369:F370" si="51">SUM(C369:E369)</f>
        <v>6432</v>
      </c>
    </row>
    <row r="370" spans="2:6" x14ac:dyDescent="0.25">
      <c r="B370" t="s">
        <v>474</v>
      </c>
      <c r="C370" s="11">
        <f>+'Tabla seguimiento mortalidad'!C387</f>
        <v>6494</v>
      </c>
      <c r="D370" s="11">
        <f>+'Tabla seguimiento mortalidad'!G387</f>
        <v>612</v>
      </c>
      <c r="E370" s="11">
        <f>+'Tabla seguimiento mortalidad'!K387</f>
        <v>17</v>
      </c>
      <c r="F370">
        <f t="shared" si="51"/>
        <v>7123</v>
      </c>
    </row>
    <row r="371" spans="2:6" x14ac:dyDescent="0.25">
      <c r="B371" t="s">
        <v>475</v>
      </c>
      <c r="C371" s="11">
        <f>+'Tabla seguimiento mortalidad'!C388</f>
        <v>7299</v>
      </c>
      <c r="D371" s="11">
        <f>+'Tabla seguimiento mortalidad'!G388</f>
        <v>611</v>
      </c>
      <c r="E371" s="11">
        <f>+'Tabla seguimiento mortalidad'!K388</f>
        <v>22</v>
      </c>
      <c r="F371">
        <f t="shared" ref="F371:F411" si="52">SUM(C371:E371)</f>
        <v>7932</v>
      </c>
    </row>
    <row r="372" spans="2:6" x14ac:dyDescent="0.25">
      <c r="B372" t="s">
        <v>476</v>
      </c>
      <c r="C372" s="11">
        <f>+'Tabla seguimiento mortalidad'!C389</f>
        <v>7673</v>
      </c>
      <c r="D372" s="11">
        <f>+'Tabla seguimiento mortalidad'!G389</f>
        <v>631</v>
      </c>
      <c r="E372" s="11">
        <f>+'Tabla seguimiento mortalidad'!K389</f>
        <v>20</v>
      </c>
      <c r="F372">
        <f t="shared" si="52"/>
        <v>8324</v>
      </c>
    </row>
    <row r="373" spans="2:6" x14ac:dyDescent="0.25">
      <c r="B373" t="s">
        <v>477</v>
      </c>
      <c r="C373" s="11">
        <f>+'Tabla seguimiento mortalidad'!C390</f>
        <v>7069</v>
      </c>
      <c r="D373" s="11">
        <f>+'Tabla seguimiento mortalidad'!G390</f>
        <v>706</v>
      </c>
      <c r="E373" s="11">
        <f>+'Tabla seguimiento mortalidad'!K390</f>
        <v>13</v>
      </c>
      <c r="F373">
        <f t="shared" si="52"/>
        <v>7788</v>
      </c>
    </row>
    <row r="374" spans="2:6" x14ac:dyDescent="0.25">
      <c r="B374" t="s">
        <v>478</v>
      </c>
      <c r="C374" s="11">
        <f>+'Tabla seguimiento mortalidad'!C391</f>
        <v>6258</v>
      </c>
      <c r="D374" s="11">
        <f>+'Tabla seguimiento mortalidad'!G391</f>
        <v>649</v>
      </c>
      <c r="E374" s="11">
        <f>+'Tabla seguimiento mortalidad'!K391</f>
        <v>25</v>
      </c>
      <c r="F374">
        <f t="shared" si="52"/>
        <v>6932</v>
      </c>
    </row>
    <row r="375" spans="2:6" x14ac:dyDescent="0.25">
      <c r="B375" t="s">
        <v>479</v>
      </c>
      <c r="C375" s="11">
        <f>+'Tabla seguimiento mortalidad'!C392</f>
        <v>5498</v>
      </c>
      <c r="D375" s="11">
        <f>+'Tabla seguimiento mortalidad'!G392</f>
        <v>614</v>
      </c>
      <c r="E375" s="11">
        <f>+'Tabla seguimiento mortalidad'!K392</f>
        <v>25</v>
      </c>
      <c r="F375">
        <f t="shared" si="52"/>
        <v>6137</v>
      </c>
    </row>
    <row r="376" spans="2:6" x14ac:dyDescent="0.25">
      <c r="B376" t="s">
        <v>480</v>
      </c>
      <c r="C376" s="11">
        <f>+'Tabla seguimiento mortalidad'!C393</f>
        <v>4846</v>
      </c>
      <c r="D376" s="11">
        <f>+'Tabla seguimiento mortalidad'!G393</f>
        <v>610</v>
      </c>
      <c r="E376" s="11">
        <f>+'Tabla seguimiento mortalidad'!K393</f>
        <v>22</v>
      </c>
      <c r="F376">
        <f t="shared" si="52"/>
        <v>5478</v>
      </c>
    </row>
    <row r="377" spans="2:6" x14ac:dyDescent="0.25">
      <c r="B377" t="s">
        <v>481</v>
      </c>
      <c r="C377" s="11">
        <f>+'Tabla seguimiento mortalidad'!C394</f>
        <v>4570</v>
      </c>
      <c r="D377" s="11">
        <f>+'Tabla seguimiento mortalidad'!G394</f>
        <v>633</v>
      </c>
      <c r="E377" s="11">
        <f>+'Tabla seguimiento mortalidad'!K394</f>
        <v>16</v>
      </c>
      <c r="F377">
        <f t="shared" si="52"/>
        <v>5219</v>
      </c>
    </row>
    <row r="378" spans="2:6" x14ac:dyDescent="0.25">
      <c r="B378" t="s">
        <v>482</v>
      </c>
      <c r="C378" s="11">
        <f>+'Tabla seguimiento mortalidad'!C395</f>
        <v>4512</v>
      </c>
      <c r="D378" s="11">
        <f>+'Tabla seguimiento mortalidad'!G395</f>
        <v>572</v>
      </c>
      <c r="E378" s="11">
        <f>+'Tabla seguimiento mortalidad'!K395</f>
        <v>12</v>
      </c>
      <c r="F378">
        <f t="shared" si="52"/>
        <v>5096</v>
      </c>
    </row>
    <row r="379" spans="2:6" x14ac:dyDescent="0.25">
      <c r="B379" t="s">
        <v>483</v>
      </c>
      <c r="C379" s="11">
        <f>+'Tabla seguimiento mortalidad'!C396</f>
        <v>4316</v>
      </c>
      <c r="D379" s="11">
        <f>+'Tabla seguimiento mortalidad'!G396</f>
        <v>662</v>
      </c>
      <c r="E379" s="11">
        <f>+'Tabla seguimiento mortalidad'!K396</f>
        <v>14</v>
      </c>
      <c r="F379">
        <f t="shared" si="52"/>
        <v>4992</v>
      </c>
    </row>
    <row r="380" spans="2:6" x14ac:dyDescent="0.25">
      <c r="B380" t="s">
        <v>484</v>
      </c>
      <c r="C380" s="11">
        <f>+'Tabla seguimiento mortalidad'!C397</f>
        <v>4285</v>
      </c>
      <c r="D380" s="11">
        <f>+'Tabla seguimiento mortalidad'!G397</f>
        <v>687</v>
      </c>
      <c r="E380" s="11">
        <f>+'Tabla seguimiento mortalidad'!K397</f>
        <v>21</v>
      </c>
      <c r="F380">
        <f t="shared" si="52"/>
        <v>4993</v>
      </c>
    </row>
    <row r="381" spans="2:6" x14ac:dyDescent="0.25">
      <c r="B381" t="s">
        <v>485</v>
      </c>
      <c r="C381" s="11">
        <f>+'Tabla seguimiento mortalidad'!C398</f>
        <v>4220</v>
      </c>
      <c r="D381" s="11">
        <f>+'Tabla seguimiento mortalidad'!G398</f>
        <v>684</v>
      </c>
      <c r="E381" s="11">
        <f>+'Tabla seguimiento mortalidad'!K398</f>
        <v>13</v>
      </c>
      <c r="F381">
        <f t="shared" si="52"/>
        <v>4917</v>
      </c>
    </row>
    <row r="382" spans="2:6" x14ac:dyDescent="0.25">
      <c r="B382" t="s">
        <v>486</v>
      </c>
      <c r="C382" s="11">
        <f>+'Tabla seguimiento mortalidad'!C399</f>
        <v>4272</v>
      </c>
      <c r="D382" s="11">
        <f>+'Tabla seguimiento mortalidad'!G399</f>
        <v>663</v>
      </c>
      <c r="E382" s="11">
        <f>+'Tabla seguimiento mortalidad'!K399</f>
        <v>9</v>
      </c>
      <c r="F382">
        <f t="shared" si="52"/>
        <v>4944</v>
      </c>
    </row>
    <row r="383" spans="2:6" x14ac:dyDescent="0.25">
      <c r="B383" t="s">
        <v>487</v>
      </c>
      <c r="C383" s="11">
        <f>+'Tabla seguimiento mortalidad'!C400</f>
        <v>4212</v>
      </c>
      <c r="D383" s="11">
        <f>+'Tabla seguimiento mortalidad'!G400</f>
        <v>595</v>
      </c>
      <c r="E383" s="11">
        <f>+'Tabla seguimiento mortalidad'!K400</f>
        <v>15</v>
      </c>
      <c r="F383">
        <f t="shared" si="52"/>
        <v>4822</v>
      </c>
    </row>
    <row r="384" spans="2:6" x14ac:dyDescent="0.25">
      <c r="B384" t="s">
        <v>488</v>
      </c>
      <c r="C384" s="11">
        <f>+'Tabla seguimiento mortalidad'!C401</f>
        <v>4313</v>
      </c>
      <c r="D384" s="11">
        <f>+'Tabla seguimiento mortalidad'!G401</f>
        <v>691</v>
      </c>
      <c r="E384" s="11">
        <f>+'Tabla seguimiento mortalidad'!K401</f>
        <v>25</v>
      </c>
      <c r="F384">
        <f t="shared" si="52"/>
        <v>5029</v>
      </c>
    </row>
    <row r="385" spans="1:6" x14ac:dyDescent="0.25">
      <c r="B385" t="s">
        <v>489</v>
      </c>
      <c r="C385" s="11">
        <f>+'Tabla seguimiento mortalidad'!C402</f>
        <v>4276</v>
      </c>
      <c r="D385" s="11">
        <f>+'Tabla seguimiento mortalidad'!G402</f>
        <v>674</v>
      </c>
      <c r="E385" s="11">
        <f>+'Tabla seguimiento mortalidad'!K402</f>
        <v>17</v>
      </c>
      <c r="F385">
        <f t="shared" si="52"/>
        <v>4967</v>
      </c>
    </row>
    <row r="386" spans="1:6" x14ac:dyDescent="0.25">
      <c r="B386" t="s">
        <v>490</v>
      </c>
      <c r="C386" s="11">
        <f>+'Tabla seguimiento mortalidad'!C403</f>
        <v>4485</v>
      </c>
      <c r="D386" s="11">
        <f>+'Tabla seguimiento mortalidad'!G403</f>
        <v>708</v>
      </c>
      <c r="E386" s="11">
        <f>+'Tabla seguimiento mortalidad'!K403</f>
        <v>20</v>
      </c>
      <c r="F386">
        <f t="shared" si="52"/>
        <v>5213</v>
      </c>
    </row>
    <row r="387" spans="1:6" x14ac:dyDescent="0.25">
      <c r="B387" t="s">
        <v>491</v>
      </c>
      <c r="C387" s="11">
        <f>+'Tabla seguimiento mortalidad'!C404</f>
        <v>4450</v>
      </c>
      <c r="D387" s="11">
        <f>+'Tabla seguimiento mortalidad'!G404</f>
        <v>694</v>
      </c>
      <c r="E387" s="11">
        <f>+'Tabla seguimiento mortalidad'!K404</f>
        <v>27</v>
      </c>
      <c r="F387">
        <f t="shared" si="52"/>
        <v>5171</v>
      </c>
    </row>
    <row r="388" spans="1:6" x14ac:dyDescent="0.25">
      <c r="B388" t="s">
        <v>492</v>
      </c>
      <c r="C388" s="11">
        <f>+'Tabla seguimiento mortalidad'!C405</f>
        <v>4482</v>
      </c>
      <c r="D388" s="11">
        <f>+'Tabla seguimiento mortalidad'!G405</f>
        <v>641</v>
      </c>
      <c r="E388" s="11">
        <f>+'Tabla seguimiento mortalidad'!K405</f>
        <v>23</v>
      </c>
      <c r="F388">
        <f t="shared" si="52"/>
        <v>5146</v>
      </c>
    </row>
    <row r="389" spans="1:6" x14ac:dyDescent="0.25">
      <c r="B389" t="s">
        <v>493</v>
      </c>
      <c r="C389" s="11">
        <f>+'Tabla seguimiento mortalidad'!C406</f>
        <v>4623</v>
      </c>
      <c r="D389" s="11">
        <f>+'Tabla seguimiento mortalidad'!G406</f>
        <v>557</v>
      </c>
      <c r="E389" s="11">
        <f>+'Tabla seguimiento mortalidad'!K406</f>
        <v>17</v>
      </c>
      <c r="F389">
        <f t="shared" si="52"/>
        <v>5197</v>
      </c>
    </row>
    <row r="390" spans="1:6" x14ac:dyDescent="0.25">
      <c r="B390" t="s">
        <v>494</v>
      </c>
      <c r="C390" s="11">
        <f>+'Tabla seguimiento mortalidad'!C407</f>
        <v>4667</v>
      </c>
      <c r="D390" s="11">
        <f>+'Tabla seguimiento mortalidad'!G407</f>
        <v>641</v>
      </c>
      <c r="E390" s="11">
        <f>+'Tabla seguimiento mortalidad'!K407</f>
        <v>22</v>
      </c>
      <c r="F390">
        <f t="shared" si="52"/>
        <v>5330</v>
      </c>
    </row>
    <row r="391" spans="1:6" x14ac:dyDescent="0.25">
      <c r="A391">
        <v>23</v>
      </c>
      <c r="B391" t="str">
        <f t="shared" ref="B391:B420" si="53">+CONCATENATE("Semana ",A391,"-2022")</f>
        <v>Semana 23-2022</v>
      </c>
      <c r="C391" s="11">
        <f>+'Tabla seguimiento mortalidad'!C408</f>
        <v>4735</v>
      </c>
      <c r="D391" s="11">
        <f>+'Tabla seguimiento mortalidad'!G408</f>
        <v>635</v>
      </c>
      <c r="E391" s="11">
        <f>+'Tabla seguimiento mortalidad'!K408</f>
        <v>20</v>
      </c>
      <c r="F391">
        <f t="shared" si="52"/>
        <v>5390</v>
      </c>
    </row>
    <row r="392" spans="1:6" x14ac:dyDescent="0.25">
      <c r="A392">
        <v>24</v>
      </c>
      <c r="B392" t="str">
        <f t="shared" si="53"/>
        <v>Semana 24-2022</v>
      </c>
      <c r="C392" s="11">
        <f>+'Tabla seguimiento mortalidad'!C409</f>
        <v>4843</v>
      </c>
      <c r="D392" s="11">
        <f>+'Tabla seguimiento mortalidad'!G409</f>
        <v>605</v>
      </c>
      <c r="E392" s="11">
        <f>+'Tabla seguimiento mortalidad'!K409</f>
        <v>16</v>
      </c>
      <c r="F392">
        <f t="shared" si="52"/>
        <v>5464</v>
      </c>
    </row>
    <row r="393" spans="1:6" x14ac:dyDescent="0.25">
      <c r="A393">
        <v>25</v>
      </c>
      <c r="B393" t="str">
        <f t="shared" si="53"/>
        <v>Semana 25-2022</v>
      </c>
      <c r="C393" s="11">
        <f>+'Tabla seguimiento mortalidad'!C410</f>
        <v>4862</v>
      </c>
      <c r="D393" s="11">
        <f>+'Tabla seguimiento mortalidad'!G410</f>
        <v>598</v>
      </c>
      <c r="E393" s="11">
        <f>+'Tabla seguimiento mortalidad'!K410</f>
        <v>23</v>
      </c>
      <c r="F393">
        <f t="shared" si="52"/>
        <v>5483</v>
      </c>
    </row>
    <row r="394" spans="1:6" x14ac:dyDescent="0.25">
      <c r="A394">
        <v>26</v>
      </c>
      <c r="B394" t="str">
        <f t="shared" si="53"/>
        <v>Semana 26-2022</v>
      </c>
      <c r="C394" s="11">
        <f>+'Tabla seguimiento mortalidad'!C411</f>
        <v>5134</v>
      </c>
      <c r="D394" s="11">
        <f>+'Tabla seguimiento mortalidad'!G411</f>
        <v>792</v>
      </c>
      <c r="E394" s="11">
        <f>+'Tabla seguimiento mortalidad'!K411</f>
        <v>19</v>
      </c>
      <c r="F394">
        <f t="shared" si="52"/>
        <v>5945</v>
      </c>
    </row>
    <row r="395" spans="1:6" x14ac:dyDescent="0.25">
      <c r="A395">
        <v>27</v>
      </c>
      <c r="B395" t="str">
        <f t="shared" si="53"/>
        <v>Semana 27-2022</v>
      </c>
      <c r="C395" s="11">
        <f>+'Tabla seguimiento mortalidad'!C412</f>
        <v>5234</v>
      </c>
      <c r="D395" s="11">
        <f>+'Tabla seguimiento mortalidad'!G412</f>
        <v>727</v>
      </c>
      <c r="E395" s="11">
        <f>+'Tabla seguimiento mortalidad'!K412</f>
        <v>29</v>
      </c>
      <c r="F395">
        <f t="shared" si="52"/>
        <v>5990</v>
      </c>
    </row>
    <row r="396" spans="1:6" x14ac:dyDescent="0.25">
      <c r="A396">
        <v>28</v>
      </c>
      <c r="B396" t="str">
        <f t="shared" si="53"/>
        <v>Semana 28-2022</v>
      </c>
      <c r="C396" s="11">
        <f>+'Tabla seguimiento mortalidad'!C413</f>
        <v>5293</v>
      </c>
      <c r="D396" s="11">
        <f>+'Tabla seguimiento mortalidad'!G413</f>
        <v>687</v>
      </c>
      <c r="E396" s="11">
        <f>+'Tabla seguimiento mortalidad'!K413</f>
        <v>29</v>
      </c>
      <c r="F396">
        <f t="shared" si="52"/>
        <v>6009</v>
      </c>
    </row>
    <row r="397" spans="1:6" x14ac:dyDescent="0.25">
      <c r="A397">
        <v>29</v>
      </c>
      <c r="B397" t="str">
        <f t="shared" si="53"/>
        <v>Semana 29-2022</v>
      </c>
      <c r="C397" s="11">
        <f>+'Tabla seguimiento mortalidad'!C414</f>
        <v>4883</v>
      </c>
      <c r="D397" s="11">
        <f>+'Tabla seguimiento mortalidad'!G414</f>
        <v>630</v>
      </c>
      <c r="E397" s="11">
        <f>+'Tabla seguimiento mortalidad'!K414</f>
        <v>26</v>
      </c>
      <c r="F397">
        <f t="shared" si="52"/>
        <v>5539</v>
      </c>
    </row>
    <row r="398" spans="1:6" x14ac:dyDescent="0.25">
      <c r="A398">
        <v>30</v>
      </c>
      <c r="B398" t="str">
        <f t="shared" si="53"/>
        <v>Semana 30-2022</v>
      </c>
      <c r="C398" s="11">
        <f>+'Tabla seguimiento mortalidad'!C415</f>
        <v>4816</v>
      </c>
      <c r="D398" s="11">
        <f>+'Tabla seguimiento mortalidad'!G415</f>
        <v>691</v>
      </c>
      <c r="E398" s="11">
        <f>+'Tabla seguimiento mortalidad'!K415</f>
        <v>24</v>
      </c>
      <c r="F398">
        <f t="shared" si="52"/>
        <v>5531</v>
      </c>
    </row>
    <row r="399" spans="1:6" x14ac:dyDescent="0.25">
      <c r="A399">
        <v>31</v>
      </c>
      <c r="B399" t="str">
        <f t="shared" si="53"/>
        <v>Semana 31-2022</v>
      </c>
      <c r="C399" s="11">
        <f>+'Tabla seguimiento mortalidad'!C416</f>
        <v>4728</v>
      </c>
      <c r="D399" s="11">
        <f>+'Tabla seguimiento mortalidad'!G416</f>
        <v>594</v>
      </c>
      <c r="E399" s="11">
        <f>+'Tabla seguimiento mortalidad'!K416</f>
        <v>34</v>
      </c>
      <c r="F399">
        <f t="shared" si="52"/>
        <v>5356</v>
      </c>
    </row>
    <row r="400" spans="1:6" x14ac:dyDescent="0.25">
      <c r="A400">
        <v>32</v>
      </c>
      <c r="B400" t="str">
        <f t="shared" si="53"/>
        <v>Semana 32-2022</v>
      </c>
      <c r="C400" s="11">
        <f>+'Tabla seguimiento mortalidad'!C417</f>
        <v>4627</v>
      </c>
      <c r="D400" s="11">
        <f>+'Tabla seguimiento mortalidad'!G417</f>
        <v>663</v>
      </c>
      <c r="E400" s="11">
        <f>+'Tabla seguimiento mortalidad'!K417</f>
        <v>32</v>
      </c>
      <c r="F400">
        <f t="shared" si="52"/>
        <v>5322</v>
      </c>
    </row>
    <row r="401" spans="1:6" x14ac:dyDescent="0.25">
      <c r="A401">
        <v>33</v>
      </c>
      <c r="B401" t="str">
        <f t="shared" si="53"/>
        <v>Semana 33-2022</v>
      </c>
      <c r="C401" s="11">
        <f>+'Tabla seguimiento mortalidad'!C418</f>
        <v>4453</v>
      </c>
      <c r="D401" s="11">
        <f>+'Tabla seguimiento mortalidad'!G418</f>
        <v>624</v>
      </c>
      <c r="E401" s="11">
        <f>+'Tabla seguimiento mortalidad'!K418</f>
        <v>32</v>
      </c>
      <c r="F401">
        <f t="shared" si="52"/>
        <v>5109</v>
      </c>
    </row>
    <row r="402" spans="1:6" x14ac:dyDescent="0.25">
      <c r="A402">
        <v>34</v>
      </c>
      <c r="B402" t="str">
        <f t="shared" si="53"/>
        <v>Semana 34-2022</v>
      </c>
      <c r="C402" s="11">
        <f>+'Tabla seguimiento mortalidad'!C419</f>
        <v>4510</v>
      </c>
      <c r="D402" s="11">
        <f>+'Tabla seguimiento mortalidad'!G419</f>
        <v>666</v>
      </c>
      <c r="E402" s="11">
        <f>+'Tabla seguimiento mortalidad'!K419</f>
        <v>22</v>
      </c>
      <c r="F402">
        <f t="shared" si="52"/>
        <v>5198</v>
      </c>
    </row>
    <row r="403" spans="1:6" x14ac:dyDescent="0.25">
      <c r="A403">
        <v>35</v>
      </c>
      <c r="B403" t="str">
        <f t="shared" si="53"/>
        <v>Semana 35-2022</v>
      </c>
      <c r="C403" s="11">
        <f>+'Tabla seguimiento mortalidad'!C420</f>
        <v>4552</v>
      </c>
      <c r="D403" s="11">
        <f>+'Tabla seguimiento mortalidad'!G420</f>
        <v>676</v>
      </c>
      <c r="E403" s="11">
        <f>+'Tabla seguimiento mortalidad'!K420</f>
        <v>22</v>
      </c>
      <c r="F403">
        <f t="shared" si="52"/>
        <v>5250</v>
      </c>
    </row>
    <row r="404" spans="1:6" x14ac:dyDescent="0.25">
      <c r="A404">
        <v>36</v>
      </c>
      <c r="B404" t="str">
        <f t="shared" si="53"/>
        <v>Semana 36-2022</v>
      </c>
      <c r="C404" s="11">
        <f>+'Tabla seguimiento mortalidad'!C421</f>
        <v>4470</v>
      </c>
      <c r="D404" s="11">
        <f>+'Tabla seguimiento mortalidad'!G421</f>
        <v>666</v>
      </c>
      <c r="E404" s="11">
        <f>+'Tabla seguimiento mortalidad'!K421</f>
        <v>30</v>
      </c>
      <c r="F404">
        <f t="shared" si="52"/>
        <v>5166</v>
      </c>
    </row>
    <row r="405" spans="1:6" x14ac:dyDescent="0.25">
      <c r="A405">
        <v>37</v>
      </c>
      <c r="B405" t="str">
        <f t="shared" si="53"/>
        <v>Semana 37-2022</v>
      </c>
      <c r="C405" s="11">
        <f>+'Tabla seguimiento mortalidad'!C422</f>
        <v>4238</v>
      </c>
      <c r="D405" s="11">
        <f>+'Tabla seguimiento mortalidad'!G422</f>
        <v>651</v>
      </c>
      <c r="E405" s="11">
        <f>+'Tabla seguimiento mortalidad'!K422</f>
        <v>31</v>
      </c>
      <c r="F405">
        <f t="shared" si="52"/>
        <v>4920</v>
      </c>
    </row>
    <row r="406" spans="1:6" x14ac:dyDescent="0.25">
      <c r="A406">
        <v>38</v>
      </c>
      <c r="B406" t="str">
        <f t="shared" si="53"/>
        <v>Semana 38-2022</v>
      </c>
      <c r="C406" s="11">
        <f>+'Tabla seguimiento mortalidad'!C423</f>
        <v>4221</v>
      </c>
      <c r="D406" s="11">
        <f>+'Tabla seguimiento mortalidad'!G423</f>
        <v>653</v>
      </c>
      <c r="E406" s="11">
        <f>+'Tabla seguimiento mortalidad'!K423</f>
        <v>31</v>
      </c>
      <c r="F406">
        <f t="shared" si="52"/>
        <v>4905</v>
      </c>
    </row>
    <row r="407" spans="1:6" x14ac:dyDescent="0.25">
      <c r="A407">
        <v>39</v>
      </c>
      <c r="B407" t="str">
        <f t="shared" si="53"/>
        <v>Semana 39-2022</v>
      </c>
      <c r="C407" s="11">
        <f>+'Tabla seguimiento mortalidad'!C424</f>
        <v>4149</v>
      </c>
      <c r="D407" s="11">
        <f>+'Tabla seguimiento mortalidad'!G424</f>
        <v>697</v>
      </c>
      <c r="E407" s="11">
        <f>+'Tabla seguimiento mortalidad'!K424</f>
        <v>36</v>
      </c>
      <c r="F407">
        <f t="shared" si="52"/>
        <v>4882</v>
      </c>
    </row>
    <row r="408" spans="1:6" x14ac:dyDescent="0.25">
      <c r="A408">
        <v>40</v>
      </c>
      <c r="B408" t="str">
        <f t="shared" si="53"/>
        <v>Semana 40-2022</v>
      </c>
      <c r="C408" s="11">
        <f>+'Tabla seguimiento mortalidad'!C425</f>
        <v>4261</v>
      </c>
      <c r="D408" s="11">
        <f>+'Tabla seguimiento mortalidad'!G425</f>
        <v>704</v>
      </c>
      <c r="E408" s="11">
        <f>+'Tabla seguimiento mortalidad'!K425</f>
        <v>26</v>
      </c>
      <c r="F408">
        <f t="shared" si="52"/>
        <v>4991</v>
      </c>
    </row>
    <row r="409" spans="1:6" x14ac:dyDescent="0.25">
      <c r="A409">
        <v>41</v>
      </c>
      <c r="B409" t="str">
        <f t="shared" si="53"/>
        <v>Semana 41-2022</v>
      </c>
      <c r="C409" s="11">
        <f>+'Tabla seguimiento mortalidad'!C426</f>
        <v>4351</v>
      </c>
      <c r="D409" s="11">
        <f>+'Tabla seguimiento mortalidad'!G426</f>
        <v>646</v>
      </c>
      <c r="E409" s="11">
        <f>+'Tabla seguimiento mortalidad'!K426</f>
        <v>38</v>
      </c>
      <c r="F409">
        <f t="shared" si="52"/>
        <v>5035</v>
      </c>
    </row>
    <row r="410" spans="1:6" x14ac:dyDescent="0.25">
      <c r="A410">
        <v>42</v>
      </c>
      <c r="B410" t="str">
        <f t="shared" si="53"/>
        <v>Semana 42-2022</v>
      </c>
      <c r="C410" s="11">
        <f>+'Tabla seguimiento mortalidad'!C427</f>
        <v>4438</v>
      </c>
      <c r="D410" s="11">
        <f>+'Tabla seguimiento mortalidad'!G427</f>
        <v>624</v>
      </c>
      <c r="E410" s="11">
        <f>+'Tabla seguimiento mortalidad'!K427</f>
        <v>34</v>
      </c>
      <c r="F410">
        <f t="shared" si="52"/>
        <v>5096</v>
      </c>
    </row>
    <row r="411" spans="1:6" x14ac:dyDescent="0.25">
      <c r="A411">
        <v>43</v>
      </c>
      <c r="B411" t="str">
        <f t="shared" si="53"/>
        <v>Semana 43-2022</v>
      </c>
      <c r="C411" s="11">
        <f>+'Tabla seguimiento mortalidad'!C428</f>
        <v>4328</v>
      </c>
      <c r="D411" s="11">
        <f>+'Tabla seguimiento mortalidad'!G428</f>
        <v>613</v>
      </c>
      <c r="E411" s="11">
        <f>+'Tabla seguimiento mortalidad'!K428</f>
        <v>32</v>
      </c>
      <c r="F411">
        <f t="shared" si="52"/>
        <v>4973</v>
      </c>
    </row>
    <row r="412" spans="1:6" x14ac:dyDescent="0.25">
      <c r="A412">
        <v>44</v>
      </c>
      <c r="B412" t="str">
        <f t="shared" si="53"/>
        <v>Semana 44-2022</v>
      </c>
      <c r="C412" s="11">
        <f>+'Tabla seguimiento mortalidad'!C429</f>
        <v>4281</v>
      </c>
      <c r="D412" s="11">
        <f>+'Tabla seguimiento mortalidad'!G429</f>
        <v>675</v>
      </c>
      <c r="E412" s="11">
        <f>+'Tabla seguimiento mortalidad'!K429</f>
        <v>29</v>
      </c>
      <c r="F412">
        <f t="shared" ref="F412:F420" si="54">SUM(C412:E412)</f>
        <v>4985</v>
      </c>
    </row>
    <row r="413" spans="1:6" x14ac:dyDescent="0.25">
      <c r="A413">
        <v>45</v>
      </c>
      <c r="B413" t="str">
        <f t="shared" si="53"/>
        <v>Semana 45-2022</v>
      </c>
      <c r="C413" s="11">
        <f>+'Tabla seguimiento mortalidad'!C430</f>
        <v>4281</v>
      </c>
      <c r="D413" s="11">
        <f>+'Tabla seguimiento mortalidad'!G430</f>
        <v>620</v>
      </c>
      <c r="E413" s="11">
        <f>+'Tabla seguimiento mortalidad'!K430</f>
        <v>36</v>
      </c>
      <c r="F413">
        <f t="shared" si="54"/>
        <v>4937</v>
      </c>
    </row>
    <row r="414" spans="1:6" x14ac:dyDescent="0.25">
      <c r="A414">
        <v>46</v>
      </c>
      <c r="B414" t="str">
        <f t="shared" si="53"/>
        <v>Semana 46-2022</v>
      </c>
      <c r="C414" s="11">
        <f>+'Tabla seguimiento mortalidad'!C431</f>
        <v>4303</v>
      </c>
      <c r="D414" s="11">
        <f>+'Tabla seguimiento mortalidad'!G431</f>
        <v>676</v>
      </c>
      <c r="E414" s="11">
        <f>+'Tabla seguimiento mortalidad'!K431</f>
        <v>43</v>
      </c>
      <c r="F414">
        <f t="shared" si="54"/>
        <v>5022</v>
      </c>
    </row>
    <row r="415" spans="1:6" x14ac:dyDescent="0.25">
      <c r="A415">
        <v>47</v>
      </c>
      <c r="B415" t="str">
        <f t="shared" si="53"/>
        <v>Semana 47-2022</v>
      </c>
      <c r="C415" s="11">
        <f>+'Tabla seguimiento mortalidad'!C432</f>
        <v>4623</v>
      </c>
      <c r="D415" s="11">
        <f>+'Tabla seguimiento mortalidad'!G432</f>
        <v>640</v>
      </c>
      <c r="E415" s="11">
        <f>+'Tabla seguimiento mortalidad'!K432</f>
        <v>42</v>
      </c>
      <c r="F415">
        <f t="shared" si="54"/>
        <v>5305</v>
      </c>
    </row>
    <row r="416" spans="1:6" x14ac:dyDescent="0.25">
      <c r="A416">
        <v>48</v>
      </c>
      <c r="B416" t="str">
        <f t="shared" si="53"/>
        <v>Semana 48-2022</v>
      </c>
      <c r="C416" s="11">
        <f>+'Tabla seguimiento mortalidad'!C433</f>
        <v>4454</v>
      </c>
      <c r="D416" s="11">
        <f>+'Tabla seguimiento mortalidad'!G433</f>
        <v>748</v>
      </c>
      <c r="E416" s="11">
        <f>+'Tabla seguimiento mortalidad'!K433</f>
        <v>26</v>
      </c>
      <c r="F416">
        <f t="shared" si="54"/>
        <v>5228</v>
      </c>
    </row>
    <row r="417" spans="1:6" x14ac:dyDescent="0.25">
      <c r="A417">
        <v>49</v>
      </c>
      <c r="B417" t="str">
        <f t="shared" si="53"/>
        <v>Semana 49-2022</v>
      </c>
      <c r="C417" s="11">
        <f>+'Tabla seguimiento mortalidad'!C434</f>
        <v>4592</v>
      </c>
      <c r="D417" s="11">
        <f>+'Tabla seguimiento mortalidad'!G434</f>
        <v>753</v>
      </c>
      <c r="E417" s="11">
        <f>+'Tabla seguimiento mortalidad'!K434</f>
        <v>40</v>
      </c>
      <c r="F417">
        <f t="shared" si="54"/>
        <v>5385</v>
      </c>
    </row>
    <row r="418" spans="1:6" x14ac:dyDescent="0.25">
      <c r="A418">
        <v>50</v>
      </c>
      <c r="B418" t="str">
        <f t="shared" si="53"/>
        <v>Semana 50-2022</v>
      </c>
      <c r="C418" s="11">
        <f>+'Tabla seguimiento mortalidad'!C435</f>
        <v>4648</v>
      </c>
      <c r="D418" s="11">
        <f>+'Tabla seguimiento mortalidad'!G435</f>
        <v>704</v>
      </c>
      <c r="E418" s="11">
        <f>+'Tabla seguimiento mortalidad'!K435</f>
        <v>33</v>
      </c>
      <c r="F418">
        <f t="shared" si="54"/>
        <v>5385</v>
      </c>
    </row>
    <row r="419" spans="1:6" x14ac:dyDescent="0.25">
      <c r="A419">
        <v>51</v>
      </c>
      <c r="B419" t="str">
        <f t="shared" si="53"/>
        <v>Semana 51-2022</v>
      </c>
      <c r="C419" s="11">
        <f>+'Tabla seguimiento mortalidad'!C436</f>
        <v>4732</v>
      </c>
      <c r="D419" s="11">
        <f>+'Tabla seguimiento mortalidad'!G436</f>
        <v>769</v>
      </c>
      <c r="E419" s="11">
        <f>+'Tabla seguimiento mortalidad'!K436</f>
        <v>49</v>
      </c>
      <c r="F419">
        <f t="shared" si="54"/>
        <v>5550</v>
      </c>
    </row>
    <row r="420" spans="1:6" x14ac:dyDescent="0.25">
      <c r="A420">
        <v>52</v>
      </c>
      <c r="B420" t="str">
        <f t="shared" si="53"/>
        <v>Semana 52-2022</v>
      </c>
      <c r="C420" s="11">
        <f>+'Tabla seguimiento mortalidad'!C437</f>
        <v>4851</v>
      </c>
      <c r="D420" s="11">
        <f>+'Tabla seguimiento mortalidad'!G437</f>
        <v>831</v>
      </c>
      <c r="E420" s="11">
        <f>+'Tabla seguimiento mortalidad'!K437</f>
        <v>40</v>
      </c>
      <c r="F420">
        <f t="shared" si="54"/>
        <v>5722</v>
      </c>
    </row>
    <row r="421" spans="1:6" x14ac:dyDescent="0.25">
      <c r="A421">
        <v>1</v>
      </c>
      <c r="B421" t="str">
        <f>+CONCATENATE("Semana ",A421,"-2023pr")</f>
        <v>Semana 1-2023pr</v>
      </c>
      <c r="C421" s="11">
        <f>+'Tabla seguimiento mortalidad'!C439</f>
        <v>4621</v>
      </c>
      <c r="D421" s="11">
        <f>+'Tabla seguimiento mortalidad'!G439</f>
        <v>623</v>
      </c>
      <c r="E421" s="11">
        <f>+'Tabla seguimiento mortalidad'!K439</f>
        <v>23</v>
      </c>
      <c r="F421">
        <f t="shared" ref="F421" si="55">SUM(C421:E421)</f>
        <v>5267</v>
      </c>
    </row>
    <row r="422" spans="1:6" x14ac:dyDescent="0.25">
      <c r="A422">
        <v>2</v>
      </c>
      <c r="B422" t="str">
        <f>+CONCATENATE("Semana ",A422,"-2023pr")</f>
        <v>Semana 2-2023pr</v>
      </c>
      <c r="C422" s="11">
        <f>+'Tabla seguimiento mortalidad'!C440</f>
        <v>4643</v>
      </c>
      <c r="D422" s="11">
        <f>+'Tabla seguimiento mortalidad'!G440</f>
        <v>628</v>
      </c>
      <c r="E422" s="11">
        <f>+'Tabla seguimiento mortalidad'!K440</f>
        <v>20</v>
      </c>
      <c r="F422">
        <f t="shared" ref="F422:F425" si="56">SUM(C422:E422)</f>
        <v>5291</v>
      </c>
    </row>
    <row r="423" spans="1:6" x14ac:dyDescent="0.25">
      <c r="A423">
        <v>3</v>
      </c>
      <c r="B423" t="str">
        <f t="shared" ref="B423:B437" si="57">+CONCATENATE("Semana ",A423,"-2023pr")</f>
        <v>Semana 3-2023pr</v>
      </c>
      <c r="C423" s="11">
        <f>+'Tabla seguimiento mortalidad'!C441</f>
        <v>4624</v>
      </c>
      <c r="D423" s="11">
        <f>+'Tabla seguimiento mortalidad'!G441</f>
        <v>637</v>
      </c>
      <c r="E423" s="11">
        <f>+'Tabla seguimiento mortalidad'!K441</f>
        <v>13</v>
      </c>
      <c r="F423">
        <f t="shared" si="56"/>
        <v>5274</v>
      </c>
    </row>
    <row r="424" spans="1:6" x14ac:dyDescent="0.25">
      <c r="A424">
        <v>4</v>
      </c>
      <c r="B424" t="str">
        <f t="shared" si="57"/>
        <v>Semana 4-2023pr</v>
      </c>
      <c r="C424" s="11">
        <f>+'Tabla seguimiento mortalidad'!C442</f>
        <v>4591</v>
      </c>
      <c r="D424" s="11">
        <f>+'Tabla seguimiento mortalidad'!G442</f>
        <v>639</v>
      </c>
      <c r="E424" s="11">
        <f>+'Tabla seguimiento mortalidad'!K442</f>
        <v>25</v>
      </c>
      <c r="F424">
        <f t="shared" si="56"/>
        <v>5255</v>
      </c>
    </row>
    <row r="425" spans="1:6" x14ac:dyDescent="0.25">
      <c r="A425">
        <v>5</v>
      </c>
      <c r="B425" t="str">
        <f t="shared" si="57"/>
        <v>Semana 5-2023pr</v>
      </c>
      <c r="C425" s="11">
        <f>+'Tabla seguimiento mortalidad'!C443</f>
        <v>4352</v>
      </c>
      <c r="D425" s="11">
        <f>+'Tabla seguimiento mortalidad'!G443</f>
        <v>612</v>
      </c>
      <c r="E425" s="11">
        <f>+'Tabla seguimiento mortalidad'!K443</f>
        <v>24</v>
      </c>
      <c r="F425">
        <f t="shared" si="56"/>
        <v>4988</v>
      </c>
    </row>
    <row r="426" spans="1:6" x14ac:dyDescent="0.25">
      <c r="A426">
        <v>6</v>
      </c>
      <c r="B426" t="str">
        <f t="shared" si="57"/>
        <v>Semana 6-2023pr</v>
      </c>
      <c r="C426" s="11">
        <f>+'Tabla seguimiento mortalidad'!C444</f>
        <v>4340</v>
      </c>
      <c r="D426" s="11">
        <f>+'Tabla seguimiento mortalidad'!G444</f>
        <v>670</v>
      </c>
      <c r="E426" s="11">
        <f>+'Tabla seguimiento mortalidad'!K444</f>
        <v>20</v>
      </c>
      <c r="F426">
        <f t="shared" ref="F426:F427" si="58">SUM(C426:E426)</f>
        <v>5030</v>
      </c>
    </row>
    <row r="427" spans="1:6" x14ac:dyDescent="0.25">
      <c r="A427">
        <v>7</v>
      </c>
      <c r="B427" t="str">
        <f t="shared" si="57"/>
        <v>Semana 7-2023pr</v>
      </c>
      <c r="C427" s="11">
        <f>+'Tabla seguimiento mortalidad'!C445</f>
        <v>4338</v>
      </c>
      <c r="D427" s="11">
        <f>+'Tabla seguimiento mortalidad'!G445</f>
        <v>612</v>
      </c>
      <c r="E427" s="11">
        <f>+'Tabla seguimiento mortalidad'!K445</f>
        <v>21</v>
      </c>
      <c r="F427">
        <f t="shared" si="58"/>
        <v>4971</v>
      </c>
    </row>
    <row r="428" spans="1:6" x14ac:dyDescent="0.25">
      <c r="A428">
        <v>8</v>
      </c>
      <c r="B428" t="str">
        <f t="shared" si="57"/>
        <v>Semana 8-2023pr</v>
      </c>
      <c r="C428" s="11">
        <f>+'Tabla seguimiento mortalidad'!C446</f>
        <v>4416</v>
      </c>
      <c r="D428" s="11">
        <f>+'Tabla seguimiento mortalidad'!G446</f>
        <v>611</v>
      </c>
      <c r="E428" s="11">
        <f>+'Tabla seguimiento mortalidad'!K446</f>
        <v>33</v>
      </c>
      <c r="F428">
        <f t="shared" ref="F428:F437" si="59">SUM(C428:E428)</f>
        <v>5060</v>
      </c>
    </row>
    <row r="429" spans="1:6" x14ac:dyDescent="0.25">
      <c r="A429">
        <v>9</v>
      </c>
      <c r="B429" t="str">
        <f t="shared" si="57"/>
        <v>Semana 9-2023pr</v>
      </c>
      <c r="C429" s="11">
        <f>+'Tabla seguimiento mortalidad'!C447</f>
        <v>4452</v>
      </c>
      <c r="D429" s="11">
        <f>+'Tabla seguimiento mortalidad'!G447</f>
        <v>676</v>
      </c>
      <c r="E429" s="11">
        <f>+'Tabla seguimiento mortalidad'!K447</f>
        <v>31</v>
      </c>
      <c r="F429">
        <f t="shared" si="59"/>
        <v>5159</v>
      </c>
    </row>
    <row r="430" spans="1:6" x14ac:dyDescent="0.25">
      <c r="A430">
        <v>10</v>
      </c>
      <c r="B430" t="str">
        <f t="shared" si="57"/>
        <v>Semana 10-2023pr</v>
      </c>
      <c r="C430" s="11">
        <f>+'Tabla seguimiento mortalidad'!C448</f>
        <v>4413</v>
      </c>
      <c r="D430" s="11">
        <f>+'Tabla seguimiento mortalidad'!G448</f>
        <v>527</v>
      </c>
      <c r="E430" s="11">
        <f>+'Tabla seguimiento mortalidad'!K448</f>
        <v>22</v>
      </c>
      <c r="F430">
        <f t="shared" si="59"/>
        <v>4962</v>
      </c>
    </row>
    <row r="431" spans="1:6" x14ac:dyDescent="0.25">
      <c r="A431">
        <v>11</v>
      </c>
      <c r="B431" t="str">
        <f t="shared" si="57"/>
        <v>Semana 11-2023pr</v>
      </c>
      <c r="C431" s="11">
        <f>+'Tabla seguimiento mortalidad'!C449</f>
        <v>4383</v>
      </c>
      <c r="D431" s="11">
        <f>+'Tabla seguimiento mortalidad'!G449</f>
        <v>631</v>
      </c>
      <c r="E431" s="11">
        <f>+'Tabla seguimiento mortalidad'!K449</f>
        <v>27</v>
      </c>
      <c r="F431">
        <f t="shared" si="59"/>
        <v>5041</v>
      </c>
    </row>
    <row r="432" spans="1:6" x14ac:dyDescent="0.25">
      <c r="A432">
        <v>12</v>
      </c>
      <c r="B432" t="str">
        <f t="shared" si="57"/>
        <v>Semana 12-2023pr</v>
      </c>
      <c r="C432" s="11">
        <f>+'Tabla seguimiento mortalidad'!C450</f>
        <v>4474</v>
      </c>
      <c r="D432" s="11">
        <f>+'Tabla seguimiento mortalidad'!G450</f>
        <v>666</v>
      </c>
      <c r="E432" s="11">
        <f>+'Tabla seguimiento mortalidad'!K450</f>
        <v>23</v>
      </c>
      <c r="F432">
        <f t="shared" si="59"/>
        <v>5163</v>
      </c>
    </row>
    <row r="433" spans="1:6" x14ac:dyDescent="0.25">
      <c r="A433">
        <v>13</v>
      </c>
      <c r="B433" t="str">
        <f t="shared" si="57"/>
        <v>Semana 13-2023pr</v>
      </c>
      <c r="C433" s="11">
        <f>+'Tabla seguimiento mortalidad'!C451</f>
        <v>4443</v>
      </c>
      <c r="D433" s="11">
        <f>+'Tabla seguimiento mortalidad'!G451</f>
        <v>657</v>
      </c>
      <c r="E433" s="11">
        <f>+'Tabla seguimiento mortalidad'!K451</f>
        <v>27</v>
      </c>
      <c r="F433">
        <f t="shared" si="59"/>
        <v>5127</v>
      </c>
    </row>
    <row r="434" spans="1:6" x14ac:dyDescent="0.25">
      <c r="A434">
        <v>14</v>
      </c>
      <c r="B434" t="str">
        <f t="shared" si="57"/>
        <v>Semana 14-2023pr</v>
      </c>
      <c r="C434" s="11">
        <f>+'Tabla seguimiento mortalidad'!C452</f>
        <v>4398</v>
      </c>
      <c r="D434" s="11">
        <f>+'Tabla seguimiento mortalidad'!G452</f>
        <v>627</v>
      </c>
      <c r="E434" s="11">
        <f>+'Tabla seguimiento mortalidad'!K452</f>
        <v>35</v>
      </c>
      <c r="F434">
        <f t="shared" si="59"/>
        <v>5060</v>
      </c>
    </row>
    <row r="435" spans="1:6" x14ac:dyDescent="0.25">
      <c r="A435">
        <v>15</v>
      </c>
      <c r="B435" t="str">
        <f t="shared" si="57"/>
        <v>Semana 15-2023pr</v>
      </c>
      <c r="C435" s="11">
        <f>+'Tabla seguimiento mortalidad'!C453</f>
        <v>4369</v>
      </c>
      <c r="D435" s="11">
        <f>+'Tabla seguimiento mortalidad'!G453</f>
        <v>685</v>
      </c>
      <c r="E435" s="11">
        <f>+'Tabla seguimiento mortalidad'!K453</f>
        <v>29</v>
      </c>
      <c r="F435">
        <f t="shared" si="59"/>
        <v>5083</v>
      </c>
    </row>
    <row r="436" spans="1:6" x14ac:dyDescent="0.25">
      <c r="A436">
        <v>16</v>
      </c>
      <c r="B436" t="str">
        <f t="shared" si="57"/>
        <v>Semana 16-2023pr</v>
      </c>
      <c r="C436" s="11">
        <f>+'Tabla seguimiento mortalidad'!C454</f>
        <v>4343</v>
      </c>
      <c r="D436" s="11">
        <f>+'Tabla seguimiento mortalidad'!G454</f>
        <v>598</v>
      </c>
      <c r="E436" s="11">
        <f>+'Tabla seguimiento mortalidad'!K454</f>
        <v>17</v>
      </c>
      <c r="F436">
        <f t="shared" si="59"/>
        <v>4958</v>
      </c>
    </row>
    <row r="437" spans="1:6" x14ac:dyDescent="0.25">
      <c r="A437">
        <v>17</v>
      </c>
      <c r="B437" t="str">
        <f t="shared" si="57"/>
        <v>Semana 17-2023pr</v>
      </c>
      <c r="C437" s="11">
        <f>+'Tabla seguimiento mortalidad'!C455</f>
        <v>4448</v>
      </c>
      <c r="D437" s="11">
        <f>+'Tabla seguimiento mortalidad'!G455</f>
        <v>651</v>
      </c>
      <c r="E437" s="11">
        <f>+'Tabla seguimiento mortalidad'!K455</f>
        <v>28</v>
      </c>
      <c r="F437">
        <f t="shared" si="59"/>
        <v>5127</v>
      </c>
    </row>
    <row r="438" spans="1:6" x14ac:dyDescent="0.25">
      <c r="A438">
        <v>18</v>
      </c>
      <c r="B438" t="str">
        <f t="shared" ref="B438:B451" si="60">+CONCATENATE("Semana ",A438,"-2023pr")</f>
        <v>Semana 18-2023pr</v>
      </c>
      <c r="C438" s="11">
        <f>+'Tabla seguimiento mortalidad'!C456</f>
        <v>4608</v>
      </c>
      <c r="D438" s="11">
        <f>+'Tabla seguimiento mortalidad'!G456</f>
        <v>744</v>
      </c>
      <c r="E438" s="11">
        <f>+'Tabla seguimiento mortalidad'!K456</f>
        <v>33</v>
      </c>
      <c r="F438">
        <f t="shared" ref="F438:F451" si="61">SUM(C438:E438)</f>
        <v>5385</v>
      </c>
    </row>
    <row r="439" spans="1:6" x14ac:dyDescent="0.25">
      <c r="A439">
        <v>19</v>
      </c>
      <c r="B439" t="str">
        <f t="shared" si="60"/>
        <v>Semana 19-2023pr</v>
      </c>
      <c r="C439" s="11">
        <f>+'Tabla seguimiento mortalidad'!C457</f>
        <v>4689</v>
      </c>
      <c r="D439" s="11">
        <f>+'Tabla seguimiento mortalidad'!G457</f>
        <v>606</v>
      </c>
      <c r="E439" s="11">
        <f>+'Tabla seguimiento mortalidad'!K457</f>
        <v>21</v>
      </c>
      <c r="F439">
        <f t="shared" si="61"/>
        <v>5316</v>
      </c>
    </row>
    <row r="440" spans="1:6" x14ac:dyDescent="0.25">
      <c r="A440">
        <v>20</v>
      </c>
      <c r="B440" t="str">
        <f t="shared" si="60"/>
        <v>Semana 20-2023pr</v>
      </c>
      <c r="C440" s="11">
        <f>+'Tabla seguimiento mortalidad'!C458</f>
        <v>4599</v>
      </c>
      <c r="D440" s="11">
        <f>+'Tabla seguimiento mortalidad'!G458</f>
        <v>710</v>
      </c>
      <c r="E440" s="11">
        <f>+'Tabla seguimiento mortalidad'!K458</f>
        <v>24</v>
      </c>
      <c r="F440">
        <f t="shared" si="61"/>
        <v>5333</v>
      </c>
    </row>
    <row r="441" spans="1:6" x14ac:dyDescent="0.25">
      <c r="A441">
        <v>21</v>
      </c>
      <c r="B441" t="str">
        <f t="shared" si="60"/>
        <v>Semana 21-2023pr</v>
      </c>
      <c r="C441" s="11">
        <f>+'Tabla seguimiento mortalidad'!C459</f>
        <v>4557</v>
      </c>
      <c r="D441" s="11">
        <f>+'Tabla seguimiento mortalidad'!G459</f>
        <v>625</v>
      </c>
      <c r="E441" s="11">
        <f>+'Tabla seguimiento mortalidad'!K459</f>
        <v>25</v>
      </c>
      <c r="F441">
        <f t="shared" si="61"/>
        <v>5207</v>
      </c>
    </row>
    <row r="442" spans="1:6" x14ac:dyDescent="0.25">
      <c r="A442">
        <v>22</v>
      </c>
      <c r="B442" t="str">
        <f t="shared" si="60"/>
        <v>Semana 22-2023pr</v>
      </c>
      <c r="C442" s="11">
        <f>+'Tabla seguimiento mortalidad'!C460</f>
        <v>4682</v>
      </c>
      <c r="D442" s="11">
        <f>+'Tabla seguimiento mortalidad'!G460</f>
        <v>660</v>
      </c>
      <c r="E442" s="11">
        <f>+'Tabla seguimiento mortalidad'!K460</f>
        <v>25</v>
      </c>
      <c r="F442">
        <f t="shared" si="61"/>
        <v>5367</v>
      </c>
    </row>
    <row r="443" spans="1:6" x14ac:dyDescent="0.25">
      <c r="A443">
        <v>23</v>
      </c>
      <c r="B443" t="str">
        <f t="shared" si="60"/>
        <v>Semana 23-2023pr</v>
      </c>
      <c r="C443" s="11">
        <f>+'Tabla seguimiento mortalidad'!C461</f>
        <v>4626</v>
      </c>
      <c r="D443" s="11">
        <f>+'Tabla seguimiento mortalidad'!G461</f>
        <v>650</v>
      </c>
      <c r="E443" s="11">
        <f>+'Tabla seguimiento mortalidad'!K461</f>
        <v>19</v>
      </c>
      <c r="F443">
        <f t="shared" si="61"/>
        <v>5295</v>
      </c>
    </row>
    <row r="444" spans="1:6" x14ac:dyDescent="0.25">
      <c r="A444">
        <v>24</v>
      </c>
      <c r="B444" t="str">
        <f t="shared" si="60"/>
        <v>Semana 24-2023pr</v>
      </c>
      <c r="C444" s="11">
        <f>+'Tabla seguimiento mortalidad'!C462</f>
        <v>4663</v>
      </c>
      <c r="D444" s="11">
        <f>+'Tabla seguimiento mortalidad'!G462</f>
        <v>682</v>
      </c>
      <c r="E444" s="11">
        <f>+'Tabla seguimiento mortalidad'!K462</f>
        <v>36</v>
      </c>
      <c r="F444">
        <f t="shared" si="61"/>
        <v>5381</v>
      </c>
    </row>
    <row r="445" spans="1:6" x14ac:dyDescent="0.25">
      <c r="A445">
        <v>25</v>
      </c>
      <c r="B445" t="str">
        <f t="shared" si="60"/>
        <v>Semana 25-2023pr</v>
      </c>
      <c r="C445" s="11">
        <f>+'Tabla seguimiento mortalidad'!C463</f>
        <v>4818</v>
      </c>
      <c r="D445" s="11">
        <f>+'Tabla seguimiento mortalidad'!G463</f>
        <v>645</v>
      </c>
      <c r="E445" s="11">
        <f>+'Tabla seguimiento mortalidad'!K463</f>
        <v>28</v>
      </c>
      <c r="F445">
        <f t="shared" si="61"/>
        <v>5491</v>
      </c>
    </row>
    <row r="446" spans="1:6" x14ac:dyDescent="0.25">
      <c r="A446">
        <v>26</v>
      </c>
      <c r="B446" t="str">
        <f t="shared" si="60"/>
        <v>Semana 26-2023pr</v>
      </c>
      <c r="C446" s="11">
        <f>+'Tabla seguimiento mortalidad'!C464</f>
        <v>4716</v>
      </c>
      <c r="D446" s="11">
        <f>+'Tabla seguimiento mortalidad'!G464</f>
        <v>710</v>
      </c>
      <c r="E446" s="11">
        <f>+'Tabla seguimiento mortalidad'!K464</f>
        <v>19</v>
      </c>
      <c r="F446">
        <f t="shared" si="61"/>
        <v>5445</v>
      </c>
    </row>
    <row r="447" spans="1:6" x14ac:dyDescent="0.25">
      <c r="A447">
        <v>27</v>
      </c>
      <c r="B447" t="str">
        <f t="shared" si="60"/>
        <v>Semana 27-2023pr</v>
      </c>
      <c r="C447" s="11">
        <f>+'Tabla seguimiento mortalidad'!C465</f>
        <v>4736</v>
      </c>
      <c r="D447" s="11">
        <f>+'Tabla seguimiento mortalidad'!G465</f>
        <v>663</v>
      </c>
      <c r="E447" s="11">
        <f>+'Tabla seguimiento mortalidad'!K465</f>
        <v>26</v>
      </c>
      <c r="F447">
        <f t="shared" si="61"/>
        <v>5425</v>
      </c>
    </row>
    <row r="448" spans="1:6" x14ac:dyDescent="0.25">
      <c r="A448">
        <v>28</v>
      </c>
      <c r="B448" t="str">
        <f t="shared" si="60"/>
        <v>Semana 28-2023pr</v>
      </c>
      <c r="C448" s="11">
        <f>+'Tabla seguimiento mortalidad'!C466</f>
        <v>4587</v>
      </c>
      <c r="D448" s="11">
        <f>+'Tabla seguimiento mortalidad'!G466</f>
        <v>673</v>
      </c>
      <c r="E448" s="11">
        <f>+'Tabla seguimiento mortalidad'!K466</f>
        <v>26</v>
      </c>
      <c r="F448">
        <f t="shared" si="61"/>
        <v>5286</v>
      </c>
    </row>
    <row r="449" spans="1:6" x14ac:dyDescent="0.25">
      <c r="A449">
        <v>29</v>
      </c>
      <c r="B449" t="str">
        <f t="shared" si="60"/>
        <v>Semana 29-2023pr</v>
      </c>
      <c r="C449" s="11">
        <f>+'Tabla seguimiento mortalidad'!C467</f>
        <v>4648</v>
      </c>
      <c r="D449" s="11">
        <f>+'Tabla seguimiento mortalidad'!G467</f>
        <v>727</v>
      </c>
      <c r="E449" s="11">
        <f>+'Tabla seguimiento mortalidad'!K467</f>
        <v>32</v>
      </c>
      <c r="F449">
        <f t="shared" si="61"/>
        <v>5407</v>
      </c>
    </row>
    <row r="450" spans="1:6" x14ac:dyDescent="0.25">
      <c r="A450">
        <v>30</v>
      </c>
      <c r="B450" t="str">
        <f t="shared" si="60"/>
        <v>Semana 30-2023pr</v>
      </c>
      <c r="C450" s="11">
        <f>+'Tabla seguimiento mortalidad'!C468</f>
        <v>4720</v>
      </c>
      <c r="D450" s="11">
        <f>+'Tabla seguimiento mortalidad'!G468</f>
        <v>658</v>
      </c>
      <c r="E450" s="11">
        <f>+'Tabla seguimiento mortalidad'!K468</f>
        <v>27</v>
      </c>
      <c r="F450">
        <f t="shared" si="61"/>
        <v>5405</v>
      </c>
    </row>
    <row r="451" spans="1:6" x14ac:dyDescent="0.25">
      <c r="A451">
        <v>31</v>
      </c>
      <c r="B451" t="str">
        <f t="shared" si="60"/>
        <v>Semana 31-2023pr</v>
      </c>
      <c r="C451" s="11">
        <f>+'Tabla seguimiento mortalidad'!C469</f>
        <v>4373</v>
      </c>
      <c r="D451" s="11">
        <f>+'Tabla seguimiento mortalidad'!G469</f>
        <v>679</v>
      </c>
      <c r="E451" s="11">
        <f>+'Tabla seguimiento mortalidad'!K469</f>
        <v>28</v>
      </c>
      <c r="F451">
        <f t="shared" si="61"/>
        <v>5080</v>
      </c>
    </row>
    <row r="452" spans="1:6" x14ac:dyDescent="0.25">
      <c r="A452">
        <v>32</v>
      </c>
      <c r="B452" t="str">
        <f t="shared" ref="B452:B463" si="62">+CONCATENATE("Semana ",A452,"-2023pr")</f>
        <v>Semana 32-2023pr</v>
      </c>
      <c r="C452" s="11">
        <f>+'Tabla seguimiento mortalidad'!C470</f>
        <v>4563</v>
      </c>
      <c r="D452" s="11">
        <f>+'Tabla seguimiento mortalidad'!G470</f>
        <v>645</v>
      </c>
      <c r="E452" s="11">
        <f>+'Tabla seguimiento mortalidad'!K470</f>
        <v>26</v>
      </c>
      <c r="F452">
        <f t="shared" ref="F452:F462" si="63">SUM(C452:E452)</f>
        <v>5234</v>
      </c>
    </row>
    <row r="453" spans="1:6" x14ac:dyDescent="0.25">
      <c r="A453">
        <v>33</v>
      </c>
      <c r="B453" t="str">
        <f t="shared" si="62"/>
        <v>Semana 33-2023pr</v>
      </c>
      <c r="C453" s="11">
        <f>+'Tabla seguimiento mortalidad'!C471</f>
        <v>4474</v>
      </c>
      <c r="D453" s="11">
        <f>+'Tabla seguimiento mortalidad'!G471</f>
        <v>657</v>
      </c>
      <c r="E453" s="11">
        <f>+'Tabla seguimiento mortalidad'!K471</f>
        <v>31</v>
      </c>
      <c r="F453">
        <f t="shared" si="63"/>
        <v>5162</v>
      </c>
    </row>
    <row r="454" spans="1:6" x14ac:dyDescent="0.25">
      <c r="A454">
        <v>34</v>
      </c>
      <c r="B454" t="str">
        <f t="shared" si="62"/>
        <v>Semana 34-2023pr</v>
      </c>
      <c r="C454" s="11">
        <f>+'Tabla seguimiento mortalidad'!C472</f>
        <v>4386</v>
      </c>
      <c r="D454" s="11">
        <f>+'Tabla seguimiento mortalidad'!G472</f>
        <v>625</v>
      </c>
      <c r="E454" s="11">
        <f>+'Tabla seguimiento mortalidad'!K472</f>
        <v>33</v>
      </c>
      <c r="F454">
        <f t="shared" si="63"/>
        <v>5044</v>
      </c>
    </row>
    <row r="455" spans="1:6" x14ac:dyDescent="0.25">
      <c r="A455">
        <v>35</v>
      </c>
      <c r="B455" t="str">
        <f t="shared" si="62"/>
        <v>Semana 35-2023pr</v>
      </c>
      <c r="C455" s="11">
        <f>+'Tabla seguimiento mortalidad'!C473</f>
        <v>4621</v>
      </c>
      <c r="D455" s="11">
        <f>+'Tabla seguimiento mortalidad'!G473</f>
        <v>682</v>
      </c>
      <c r="E455" s="11">
        <f>+'Tabla seguimiento mortalidad'!K473</f>
        <v>20</v>
      </c>
      <c r="F455">
        <f t="shared" si="63"/>
        <v>5323</v>
      </c>
    </row>
    <row r="456" spans="1:6" x14ac:dyDescent="0.25">
      <c r="A456">
        <v>36</v>
      </c>
      <c r="B456" t="str">
        <f t="shared" si="62"/>
        <v>Semana 36-2023pr</v>
      </c>
      <c r="C456" s="11">
        <f>+'Tabla seguimiento mortalidad'!C474</f>
        <v>4456</v>
      </c>
      <c r="D456" s="11">
        <f>+'Tabla seguimiento mortalidad'!G474</f>
        <v>664</v>
      </c>
      <c r="E456" s="11">
        <f>+'Tabla seguimiento mortalidad'!K474</f>
        <v>29</v>
      </c>
      <c r="F456">
        <f t="shared" si="63"/>
        <v>5149</v>
      </c>
    </row>
    <row r="457" spans="1:6" x14ac:dyDescent="0.25">
      <c r="A457">
        <v>37</v>
      </c>
      <c r="B457" t="str">
        <f t="shared" si="62"/>
        <v>Semana 37-2023pr</v>
      </c>
      <c r="C457" s="11">
        <f>+'Tabla seguimiento mortalidad'!C475</f>
        <v>4224</v>
      </c>
      <c r="D457" s="11">
        <f>+'Tabla seguimiento mortalidad'!G475</f>
        <v>639</v>
      </c>
      <c r="E457" s="11">
        <f>+'Tabla seguimiento mortalidad'!K475</f>
        <v>28</v>
      </c>
      <c r="F457">
        <f t="shared" si="63"/>
        <v>4891</v>
      </c>
    </row>
    <row r="458" spans="1:6" x14ac:dyDescent="0.25">
      <c r="A458">
        <v>38</v>
      </c>
      <c r="B458" t="str">
        <f t="shared" si="62"/>
        <v>Semana 38-2023pr</v>
      </c>
      <c r="C458" s="11">
        <f>+'Tabla seguimiento mortalidad'!C476</f>
        <v>4216</v>
      </c>
      <c r="D458" s="11">
        <f>+'Tabla seguimiento mortalidad'!G476</f>
        <v>648</v>
      </c>
      <c r="E458" s="11">
        <f>+'Tabla seguimiento mortalidad'!K476</f>
        <v>38</v>
      </c>
      <c r="F458">
        <f t="shared" si="63"/>
        <v>4902</v>
      </c>
    </row>
    <row r="459" spans="1:6" x14ac:dyDescent="0.25">
      <c r="A459">
        <v>39</v>
      </c>
      <c r="B459" t="str">
        <f t="shared" si="62"/>
        <v>Semana 39-2023pr</v>
      </c>
      <c r="C459" s="11">
        <f>+'Tabla seguimiento mortalidad'!C477</f>
        <v>4249</v>
      </c>
      <c r="D459" s="11">
        <f>+'Tabla seguimiento mortalidad'!G477</f>
        <v>662</v>
      </c>
      <c r="E459" s="11">
        <f>+'Tabla seguimiento mortalidad'!K477</f>
        <v>32</v>
      </c>
      <c r="F459">
        <f t="shared" si="63"/>
        <v>4943</v>
      </c>
    </row>
    <row r="460" spans="1:6" x14ac:dyDescent="0.25">
      <c r="A460">
        <v>40</v>
      </c>
      <c r="B460" t="str">
        <f t="shared" si="62"/>
        <v>Semana 40-2023pr</v>
      </c>
      <c r="C460" s="11">
        <f>+'Tabla seguimiento mortalidad'!C478</f>
        <v>4351</v>
      </c>
      <c r="D460" s="11">
        <f>+'Tabla seguimiento mortalidad'!G478</f>
        <v>670</v>
      </c>
      <c r="E460" s="11">
        <f>+'Tabla seguimiento mortalidad'!K478</f>
        <v>27</v>
      </c>
      <c r="F460">
        <f t="shared" si="63"/>
        <v>5048</v>
      </c>
    </row>
    <row r="461" spans="1:6" x14ac:dyDescent="0.25">
      <c r="A461">
        <v>41</v>
      </c>
      <c r="B461" t="str">
        <f t="shared" si="62"/>
        <v>Semana 41-2023pr</v>
      </c>
      <c r="C461" s="11">
        <f>+'Tabla seguimiento mortalidad'!C479</f>
        <v>4334</v>
      </c>
      <c r="D461" s="11">
        <f>+'Tabla seguimiento mortalidad'!G479</f>
        <v>677</v>
      </c>
      <c r="E461" s="11">
        <f>+'Tabla seguimiento mortalidad'!K479</f>
        <v>38</v>
      </c>
      <c r="F461">
        <f t="shared" si="63"/>
        <v>5049</v>
      </c>
    </row>
    <row r="462" spans="1:6" x14ac:dyDescent="0.25">
      <c r="A462">
        <v>42</v>
      </c>
      <c r="B462" t="str">
        <f t="shared" si="62"/>
        <v>Semana 42-2023pr</v>
      </c>
      <c r="C462" s="11">
        <f>+'Tabla seguimiento mortalidad'!C480</f>
        <v>4099</v>
      </c>
      <c r="D462" s="11">
        <f>+'Tabla seguimiento mortalidad'!G480</f>
        <v>652</v>
      </c>
      <c r="E462" s="11">
        <f>+'Tabla seguimiento mortalidad'!K480</f>
        <v>29</v>
      </c>
      <c r="F462">
        <f t="shared" si="63"/>
        <v>4780</v>
      </c>
    </row>
    <row r="463" spans="1:6" x14ac:dyDescent="0.25">
      <c r="A463">
        <v>43</v>
      </c>
      <c r="B463" t="str">
        <f t="shared" si="62"/>
        <v>Semana 43-2023pr</v>
      </c>
      <c r="C463" s="11">
        <f>+'Tabla seguimiento mortalidad'!C481</f>
        <v>4066</v>
      </c>
      <c r="D463" s="11">
        <f>+'Tabla seguimiento mortalidad'!G481</f>
        <v>588</v>
      </c>
      <c r="E463" s="11">
        <f>+'Tabla seguimiento mortalidad'!K481</f>
        <v>31</v>
      </c>
      <c r="F463">
        <f t="shared" ref="F463:F472" si="64">SUM(C463:E463)</f>
        <v>4685</v>
      </c>
    </row>
    <row r="464" spans="1:6" x14ac:dyDescent="0.25">
      <c r="A464">
        <v>44</v>
      </c>
      <c r="B464" t="str">
        <f t="shared" ref="B464:B469" si="65">+CONCATENATE("Semana ",A464,"-2023pr")</f>
        <v>Semana 44-2023pr</v>
      </c>
      <c r="C464" s="11">
        <f>+'Tabla seguimiento mortalidad'!C482</f>
        <v>4126</v>
      </c>
      <c r="D464" s="11">
        <f>+'Tabla seguimiento mortalidad'!G482</f>
        <v>655</v>
      </c>
      <c r="E464" s="11">
        <f>+'Tabla seguimiento mortalidad'!K482</f>
        <v>30</v>
      </c>
      <c r="F464">
        <f t="shared" si="64"/>
        <v>4811</v>
      </c>
    </row>
    <row r="465" spans="1:6" x14ac:dyDescent="0.25">
      <c r="A465">
        <v>45</v>
      </c>
      <c r="B465" t="str">
        <f t="shared" si="65"/>
        <v>Semana 45-2023pr</v>
      </c>
      <c r="C465" s="11">
        <f>+'Tabla seguimiento mortalidad'!C483</f>
        <v>4330</v>
      </c>
      <c r="D465" s="11">
        <f>+'Tabla seguimiento mortalidad'!G483</f>
        <v>675</v>
      </c>
      <c r="E465" s="11">
        <f>+'Tabla seguimiento mortalidad'!K483</f>
        <v>26</v>
      </c>
      <c r="F465">
        <f t="shared" si="64"/>
        <v>5031</v>
      </c>
    </row>
    <row r="466" spans="1:6" x14ac:dyDescent="0.25">
      <c r="A466">
        <v>46</v>
      </c>
      <c r="B466" t="str">
        <f t="shared" si="65"/>
        <v>Semana 46-2023pr</v>
      </c>
      <c r="C466" s="11">
        <f>+'Tabla seguimiento mortalidad'!C484</f>
        <v>4281</v>
      </c>
      <c r="D466" s="11">
        <f>+'Tabla seguimiento mortalidad'!G484</f>
        <v>653</v>
      </c>
      <c r="E466" s="11">
        <f>+'Tabla seguimiento mortalidad'!K484</f>
        <v>32</v>
      </c>
      <c r="F466">
        <f t="shared" si="64"/>
        <v>4966</v>
      </c>
    </row>
    <row r="467" spans="1:6" x14ac:dyDescent="0.25">
      <c r="A467">
        <v>47</v>
      </c>
      <c r="B467" t="str">
        <f t="shared" si="65"/>
        <v>Semana 47-2023pr</v>
      </c>
      <c r="C467" s="11">
        <f>+'Tabla seguimiento mortalidad'!C485</f>
        <v>4270</v>
      </c>
      <c r="D467" s="11">
        <f>+'Tabla seguimiento mortalidad'!G485</f>
        <v>665</v>
      </c>
      <c r="E467" s="11">
        <f>+'Tabla seguimiento mortalidad'!K485</f>
        <v>25</v>
      </c>
      <c r="F467">
        <f t="shared" si="64"/>
        <v>4960</v>
      </c>
    </row>
    <row r="468" spans="1:6" x14ac:dyDescent="0.25">
      <c r="A468">
        <v>48</v>
      </c>
      <c r="B468" t="str">
        <f t="shared" si="65"/>
        <v>Semana 48-2023pr</v>
      </c>
      <c r="C468" s="11">
        <f>+'Tabla seguimiento mortalidad'!C486</f>
        <v>4438</v>
      </c>
      <c r="D468" s="11">
        <f>+'Tabla seguimiento mortalidad'!G486</f>
        <v>700</v>
      </c>
      <c r="E468" s="11">
        <f>+'Tabla seguimiento mortalidad'!K486</f>
        <v>35</v>
      </c>
      <c r="F468">
        <f t="shared" si="64"/>
        <v>5173</v>
      </c>
    </row>
    <row r="469" spans="1:6" x14ac:dyDescent="0.25">
      <c r="A469">
        <v>49</v>
      </c>
      <c r="B469" t="str">
        <f t="shared" si="65"/>
        <v>Semana 49-2023pr</v>
      </c>
      <c r="C469" s="11">
        <f>+'Tabla seguimiento mortalidad'!C487</f>
        <v>4475</v>
      </c>
      <c r="D469" s="11">
        <f>+'Tabla seguimiento mortalidad'!G487</f>
        <v>736</v>
      </c>
      <c r="E469" s="11">
        <f>+'Tabla seguimiento mortalidad'!K487</f>
        <v>44</v>
      </c>
      <c r="F469">
        <f t="shared" si="64"/>
        <v>5255</v>
      </c>
    </row>
    <row r="470" spans="1:6" x14ac:dyDescent="0.25">
      <c r="A470">
        <v>50</v>
      </c>
      <c r="B470" t="str">
        <f t="shared" ref="B470:B472" si="66">+CONCATENATE("Semana ",A470,"-2023pr")</f>
        <v>Semana 50-2023pr</v>
      </c>
      <c r="C470" s="11">
        <f>+'Tabla seguimiento mortalidad'!C488</f>
        <v>4423</v>
      </c>
      <c r="D470" s="11">
        <f>+'Tabla seguimiento mortalidad'!G488</f>
        <v>600</v>
      </c>
      <c r="E470" s="11">
        <f>+'Tabla seguimiento mortalidad'!K488</f>
        <v>29</v>
      </c>
      <c r="F470">
        <f t="shared" si="64"/>
        <v>5052</v>
      </c>
    </row>
    <row r="471" spans="1:6" x14ac:dyDescent="0.25">
      <c r="A471">
        <v>51</v>
      </c>
      <c r="B471" t="str">
        <f t="shared" si="66"/>
        <v>Semana 51-2023pr</v>
      </c>
      <c r="C471" s="11">
        <f>+'Tabla seguimiento mortalidad'!C489</f>
        <v>4461</v>
      </c>
      <c r="D471" s="11">
        <f>+'Tabla seguimiento mortalidad'!G489</f>
        <v>697</v>
      </c>
      <c r="E471" s="11">
        <f>+'Tabla seguimiento mortalidad'!K489</f>
        <v>40</v>
      </c>
      <c r="F471">
        <f t="shared" si="64"/>
        <v>5198</v>
      </c>
    </row>
    <row r="472" spans="1:6" x14ac:dyDescent="0.25">
      <c r="A472">
        <v>52</v>
      </c>
      <c r="B472" t="str">
        <f t="shared" si="66"/>
        <v>Semana 52-2023pr</v>
      </c>
      <c r="C472" s="11">
        <f>+'Tabla seguimiento mortalidad'!C490</f>
        <v>4435</v>
      </c>
      <c r="D472" s="11">
        <f>+'Tabla seguimiento mortalidad'!G490</f>
        <v>726</v>
      </c>
      <c r="E472" s="11">
        <f>+'Tabla seguimiento mortalidad'!K490</f>
        <v>42</v>
      </c>
      <c r="F472">
        <f t="shared" si="64"/>
        <v>5203</v>
      </c>
    </row>
    <row r="473" spans="1:6" x14ac:dyDescent="0.25">
      <c r="A473">
        <v>1</v>
      </c>
      <c r="B473" t="str">
        <f>+CONCATENATE("Semana ",A473,"-2024pr")</f>
        <v>Semana 1-2024pr</v>
      </c>
      <c r="C473" s="11">
        <f>+'Tabla seguimiento mortalidad'!C492</f>
        <v>4515</v>
      </c>
      <c r="D473" s="11">
        <f>+'Tabla seguimiento mortalidad'!G492</f>
        <v>805</v>
      </c>
      <c r="E473" s="11">
        <f>+'Tabla seguimiento mortalidad'!K492</f>
        <v>34</v>
      </c>
      <c r="F473" s="11">
        <f>SUM(C473:E473)</f>
        <v>5354</v>
      </c>
    </row>
    <row r="474" spans="1:6" x14ac:dyDescent="0.25">
      <c r="A474">
        <v>2</v>
      </c>
      <c r="B474" t="str">
        <f t="shared" ref="B474:B507" si="67">+CONCATENATE("Semana ",A474,"-2024pr")</f>
        <v>Semana 2-2024pr</v>
      </c>
      <c r="C474" s="11">
        <f>+'Tabla seguimiento mortalidad'!C493</f>
        <v>4631</v>
      </c>
      <c r="D474" s="11">
        <f>+'Tabla seguimiento mortalidad'!G493</f>
        <v>649</v>
      </c>
      <c r="E474" s="11">
        <f>+'Tabla seguimiento mortalidad'!K493</f>
        <v>38</v>
      </c>
      <c r="F474" s="11">
        <f t="shared" ref="F474:F524" si="68">SUM(C474:E474)</f>
        <v>5318</v>
      </c>
    </row>
    <row r="475" spans="1:6" x14ac:dyDescent="0.25">
      <c r="A475">
        <v>3</v>
      </c>
      <c r="B475" t="str">
        <f t="shared" si="67"/>
        <v>Semana 3-2024pr</v>
      </c>
      <c r="C475" s="11">
        <f>+'Tabla seguimiento mortalidad'!C494</f>
        <v>4835</v>
      </c>
      <c r="D475" s="11">
        <f>+'Tabla seguimiento mortalidad'!G494</f>
        <v>664</v>
      </c>
      <c r="E475" s="11">
        <f>+'Tabla seguimiento mortalidad'!K494</f>
        <v>36</v>
      </c>
      <c r="F475" s="11">
        <f t="shared" si="68"/>
        <v>5535</v>
      </c>
    </row>
    <row r="476" spans="1:6" x14ac:dyDescent="0.25">
      <c r="A476">
        <v>4</v>
      </c>
      <c r="B476" t="str">
        <f t="shared" si="67"/>
        <v>Semana 4-2024pr</v>
      </c>
      <c r="C476" s="11">
        <f>+'Tabla seguimiento mortalidad'!C495</f>
        <v>4663</v>
      </c>
      <c r="D476" s="11">
        <f>+'Tabla seguimiento mortalidad'!G495</f>
        <v>654</v>
      </c>
      <c r="E476" s="11">
        <f>+'Tabla seguimiento mortalidad'!K495</f>
        <v>34</v>
      </c>
      <c r="F476" s="11">
        <f t="shared" si="68"/>
        <v>5351</v>
      </c>
    </row>
    <row r="477" spans="1:6" x14ac:dyDescent="0.25">
      <c r="A477">
        <v>5</v>
      </c>
      <c r="B477" t="str">
        <f t="shared" si="67"/>
        <v>Semana 5-2024pr</v>
      </c>
      <c r="C477" s="11">
        <f>+'Tabla seguimiento mortalidad'!C496</f>
        <v>4657</v>
      </c>
      <c r="D477" s="11">
        <f>+'Tabla seguimiento mortalidad'!G496</f>
        <v>628</v>
      </c>
      <c r="E477" s="11">
        <f>+'Tabla seguimiento mortalidad'!K496</f>
        <v>36</v>
      </c>
      <c r="F477" s="11">
        <f t="shared" si="68"/>
        <v>5321</v>
      </c>
    </row>
    <row r="478" spans="1:6" x14ac:dyDescent="0.25">
      <c r="A478">
        <v>6</v>
      </c>
      <c r="B478" t="str">
        <f t="shared" si="67"/>
        <v>Semana 6-2024pr</v>
      </c>
      <c r="C478" s="11">
        <f>+'Tabla seguimiento mortalidad'!C497</f>
        <v>4410</v>
      </c>
      <c r="D478" s="11">
        <f>+'Tabla seguimiento mortalidad'!G497</f>
        <v>627</v>
      </c>
      <c r="E478" s="11">
        <f>+'Tabla seguimiento mortalidad'!K497</f>
        <v>38</v>
      </c>
      <c r="F478" s="11">
        <f t="shared" si="68"/>
        <v>5075</v>
      </c>
    </row>
    <row r="479" spans="1:6" x14ac:dyDescent="0.25">
      <c r="A479">
        <v>7</v>
      </c>
      <c r="B479" t="str">
        <f t="shared" si="67"/>
        <v>Semana 7-2024pr</v>
      </c>
      <c r="C479" s="11">
        <f>+'Tabla seguimiento mortalidad'!C498</f>
        <v>4431</v>
      </c>
      <c r="D479" s="11">
        <f>+'Tabla seguimiento mortalidad'!G498</f>
        <v>611</v>
      </c>
      <c r="E479" s="11">
        <f>+'Tabla seguimiento mortalidad'!K498</f>
        <v>39</v>
      </c>
      <c r="F479" s="11">
        <f t="shared" si="68"/>
        <v>5081</v>
      </c>
    </row>
    <row r="480" spans="1:6" x14ac:dyDescent="0.25">
      <c r="A480">
        <v>8</v>
      </c>
      <c r="B480" t="str">
        <f t="shared" si="67"/>
        <v>Semana 8-2024pr</v>
      </c>
      <c r="C480" s="11">
        <f>+'Tabla seguimiento mortalidad'!C499</f>
        <v>4401</v>
      </c>
      <c r="D480" s="11">
        <f>+'Tabla seguimiento mortalidad'!G499</f>
        <v>636</v>
      </c>
      <c r="E480" s="11">
        <f>+'Tabla seguimiento mortalidad'!K499</f>
        <v>34</v>
      </c>
      <c r="F480" s="11">
        <f t="shared" si="68"/>
        <v>5071</v>
      </c>
    </row>
    <row r="481" spans="1:6" x14ac:dyDescent="0.25">
      <c r="A481">
        <v>9</v>
      </c>
      <c r="B481" t="str">
        <f t="shared" si="67"/>
        <v>Semana 9-2024pr</v>
      </c>
      <c r="C481" s="11">
        <f>+'Tabla seguimiento mortalidad'!C500</f>
        <v>4390</v>
      </c>
      <c r="D481" s="11">
        <f>+'Tabla seguimiento mortalidad'!G500</f>
        <v>620</v>
      </c>
      <c r="E481" s="11">
        <f>+'Tabla seguimiento mortalidad'!K500</f>
        <v>38</v>
      </c>
      <c r="F481" s="11">
        <f t="shared" si="68"/>
        <v>5048</v>
      </c>
    </row>
    <row r="482" spans="1:6" x14ac:dyDescent="0.25">
      <c r="A482">
        <v>10</v>
      </c>
      <c r="B482" t="str">
        <f t="shared" si="67"/>
        <v>Semana 10-2024pr</v>
      </c>
      <c r="C482" s="11">
        <f>+'Tabla seguimiento mortalidad'!C501</f>
        <v>4440</v>
      </c>
      <c r="D482" s="11">
        <f>+'Tabla seguimiento mortalidad'!G501</f>
        <v>614</v>
      </c>
      <c r="E482" s="11">
        <f>+'Tabla seguimiento mortalidad'!K501</f>
        <v>37</v>
      </c>
      <c r="F482" s="11">
        <f t="shared" si="68"/>
        <v>5091</v>
      </c>
    </row>
    <row r="483" spans="1:6" x14ac:dyDescent="0.25">
      <c r="A483">
        <v>11</v>
      </c>
      <c r="B483" t="str">
        <f t="shared" si="67"/>
        <v>Semana 11-2024pr</v>
      </c>
      <c r="C483" s="11">
        <f>+'Tabla seguimiento mortalidad'!C502</f>
        <v>4542</v>
      </c>
      <c r="D483" s="11">
        <f>+'Tabla seguimiento mortalidad'!G502</f>
        <v>647</v>
      </c>
      <c r="E483" s="11">
        <f>+'Tabla seguimiento mortalidad'!K502</f>
        <v>27</v>
      </c>
      <c r="F483" s="11">
        <f t="shared" si="68"/>
        <v>5216</v>
      </c>
    </row>
    <row r="484" spans="1:6" x14ac:dyDescent="0.25">
      <c r="A484">
        <v>12</v>
      </c>
      <c r="B484" t="str">
        <f t="shared" si="67"/>
        <v>Semana 12-2024pr</v>
      </c>
      <c r="C484" s="11">
        <f>+'Tabla seguimiento mortalidad'!C503</f>
        <v>4673</v>
      </c>
      <c r="D484" s="11">
        <f>+'Tabla seguimiento mortalidad'!G503</f>
        <v>636</v>
      </c>
      <c r="E484" s="11">
        <f>+'Tabla seguimiento mortalidad'!K503</f>
        <v>45</v>
      </c>
      <c r="F484" s="11">
        <f t="shared" si="68"/>
        <v>5354</v>
      </c>
    </row>
    <row r="485" spans="1:6" x14ac:dyDescent="0.25">
      <c r="A485">
        <v>13</v>
      </c>
      <c r="B485" t="str">
        <f t="shared" si="67"/>
        <v>Semana 13-2024pr</v>
      </c>
      <c r="C485" s="11">
        <f>+'Tabla seguimiento mortalidad'!C504</f>
        <v>4221</v>
      </c>
      <c r="D485" s="11">
        <f>+'Tabla seguimiento mortalidad'!G504</f>
        <v>589</v>
      </c>
      <c r="E485" s="11">
        <f>+'Tabla seguimiento mortalidad'!K504</f>
        <v>21</v>
      </c>
      <c r="F485" s="11">
        <f t="shared" si="68"/>
        <v>4831</v>
      </c>
    </row>
    <row r="486" spans="1:6" x14ac:dyDescent="0.25">
      <c r="A486">
        <v>14</v>
      </c>
      <c r="B486" t="str">
        <f t="shared" si="67"/>
        <v>Semana 14-2024pr</v>
      </c>
      <c r="C486" s="11">
        <f>+'Tabla seguimiento mortalidad'!C505</f>
        <v>4300</v>
      </c>
      <c r="D486" s="11">
        <f>+'Tabla seguimiento mortalidad'!G505</f>
        <v>607</v>
      </c>
      <c r="E486" s="11">
        <f>+'Tabla seguimiento mortalidad'!K505</f>
        <v>28</v>
      </c>
      <c r="F486" s="11">
        <f t="shared" si="68"/>
        <v>4935</v>
      </c>
    </row>
    <row r="487" spans="1:6" x14ac:dyDescent="0.25">
      <c r="A487">
        <v>15</v>
      </c>
      <c r="B487" t="str">
        <f t="shared" si="67"/>
        <v>Semana 15-2024pr</v>
      </c>
      <c r="C487" s="11">
        <f>+'Tabla seguimiento mortalidad'!C506</f>
        <v>4596</v>
      </c>
      <c r="D487" s="11">
        <f>+'Tabla seguimiento mortalidad'!G506</f>
        <v>637</v>
      </c>
      <c r="E487" s="11">
        <f>+'Tabla seguimiento mortalidad'!K506</f>
        <v>41</v>
      </c>
      <c r="F487" s="11">
        <f t="shared" si="68"/>
        <v>5274</v>
      </c>
    </row>
    <row r="488" spans="1:6" x14ac:dyDescent="0.25">
      <c r="A488">
        <v>16</v>
      </c>
      <c r="B488" t="str">
        <f t="shared" si="67"/>
        <v>Semana 16-2024pr</v>
      </c>
      <c r="C488" s="11">
        <f>+'Tabla seguimiento mortalidad'!C507</f>
        <v>4416</v>
      </c>
      <c r="D488" s="11">
        <f>+'Tabla seguimiento mortalidad'!G507</f>
        <v>620</v>
      </c>
      <c r="E488" s="11">
        <f>+'Tabla seguimiento mortalidad'!K507</f>
        <v>45</v>
      </c>
      <c r="F488" s="11">
        <f t="shared" si="68"/>
        <v>5081</v>
      </c>
    </row>
    <row r="489" spans="1:6" x14ac:dyDescent="0.25">
      <c r="A489">
        <v>17</v>
      </c>
      <c r="B489" t="str">
        <f t="shared" si="67"/>
        <v>Semana 17-2024pr</v>
      </c>
      <c r="C489" s="11">
        <f>+'Tabla seguimiento mortalidad'!C508</f>
        <v>4286</v>
      </c>
      <c r="D489" s="11">
        <f>+'Tabla seguimiento mortalidad'!G508</f>
        <v>629</v>
      </c>
      <c r="E489" s="11">
        <f>+'Tabla seguimiento mortalidad'!K508</f>
        <v>33</v>
      </c>
      <c r="F489" s="11">
        <f t="shared" si="68"/>
        <v>4948</v>
      </c>
    </row>
    <row r="490" spans="1:6" x14ac:dyDescent="0.25">
      <c r="A490">
        <v>18</v>
      </c>
      <c r="B490" t="str">
        <f t="shared" si="67"/>
        <v>Semana 18-2024pr</v>
      </c>
      <c r="C490" s="11">
        <f>+'Tabla seguimiento mortalidad'!C509</f>
        <v>4334</v>
      </c>
      <c r="D490" s="11">
        <f>+'Tabla seguimiento mortalidad'!G509</f>
        <v>618</v>
      </c>
      <c r="E490" s="11">
        <f>+'Tabla seguimiento mortalidad'!K509</f>
        <v>45</v>
      </c>
      <c r="F490" s="11">
        <f t="shared" si="68"/>
        <v>4997</v>
      </c>
    </row>
    <row r="491" spans="1:6" x14ac:dyDescent="0.25">
      <c r="A491">
        <v>19</v>
      </c>
      <c r="B491" t="str">
        <f t="shared" si="67"/>
        <v>Semana 19-2024pr</v>
      </c>
      <c r="C491" s="11">
        <f>+'Tabla seguimiento mortalidad'!C510</f>
        <v>4415</v>
      </c>
      <c r="D491" s="11">
        <f>+'Tabla seguimiento mortalidad'!G510</f>
        <v>593</v>
      </c>
      <c r="E491" s="11">
        <f>+'Tabla seguimiento mortalidad'!K510</f>
        <v>39</v>
      </c>
      <c r="F491" s="11">
        <f t="shared" si="68"/>
        <v>5047</v>
      </c>
    </row>
    <row r="492" spans="1:6" x14ac:dyDescent="0.25">
      <c r="A492">
        <v>20</v>
      </c>
      <c r="B492" t="str">
        <f t="shared" si="67"/>
        <v>Semana 20-2024pr</v>
      </c>
      <c r="C492" s="11">
        <f>+'Tabla seguimiento mortalidad'!C511</f>
        <v>4650</v>
      </c>
      <c r="D492" s="11">
        <f>+'Tabla seguimiento mortalidad'!G511</f>
        <v>614</v>
      </c>
      <c r="E492" s="11">
        <f>+'Tabla seguimiento mortalidad'!K511</f>
        <v>34</v>
      </c>
      <c r="F492" s="11">
        <f t="shared" si="68"/>
        <v>5298</v>
      </c>
    </row>
    <row r="493" spans="1:6" x14ac:dyDescent="0.25">
      <c r="A493">
        <v>21</v>
      </c>
      <c r="B493" t="str">
        <f t="shared" si="67"/>
        <v>Semana 21-2024pr</v>
      </c>
      <c r="C493" s="11">
        <f>+'Tabla seguimiento mortalidad'!C512</f>
        <v>4642</v>
      </c>
      <c r="D493" s="11">
        <f>+'Tabla seguimiento mortalidad'!G512</f>
        <v>650</v>
      </c>
      <c r="E493" s="11">
        <f>+'Tabla seguimiento mortalidad'!K512</f>
        <v>34</v>
      </c>
      <c r="F493" s="11">
        <f t="shared" si="68"/>
        <v>5326</v>
      </c>
    </row>
    <row r="494" spans="1:6" x14ac:dyDescent="0.25">
      <c r="A494">
        <v>22</v>
      </c>
      <c r="B494" t="str">
        <f t="shared" si="67"/>
        <v>Semana 22-2024pr</v>
      </c>
      <c r="C494" s="11">
        <f>+'Tabla seguimiento mortalidad'!C513</f>
        <v>4779</v>
      </c>
      <c r="D494" s="11">
        <f>+'Tabla seguimiento mortalidad'!G513</f>
        <v>636</v>
      </c>
      <c r="E494" s="11">
        <f>+'Tabla seguimiento mortalidad'!K513</f>
        <v>34</v>
      </c>
      <c r="F494" s="11">
        <f t="shared" si="68"/>
        <v>5449</v>
      </c>
    </row>
    <row r="495" spans="1:6" x14ac:dyDescent="0.25">
      <c r="A495">
        <v>23</v>
      </c>
      <c r="B495" t="str">
        <f t="shared" si="67"/>
        <v>Semana 23-2024pr</v>
      </c>
      <c r="C495" s="11">
        <f>+'Tabla seguimiento mortalidad'!C514</f>
        <v>4884</v>
      </c>
      <c r="D495" s="11">
        <f>+'Tabla seguimiento mortalidad'!G514</f>
        <v>623</v>
      </c>
      <c r="E495" s="11">
        <f>+'Tabla seguimiento mortalidad'!K514</f>
        <v>36</v>
      </c>
      <c r="F495" s="11">
        <f t="shared" si="68"/>
        <v>5543</v>
      </c>
    </row>
    <row r="496" spans="1:6" x14ac:dyDescent="0.25">
      <c r="A496">
        <v>24</v>
      </c>
      <c r="B496" t="str">
        <f t="shared" si="67"/>
        <v>Semana 24-2024pr</v>
      </c>
      <c r="C496" s="11">
        <f>+'Tabla seguimiento mortalidad'!C515</f>
        <v>4824</v>
      </c>
      <c r="D496" s="11">
        <f>+'Tabla seguimiento mortalidad'!G515</f>
        <v>594</v>
      </c>
      <c r="E496" s="11">
        <f>+'Tabla seguimiento mortalidad'!K515</f>
        <v>36</v>
      </c>
      <c r="F496" s="11">
        <f t="shared" si="68"/>
        <v>5454</v>
      </c>
    </row>
    <row r="497" spans="1:6" x14ac:dyDescent="0.25">
      <c r="A497">
        <v>25</v>
      </c>
      <c r="B497" t="str">
        <f t="shared" si="67"/>
        <v>Semana 25-2024pr</v>
      </c>
      <c r="C497" s="11">
        <f>+'Tabla seguimiento mortalidad'!C516</f>
        <v>4889</v>
      </c>
      <c r="D497" s="11">
        <f>+'Tabla seguimiento mortalidad'!G516</f>
        <v>574</v>
      </c>
      <c r="E497" s="11">
        <f>+'Tabla seguimiento mortalidad'!K516</f>
        <v>39</v>
      </c>
      <c r="F497" s="11">
        <f t="shared" si="68"/>
        <v>5502</v>
      </c>
    </row>
    <row r="498" spans="1:6" x14ac:dyDescent="0.25">
      <c r="A498">
        <v>26</v>
      </c>
      <c r="B498" t="str">
        <f>+CONCATENATE("Semana ",A498,"-2024pr")</f>
        <v>Semana 26-2024pr</v>
      </c>
      <c r="C498" s="11">
        <f>+'Tabla seguimiento mortalidad'!C517</f>
        <v>5134</v>
      </c>
      <c r="D498" s="11">
        <f>+'Tabla seguimiento mortalidad'!G517</f>
        <v>676</v>
      </c>
      <c r="E498" s="11">
        <f>+'Tabla seguimiento mortalidad'!K517</f>
        <v>35</v>
      </c>
      <c r="F498" s="11">
        <f t="shared" si="68"/>
        <v>5845</v>
      </c>
    </row>
    <row r="499" spans="1:6" x14ac:dyDescent="0.25">
      <c r="A499">
        <v>27</v>
      </c>
      <c r="B499" t="str">
        <f t="shared" si="67"/>
        <v>Semana 27-2024pr</v>
      </c>
      <c r="C499" s="11">
        <f>+'Tabla seguimiento mortalidad'!C518</f>
        <v>5028</v>
      </c>
      <c r="D499" s="11">
        <f>+'Tabla seguimiento mortalidad'!G518</f>
        <v>596</v>
      </c>
      <c r="E499" s="11">
        <f>+'Tabla seguimiento mortalidad'!K518</f>
        <v>39</v>
      </c>
      <c r="F499" s="11">
        <f t="shared" si="68"/>
        <v>5663</v>
      </c>
    </row>
    <row r="500" spans="1:6" x14ac:dyDescent="0.25">
      <c r="A500">
        <v>28</v>
      </c>
      <c r="B500" t="str">
        <f t="shared" si="67"/>
        <v>Semana 28-2024pr</v>
      </c>
      <c r="C500" s="11">
        <f>+'Tabla seguimiento mortalidad'!C519</f>
        <v>4960</v>
      </c>
      <c r="D500" s="11">
        <f>+'Tabla seguimiento mortalidad'!G519</f>
        <v>609</v>
      </c>
      <c r="E500" s="11">
        <f>+'Tabla seguimiento mortalidad'!K519</f>
        <v>39</v>
      </c>
      <c r="F500" s="11">
        <f t="shared" si="68"/>
        <v>5608</v>
      </c>
    </row>
    <row r="501" spans="1:6" x14ac:dyDescent="0.25">
      <c r="A501">
        <v>29</v>
      </c>
      <c r="B501" t="str">
        <f t="shared" si="67"/>
        <v>Semana 29-2024pr</v>
      </c>
      <c r="C501" s="11">
        <f>+'Tabla seguimiento mortalidad'!C520</f>
        <v>4763</v>
      </c>
      <c r="D501" s="11">
        <f>+'Tabla seguimiento mortalidad'!G520</f>
        <v>643</v>
      </c>
      <c r="E501" s="11">
        <f>+'Tabla seguimiento mortalidad'!K520</f>
        <v>41</v>
      </c>
      <c r="F501" s="11">
        <f t="shared" si="68"/>
        <v>5447</v>
      </c>
    </row>
    <row r="502" spans="1:6" x14ac:dyDescent="0.25">
      <c r="A502">
        <v>30</v>
      </c>
      <c r="B502" t="str">
        <f t="shared" si="67"/>
        <v>Semana 30-2024pr</v>
      </c>
      <c r="C502" s="11">
        <f>+'Tabla seguimiento mortalidad'!C521</f>
        <v>4886</v>
      </c>
      <c r="D502" s="11">
        <f>+'Tabla seguimiento mortalidad'!G521</f>
        <v>601</v>
      </c>
      <c r="E502" s="11">
        <f>+'Tabla seguimiento mortalidad'!K521</f>
        <v>47</v>
      </c>
      <c r="F502" s="11">
        <f t="shared" si="68"/>
        <v>5534</v>
      </c>
    </row>
    <row r="503" spans="1:6" x14ac:dyDescent="0.25">
      <c r="A503">
        <v>31</v>
      </c>
      <c r="B503" t="str">
        <f t="shared" si="67"/>
        <v>Semana 31-2024pr</v>
      </c>
      <c r="C503" s="11">
        <f>+'Tabla seguimiento mortalidad'!C522</f>
        <v>4699</v>
      </c>
      <c r="D503" s="11">
        <f>+'Tabla seguimiento mortalidad'!G522</f>
        <v>631</v>
      </c>
      <c r="E503" s="11">
        <f>+'Tabla seguimiento mortalidad'!K522</f>
        <v>34</v>
      </c>
      <c r="F503" s="11">
        <f t="shared" si="68"/>
        <v>5364</v>
      </c>
    </row>
    <row r="504" spans="1:6" x14ac:dyDescent="0.25">
      <c r="A504">
        <v>32</v>
      </c>
      <c r="B504" t="str">
        <f t="shared" si="67"/>
        <v>Semana 32-2024pr</v>
      </c>
      <c r="C504" s="11">
        <f>+'Tabla seguimiento mortalidad'!C523</f>
        <v>4478</v>
      </c>
      <c r="D504" s="11">
        <f>+'Tabla seguimiento mortalidad'!G523</f>
        <v>624</v>
      </c>
      <c r="E504" s="11">
        <f>+'Tabla seguimiento mortalidad'!K523</f>
        <v>43</v>
      </c>
      <c r="F504" s="11">
        <f t="shared" si="68"/>
        <v>5145</v>
      </c>
    </row>
    <row r="505" spans="1:6" x14ac:dyDescent="0.25">
      <c r="A505">
        <v>33</v>
      </c>
      <c r="B505" t="str">
        <f t="shared" si="67"/>
        <v>Semana 33-2024pr</v>
      </c>
      <c r="C505" s="11">
        <f>+'Tabla seguimiento mortalidad'!C524</f>
        <v>4563</v>
      </c>
      <c r="D505" s="11">
        <f>+'Tabla seguimiento mortalidad'!G524</f>
        <v>653</v>
      </c>
      <c r="E505" s="11">
        <f>+'Tabla seguimiento mortalidad'!K524</f>
        <v>31</v>
      </c>
      <c r="F505" s="11">
        <f t="shared" si="68"/>
        <v>5247</v>
      </c>
    </row>
    <row r="506" spans="1:6" x14ac:dyDescent="0.25">
      <c r="A506">
        <v>34</v>
      </c>
      <c r="B506" t="str">
        <f t="shared" si="67"/>
        <v>Semana 34-2024pr</v>
      </c>
      <c r="C506" s="11">
        <f>+'Tabla seguimiento mortalidad'!C525</f>
        <v>4408</v>
      </c>
      <c r="D506" s="11">
        <f>+'Tabla seguimiento mortalidad'!G525</f>
        <v>659</v>
      </c>
      <c r="E506" s="11">
        <f>+'Tabla seguimiento mortalidad'!K525</f>
        <v>43</v>
      </c>
      <c r="F506" s="11">
        <f t="shared" si="68"/>
        <v>5110</v>
      </c>
    </row>
    <row r="507" spans="1:6" x14ac:dyDescent="0.25">
      <c r="A507">
        <v>35</v>
      </c>
      <c r="B507" t="str">
        <f t="shared" si="67"/>
        <v>Semana 35-2024pr</v>
      </c>
      <c r="C507" s="11">
        <f>+'Tabla seguimiento mortalidad'!C526</f>
        <v>4438</v>
      </c>
      <c r="D507" s="11">
        <f>+'Tabla seguimiento mortalidad'!G526</f>
        <v>615</v>
      </c>
      <c r="E507" s="11">
        <f>+'Tabla seguimiento mortalidad'!K526</f>
        <v>26</v>
      </c>
      <c r="F507" s="11">
        <f t="shared" si="68"/>
        <v>5079</v>
      </c>
    </row>
    <row r="508" spans="1:6" x14ac:dyDescent="0.25">
      <c r="A508">
        <v>36</v>
      </c>
      <c r="B508" t="str">
        <f t="shared" ref="B508:B515" si="69">+CONCATENATE("Semana ",A508,"-2024pr")</f>
        <v>Semana 36-2024pr</v>
      </c>
      <c r="C508" s="11">
        <f>+'Tabla seguimiento mortalidad'!C527</f>
        <v>4509</v>
      </c>
      <c r="D508" s="11">
        <f>+'Tabla seguimiento mortalidad'!G527</f>
        <v>666</v>
      </c>
      <c r="E508" s="11">
        <f>+'Tabla seguimiento mortalidad'!K527</f>
        <v>27</v>
      </c>
      <c r="F508" s="11">
        <f t="shared" si="68"/>
        <v>5202</v>
      </c>
    </row>
    <row r="509" spans="1:6" x14ac:dyDescent="0.25">
      <c r="A509">
        <v>37</v>
      </c>
      <c r="B509" t="str">
        <f t="shared" si="69"/>
        <v>Semana 37-2024pr</v>
      </c>
      <c r="C509" s="11">
        <f>+'Tabla seguimiento mortalidad'!C528</f>
        <v>4433</v>
      </c>
      <c r="D509" s="11">
        <f>+'Tabla seguimiento mortalidad'!G528</f>
        <v>702</v>
      </c>
      <c r="E509" s="11">
        <f>+'Tabla seguimiento mortalidad'!K528</f>
        <v>54</v>
      </c>
      <c r="F509" s="11">
        <f t="shared" si="68"/>
        <v>5189</v>
      </c>
    </row>
    <row r="510" spans="1:6" x14ac:dyDescent="0.25">
      <c r="A510">
        <v>38</v>
      </c>
      <c r="B510" t="str">
        <f t="shared" si="69"/>
        <v>Semana 38-2024pr</v>
      </c>
      <c r="C510" s="11">
        <f>+'Tabla seguimiento mortalidad'!C529</f>
        <v>4465</v>
      </c>
      <c r="D510" s="11">
        <f>+'Tabla seguimiento mortalidad'!G529</f>
        <v>645</v>
      </c>
      <c r="E510" s="11">
        <f>+'Tabla seguimiento mortalidad'!K529</f>
        <v>34</v>
      </c>
      <c r="F510" s="11">
        <f t="shared" si="68"/>
        <v>5144</v>
      </c>
    </row>
    <row r="511" spans="1:6" x14ac:dyDescent="0.25">
      <c r="A511">
        <v>39</v>
      </c>
      <c r="B511" t="str">
        <f t="shared" si="69"/>
        <v>Semana 39-2024pr</v>
      </c>
      <c r="C511" s="11">
        <f>+'Tabla seguimiento mortalidad'!C530</f>
        <v>4267</v>
      </c>
      <c r="D511" s="11">
        <f>+'Tabla seguimiento mortalidad'!G530</f>
        <v>626</v>
      </c>
      <c r="E511" s="11">
        <f>+'Tabla seguimiento mortalidad'!K530</f>
        <v>46</v>
      </c>
      <c r="F511" s="11">
        <f t="shared" si="68"/>
        <v>4939</v>
      </c>
    </row>
    <row r="512" spans="1:6" x14ac:dyDescent="0.25">
      <c r="A512">
        <v>40</v>
      </c>
      <c r="B512" t="str">
        <f t="shared" si="69"/>
        <v>Semana 40-2024pr</v>
      </c>
      <c r="C512" s="11">
        <f>+'Tabla seguimiento mortalidad'!C531</f>
        <v>4316</v>
      </c>
      <c r="D512" s="11">
        <f>+'Tabla seguimiento mortalidad'!G531</f>
        <v>657</v>
      </c>
      <c r="E512" s="11">
        <f>+'Tabla seguimiento mortalidad'!K531</f>
        <v>34</v>
      </c>
      <c r="F512" s="11">
        <f t="shared" si="68"/>
        <v>5007</v>
      </c>
    </row>
    <row r="513" spans="1:6" x14ac:dyDescent="0.25">
      <c r="A513">
        <v>41</v>
      </c>
      <c r="B513" t="str">
        <f t="shared" si="69"/>
        <v>Semana 41-2024pr</v>
      </c>
      <c r="C513" s="11">
        <f>+'Tabla seguimiento mortalidad'!C532</f>
        <v>4372</v>
      </c>
      <c r="D513" s="11">
        <f>+'Tabla seguimiento mortalidad'!G532</f>
        <v>641</v>
      </c>
      <c r="E513" s="11">
        <f>+'Tabla seguimiento mortalidad'!K532</f>
        <v>35</v>
      </c>
      <c r="F513" s="11">
        <f t="shared" si="68"/>
        <v>5048</v>
      </c>
    </row>
    <row r="514" spans="1:6" x14ac:dyDescent="0.25">
      <c r="A514">
        <v>42</v>
      </c>
      <c r="B514" t="str">
        <f t="shared" si="69"/>
        <v>Semana 42-2024pr</v>
      </c>
      <c r="C514" s="11">
        <f>+'Tabla seguimiento mortalidad'!C533</f>
        <v>4392</v>
      </c>
      <c r="D514" s="11">
        <f>+'Tabla seguimiento mortalidad'!G533</f>
        <v>650</v>
      </c>
      <c r="E514" s="11">
        <f>+'Tabla seguimiento mortalidad'!K533</f>
        <v>40</v>
      </c>
      <c r="F514" s="11">
        <f t="shared" si="68"/>
        <v>5082</v>
      </c>
    </row>
    <row r="515" spans="1:6" x14ac:dyDescent="0.25">
      <c r="A515">
        <v>43</v>
      </c>
      <c r="B515" t="str">
        <f t="shared" si="69"/>
        <v>Semana 43-2024pr</v>
      </c>
      <c r="C515" s="11">
        <f>+'Tabla seguimiento mortalidad'!C534</f>
        <v>4318</v>
      </c>
      <c r="D515" s="11">
        <f>+'Tabla seguimiento mortalidad'!G534</f>
        <v>640</v>
      </c>
      <c r="E515" s="11">
        <f>+'Tabla seguimiento mortalidad'!K534</f>
        <v>39</v>
      </c>
      <c r="F515" s="11">
        <f t="shared" si="68"/>
        <v>4997</v>
      </c>
    </row>
    <row r="516" spans="1:6" x14ac:dyDescent="0.25">
      <c r="A516">
        <v>44</v>
      </c>
      <c r="B516" t="str">
        <f t="shared" ref="B516:B524" si="70">+CONCATENATE("Semana ",A516,"-2024pr")</f>
        <v>Semana 44-2024pr</v>
      </c>
      <c r="C516" s="11">
        <f>+'Tabla seguimiento mortalidad'!C535</f>
        <v>4260</v>
      </c>
      <c r="D516" s="11">
        <f>+'Tabla seguimiento mortalidad'!G535</f>
        <v>667</v>
      </c>
      <c r="E516" s="11">
        <f>+'Tabla seguimiento mortalidad'!K535</f>
        <v>48</v>
      </c>
      <c r="F516" s="11">
        <f t="shared" si="68"/>
        <v>4975</v>
      </c>
    </row>
    <row r="517" spans="1:6" x14ac:dyDescent="0.25">
      <c r="A517">
        <v>45</v>
      </c>
      <c r="B517" t="str">
        <f t="shared" si="70"/>
        <v>Semana 45-2024pr</v>
      </c>
      <c r="C517" s="11">
        <f>+'Tabla seguimiento mortalidad'!C536</f>
        <v>4303</v>
      </c>
      <c r="D517" s="11">
        <f>+'Tabla seguimiento mortalidad'!G536</f>
        <v>652</v>
      </c>
      <c r="E517" s="11">
        <f>+'Tabla seguimiento mortalidad'!K536</f>
        <v>33</v>
      </c>
      <c r="F517" s="11">
        <f t="shared" si="68"/>
        <v>4988</v>
      </c>
    </row>
    <row r="518" spans="1:6" x14ac:dyDescent="0.25">
      <c r="A518">
        <v>46</v>
      </c>
      <c r="B518" t="str">
        <f t="shared" si="70"/>
        <v>Semana 46-2024pr</v>
      </c>
      <c r="C518" s="11">
        <f>+'Tabla seguimiento mortalidad'!C537</f>
        <v>4442</v>
      </c>
      <c r="D518" s="11">
        <f>+'Tabla seguimiento mortalidad'!G537</f>
        <v>671</v>
      </c>
      <c r="E518" s="11">
        <f>+'Tabla seguimiento mortalidad'!K537</f>
        <v>42</v>
      </c>
      <c r="F518" s="11">
        <f t="shared" si="68"/>
        <v>5155</v>
      </c>
    </row>
    <row r="519" spans="1:6" x14ac:dyDescent="0.25">
      <c r="A519">
        <v>47</v>
      </c>
      <c r="B519" t="str">
        <f t="shared" si="70"/>
        <v>Semana 47-2024pr</v>
      </c>
      <c r="C519" s="11">
        <f>+'Tabla seguimiento mortalidad'!C538</f>
        <v>4509</v>
      </c>
      <c r="D519" s="11">
        <f>+'Tabla seguimiento mortalidad'!G538</f>
        <v>650</v>
      </c>
      <c r="E519" s="11">
        <f>+'Tabla seguimiento mortalidad'!K538</f>
        <v>42</v>
      </c>
      <c r="F519" s="11">
        <f t="shared" si="68"/>
        <v>5201</v>
      </c>
    </row>
    <row r="520" spans="1:6" x14ac:dyDescent="0.25">
      <c r="A520">
        <v>48</v>
      </c>
      <c r="B520" t="str">
        <f t="shared" si="70"/>
        <v>Semana 48-2024pr</v>
      </c>
      <c r="C520" s="11">
        <f>+'Tabla seguimiento mortalidad'!C539</f>
        <v>4498</v>
      </c>
      <c r="D520" s="11">
        <f>+'Tabla seguimiento mortalidad'!G539</f>
        <v>766</v>
      </c>
      <c r="E520" s="11">
        <f>+'Tabla seguimiento mortalidad'!K539</f>
        <v>43</v>
      </c>
      <c r="F520" s="11">
        <f t="shared" si="68"/>
        <v>5307</v>
      </c>
    </row>
    <row r="521" spans="1:6" x14ac:dyDescent="0.25">
      <c r="A521">
        <v>49</v>
      </c>
      <c r="B521" t="str">
        <f t="shared" si="70"/>
        <v>Semana 49-2024pr</v>
      </c>
      <c r="C521" s="11">
        <f>+'Tabla seguimiento mortalidad'!C540</f>
        <v>4644</v>
      </c>
      <c r="D521" s="11">
        <f>+'Tabla seguimiento mortalidad'!G540</f>
        <v>687</v>
      </c>
      <c r="E521" s="11">
        <f>+'Tabla seguimiento mortalidad'!K540</f>
        <v>43</v>
      </c>
      <c r="F521" s="11">
        <f t="shared" si="68"/>
        <v>5374</v>
      </c>
    </row>
    <row r="522" spans="1:6" x14ac:dyDescent="0.25">
      <c r="A522">
        <v>50</v>
      </c>
      <c r="B522" t="str">
        <f t="shared" si="70"/>
        <v>Semana 50-2024pr</v>
      </c>
      <c r="C522" s="11">
        <f>+'Tabla seguimiento mortalidad'!C541</f>
        <v>4675</v>
      </c>
      <c r="D522" s="11">
        <f>+'Tabla seguimiento mortalidad'!G541</f>
        <v>706</v>
      </c>
      <c r="E522" s="11">
        <f>+'Tabla seguimiento mortalidad'!K541</f>
        <v>40</v>
      </c>
      <c r="F522" s="11">
        <f t="shared" si="68"/>
        <v>5421</v>
      </c>
    </row>
    <row r="523" spans="1:6" x14ac:dyDescent="0.25">
      <c r="A523">
        <v>51</v>
      </c>
      <c r="B523" t="str">
        <f t="shared" si="70"/>
        <v>Semana 51-2024pr</v>
      </c>
      <c r="C523" s="11">
        <f>+'Tabla seguimiento mortalidad'!C542</f>
        <v>4584</v>
      </c>
      <c r="D523" s="11">
        <f>+'Tabla seguimiento mortalidad'!G542</f>
        <v>701</v>
      </c>
      <c r="E523" s="11">
        <f>+'Tabla seguimiento mortalidad'!K542</f>
        <v>42</v>
      </c>
      <c r="F523" s="11">
        <f t="shared" si="68"/>
        <v>5327</v>
      </c>
    </row>
    <row r="524" spans="1:6" x14ac:dyDescent="0.25">
      <c r="A524">
        <v>52</v>
      </c>
      <c r="B524" t="str">
        <f t="shared" si="70"/>
        <v>Semana 52-2024pr</v>
      </c>
      <c r="C524" s="11">
        <f>+'Tabla seguimiento mortalidad'!C543</f>
        <v>4653</v>
      </c>
      <c r="D524" s="11">
        <f>+'Tabla seguimiento mortalidad'!G543</f>
        <v>710</v>
      </c>
      <c r="E524" s="11">
        <f>+'Tabla seguimiento mortalidad'!K543</f>
        <v>48</v>
      </c>
      <c r="F524" s="11">
        <f t="shared" si="68"/>
        <v>5411</v>
      </c>
    </row>
    <row r="525" spans="1:6" x14ac:dyDescent="0.25">
      <c r="A525">
        <v>1</v>
      </c>
      <c r="B525" t="str">
        <f>+CONCATENATE("Semana ",A525,"-2025pr")</f>
        <v>Semana 1-2025pr</v>
      </c>
      <c r="C525" s="11">
        <f>+'Tabla seguimiento mortalidad'!C545</f>
        <v>4734</v>
      </c>
      <c r="D525" s="11">
        <f>+'Tabla seguimiento mortalidad'!G545</f>
        <v>706</v>
      </c>
      <c r="E525" s="11">
        <f>+'Tabla seguimiento mortalidad'!K545</f>
        <v>53</v>
      </c>
      <c r="F525" s="11">
        <f>SUM(C525:E525)</f>
        <v>5493</v>
      </c>
    </row>
    <row r="526" spans="1:6" x14ac:dyDescent="0.25">
      <c r="A526">
        <v>2</v>
      </c>
      <c r="B526" t="str">
        <f t="shared" ref="B526:B528" si="71">+CONCATENATE("Semana ",A526,"-2025pr")</f>
        <v>Semana 2-2025pr</v>
      </c>
      <c r="C526" s="11">
        <f>+'Tabla seguimiento mortalidad'!C546</f>
        <v>4714</v>
      </c>
      <c r="D526" s="11">
        <f>+'Tabla seguimiento mortalidad'!G546</f>
        <v>638</v>
      </c>
      <c r="E526" s="11">
        <f>+'Tabla seguimiento mortalidad'!K546</f>
        <v>63</v>
      </c>
      <c r="F526" s="11">
        <f t="shared" ref="F526:F528" si="72">SUM(C526:E526)</f>
        <v>5415</v>
      </c>
    </row>
    <row r="527" spans="1:6" x14ac:dyDescent="0.25">
      <c r="A527">
        <v>3</v>
      </c>
      <c r="B527" t="str">
        <f t="shared" si="71"/>
        <v>Semana 3-2025pr</v>
      </c>
      <c r="C527" s="11">
        <f>+'Tabla seguimiento mortalidad'!C547</f>
        <v>4892</v>
      </c>
      <c r="D527" s="11">
        <f>+'Tabla seguimiento mortalidad'!G547</f>
        <v>729</v>
      </c>
      <c r="E527" s="11">
        <f>+'Tabla seguimiento mortalidad'!K547</f>
        <v>43</v>
      </c>
      <c r="F527" s="11">
        <f t="shared" si="72"/>
        <v>5664</v>
      </c>
    </row>
    <row r="528" spans="1:6" x14ac:dyDescent="0.25">
      <c r="A528">
        <v>4</v>
      </c>
      <c r="B528" t="str">
        <f t="shared" si="71"/>
        <v>Semana 4-2025pr</v>
      </c>
      <c r="C528" s="11">
        <f>+'Tabla seguimiento mortalidad'!C548</f>
        <v>4795</v>
      </c>
      <c r="D528" s="11">
        <f>+'Tabla seguimiento mortalidad'!G548</f>
        <v>649</v>
      </c>
      <c r="E528" s="11">
        <f>+'Tabla seguimiento mortalidad'!K548</f>
        <v>34</v>
      </c>
      <c r="F528" s="11">
        <f t="shared" si="72"/>
        <v>5478</v>
      </c>
    </row>
  </sheetData>
  <phoneticPr fontId="6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3</vt:i4>
      </vt:variant>
    </vt:vector>
  </HeadingPairs>
  <TitlesOfParts>
    <vt:vector size="6" baseType="lpstr">
      <vt:lpstr>Semanas</vt:lpstr>
      <vt:lpstr>Tabla seguimiento mortalidad</vt:lpstr>
      <vt:lpstr>SEGUIM</vt:lpstr>
      <vt:lpstr>SEGUIMIENTO-DEATHS</vt:lpstr>
      <vt:lpstr>SEGUIMIENTO-NATURAL</vt:lpstr>
      <vt:lpstr>SEGUIMIENTO-EXTERNAS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Romero Rodriguez</dc:creator>
  <cp:lastModifiedBy>Lizeth Fernanda Reyes Gil</cp:lastModifiedBy>
  <dcterms:created xsi:type="dcterms:W3CDTF">2020-06-18T15:37:46Z</dcterms:created>
  <dcterms:modified xsi:type="dcterms:W3CDTF">2025-03-12T21:27:24Z</dcterms:modified>
</cp:coreProperties>
</file>